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'し尿処理の状況'!$A$2:$AC$97</definedName>
    <definedName name="_xlnm.Print_Area" localSheetId="0">'水洗化人口等'!$A$2:$U$97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<sst xmlns="http://schemas.openxmlformats.org/spreadsheetml/2006/main" count="780" uniqueCount="266">
  <si>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</si>
  <si>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</si>
  <si>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</si>
  <si>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</si>
  <si>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</si>
  <si>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</si>
  <si>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</si>
  <si>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</si>
  <si>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</si>
  <si>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</si>
  <si>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</si>
  <si>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</si>
  <si>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</si>
  <si>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</si>
  <si>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</si>
  <si>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</si>
  <si>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</si>
  <si>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</si>
  <si>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</si>
  <si>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</si>
  <si>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長沼町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</si>
  <si>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</si>
  <si>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</si>
  <si>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</si>
  <si>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</si>
  <si>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</si>
  <si>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</si>
  <si>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</si>
  <si>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</si>
  <si>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</si>
  <si>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</si>
  <si>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</si>
  <si>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</si>
  <si>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</si>
  <si>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</si>
  <si>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</si>
  <si>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</si>
  <si>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</si>
  <si>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</si>
  <si>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</si>
  <si>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</si>
  <si>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</si>
  <si>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</si>
  <si>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</si>
  <si>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</si>
  <si>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</si>
  <si>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</si>
  <si>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</si>
  <si>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</si>
  <si>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</si>
  <si>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</si>
  <si>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</si>
  <si>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</si>
  <si>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</si>
  <si>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</si>
  <si>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</si>
  <si>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南郷村</t>
  </si>
  <si>
    <t>東和町</t>
  </si>
  <si>
    <t>金山町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</si>
  <si>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</si>
  <si>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</si>
  <si>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</si>
  <si>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</si>
  <si>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</si>
  <si>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</si>
  <si>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</si>
  <si>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</si>
  <si>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</si>
  <si>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</si>
  <si>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</si>
  <si>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</si>
  <si>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</si>
  <si>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</si>
  <si>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</si>
  <si>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</si>
  <si>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</si>
  <si>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</si>
  <si>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</si>
  <si>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</si>
  <si>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</si>
  <si>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</si>
  <si>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</si>
  <si>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</si>
  <si>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</si>
  <si>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</si>
  <si>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</si>
  <si>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</si>
  <si>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</si>
  <si>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</si>
  <si>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</si>
  <si>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</si>
  <si>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</si>
  <si>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</si>
  <si>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</si>
  <si>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</si>
  <si>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</si>
  <si>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</si>
  <si>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</si>
  <si>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</si>
  <si>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</si>
  <si>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</si>
  <si>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</si>
  <si>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</si>
  <si>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</si>
  <si>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</si>
  <si>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</si>
  <si>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</si>
  <si>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</si>
  <si>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</si>
  <si>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</si>
  <si>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</si>
  <si>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</si>
  <si>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</si>
  <si>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</si>
  <si>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</si>
  <si>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</si>
  <si>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</si>
  <si>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</si>
  <si>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</si>
  <si>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</si>
  <si>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</si>
  <si>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</si>
  <si>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</si>
  <si>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07365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</si>
  <si>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</si>
  <si>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</si>
  <si>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</si>
  <si>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</si>
  <si>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</si>
  <si>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</si>
  <si>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</si>
  <si>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</si>
  <si>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</si>
  <si>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</si>
  <si>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</si>
  <si>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</si>
  <si>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</si>
  <si>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</si>
  <si>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</si>
  <si>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</si>
  <si>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</si>
  <si>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</si>
  <si>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</si>
  <si>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</si>
  <si>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</si>
  <si>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</si>
  <si>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</si>
  <si>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</si>
  <si>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</si>
  <si>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</si>
  <si>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</si>
  <si>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</si>
  <si>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</si>
  <si>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</si>
  <si>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</si>
  <si>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</si>
  <si>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</si>
  <si>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</si>
  <si>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</si>
  <si>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</si>
  <si>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</si>
  <si>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</si>
  <si>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</si>
  <si>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</si>
  <si>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</si>
  <si>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</si>
  <si>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</si>
  <si>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</si>
  <si>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</si>
  <si>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</si>
  <si>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</si>
  <si>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</si>
  <si>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</si>
  <si>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</si>
  <si>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</si>
  <si>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</si>
  <si>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</si>
  <si>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</si>
  <si>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</si>
  <si>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</si>
  <si>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</si>
  <si>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</si>
  <si>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</si>
  <si>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</si>
  <si>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</si>
  <si>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</si>
  <si>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</si>
  <si>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</si>
  <si>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</si>
  <si>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</si>
  <si>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</si>
  <si>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</si>
  <si>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</si>
  <si>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</si>
  <si>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</si>
  <si>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</si>
  <si>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</si>
  <si>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</si>
  <si>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</si>
  <si>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</si>
  <si>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</si>
  <si>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</si>
  <si>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</si>
  <si>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</si>
  <si>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</si>
  <si>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</si>
  <si>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</si>
  <si>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</si>
  <si>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</si>
  <si>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</si>
  <si>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</si>
  <si>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</si>
  <si>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</si>
  <si>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</si>
  <si>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</si>
  <si>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</si>
  <si>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</si>
  <si>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</si>
  <si>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</si>
  <si>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</si>
  <si>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</si>
  <si>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</si>
  <si>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</si>
  <si>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</si>
  <si>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</si>
  <si>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</si>
  <si>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</si>
  <si>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</si>
  <si>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</si>
  <si>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</si>
  <si>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</si>
  <si>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</si>
  <si>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</si>
  <si>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</si>
  <si>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</si>
  <si>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</si>
  <si>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</si>
  <si>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</si>
  <si>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</si>
  <si>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</si>
  <si>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</si>
  <si>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</si>
  <si>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</si>
  <si>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</si>
  <si>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</si>
  <si>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</si>
  <si>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</si>
  <si>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</si>
  <si>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</si>
  <si>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</si>
  <si>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</si>
  <si>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</si>
  <si>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</si>
  <si>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</si>
  <si>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</si>
  <si>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</si>
  <si>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</si>
  <si>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</si>
  <si>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</si>
  <si>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</si>
  <si>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福島県</t>
  </si>
  <si>
    <t>檜枝岐村</t>
  </si>
  <si>
    <t>水洗化人口等（平成１４年度実績）</t>
  </si>
  <si>
    <t>し尿処理の状況（平成１４年度実績）</t>
  </si>
  <si>
    <t>福島県合計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</si>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</sst>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262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</v>
      </c>
      <c r="B2" s="63" t="s">
        <v>235</v>
      </c>
      <c r="C2" s="66" t="s">
        <v>236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11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12</v>
      </c>
      <c r="F3" s="20"/>
      <c r="G3" s="20"/>
      <c r="H3" s="23"/>
      <c r="I3" s="7" t="s">
        <v>237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13</v>
      </c>
      <c r="F4" s="75" t="s">
        <v>238</v>
      </c>
      <c r="G4" s="75" t="s">
        <v>239</v>
      </c>
      <c r="H4" s="75" t="s">
        <v>240</v>
      </c>
      <c r="I4" s="6" t="s">
        <v>13</v>
      </c>
      <c r="J4" s="75" t="s">
        <v>241</v>
      </c>
      <c r="K4" s="75" t="s">
        <v>242</v>
      </c>
      <c r="L4" s="75" t="s">
        <v>243</v>
      </c>
      <c r="M4" s="75" t="s">
        <v>244</v>
      </c>
      <c r="N4" s="75" t="s">
        <v>245</v>
      </c>
      <c r="O4" s="79" t="s">
        <v>246</v>
      </c>
      <c r="P4" s="8"/>
      <c r="Q4" s="75" t="s">
        <v>247</v>
      </c>
      <c r="R4" s="75" t="s">
        <v>14</v>
      </c>
      <c r="S4" s="75" t="s">
        <v>15</v>
      </c>
      <c r="T4" s="77" t="s">
        <v>16</v>
      </c>
      <c r="U4" s="77" t="s">
        <v>17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18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19</v>
      </c>
      <c r="E6" s="10" t="s">
        <v>19</v>
      </c>
      <c r="F6" s="11" t="s">
        <v>248</v>
      </c>
      <c r="G6" s="10" t="s">
        <v>19</v>
      </c>
      <c r="H6" s="10" t="s">
        <v>19</v>
      </c>
      <c r="I6" s="10" t="s">
        <v>19</v>
      </c>
      <c r="J6" s="11" t="s">
        <v>248</v>
      </c>
      <c r="K6" s="10" t="s">
        <v>19</v>
      </c>
      <c r="L6" s="11" t="s">
        <v>248</v>
      </c>
      <c r="M6" s="10" t="s">
        <v>19</v>
      </c>
      <c r="N6" s="11" t="s">
        <v>248</v>
      </c>
      <c r="O6" s="10" t="s">
        <v>19</v>
      </c>
      <c r="P6" s="10" t="s">
        <v>19</v>
      </c>
      <c r="Q6" s="11" t="s">
        <v>248</v>
      </c>
      <c r="R6" s="81"/>
      <c r="S6" s="81"/>
      <c r="T6" s="81"/>
      <c r="U6" s="78"/>
    </row>
    <row r="7" spans="1:21" ht="13.5">
      <c r="A7" s="31" t="s">
        <v>59</v>
      </c>
      <c r="B7" s="32" t="s">
        <v>60</v>
      </c>
      <c r="C7" s="33" t="s">
        <v>61</v>
      </c>
      <c r="D7" s="34">
        <f aca="true" t="shared" si="0" ref="D7:D70">E7+I7</f>
        <v>290477</v>
      </c>
      <c r="E7" s="35">
        <f aca="true" t="shared" si="1" ref="E7:E56">G7+H7</f>
        <v>32036</v>
      </c>
      <c r="F7" s="36">
        <f aca="true" t="shared" si="2" ref="F7:F55">E7/D7*100</f>
        <v>11.028756149368109</v>
      </c>
      <c r="G7" s="34">
        <v>31844</v>
      </c>
      <c r="H7" s="34">
        <v>192</v>
      </c>
      <c r="I7" s="35">
        <f aca="true" t="shared" si="3" ref="I7:I56">K7+M7+O7</f>
        <v>258441</v>
      </c>
      <c r="J7" s="36">
        <f aca="true" t="shared" si="4" ref="J7:J55">I7/D7*100</f>
        <v>88.9712438506319</v>
      </c>
      <c r="K7" s="34">
        <v>123147</v>
      </c>
      <c r="L7" s="36">
        <f aca="true" t="shared" si="5" ref="L7:L55">K7/D7*100</f>
        <v>42.394750703153775</v>
      </c>
      <c r="M7" s="34">
        <v>12500</v>
      </c>
      <c r="N7" s="36">
        <f aca="true" t="shared" si="6" ref="N7:N55">M7/D7*100</f>
        <v>4.303266695814126</v>
      </c>
      <c r="O7" s="34">
        <v>122794</v>
      </c>
      <c r="P7" s="34">
        <v>82271</v>
      </c>
      <c r="Q7" s="36">
        <f aca="true" t="shared" si="7" ref="Q7:Q55">O7/D7*100</f>
        <v>42.27322645166399</v>
      </c>
      <c r="R7" s="34" t="s">
        <v>265</v>
      </c>
      <c r="S7" s="34"/>
      <c r="T7" s="34"/>
      <c r="U7" s="34"/>
    </row>
    <row r="8" spans="1:21" ht="13.5">
      <c r="A8" s="31" t="s">
        <v>59</v>
      </c>
      <c r="B8" s="32" t="s">
        <v>62</v>
      </c>
      <c r="C8" s="33" t="s">
        <v>63</v>
      </c>
      <c r="D8" s="34">
        <f t="shared" si="0"/>
        <v>116960</v>
      </c>
      <c r="E8" s="35">
        <f t="shared" si="1"/>
        <v>25470</v>
      </c>
      <c r="F8" s="36">
        <f t="shared" si="2"/>
        <v>21.776675786593707</v>
      </c>
      <c r="G8" s="34">
        <v>25470</v>
      </c>
      <c r="H8" s="34">
        <v>0</v>
      </c>
      <c r="I8" s="35">
        <f t="shared" si="3"/>
        <v>91490</v>
      </c>
      <c r="J8" s="36">
        <f t="shared" si="4"/>
        <v>78.2233242134063</v>
      </c>
      <c r="K8" s="34">
        <v>49273</v>
      </c>
      <c r="L8" s="36">
        <f t="shared" si="5"/>
        <v>42.1280779753762</v>
      </c>
      <c r="M8" s="34">
        <v>0</v>
      </c>
      <c r="N8" s="36">
        <f t="shared" si="6"/>
        <v>0</v>
      </c>
      <c r="O8" s="34">
        <v>42217</v>
      </c>
      <c r="P8" s="34">
        <v>14191</v>
      </c>
      <c r="Q8" s="36">
        <f t="shared" si="7"/>
        <v>36.09524623803009</v>
      </c>
      <c r="R8" s="34"/>
      <c r="S8" s="34" t="s">
        <v>265</v>
      </c>
      <c r="T8" s="34"/>
      <c r="U8" s="34"/>
    </row>
    <row r="9" spans="1:21" ht="13.5">
      <c r="A9" s="31" t="s">
        <v>59</v>
      </c>
      <c r="B9" s="32" t="s">
        <v>64</v>
      </c>
      <c r="C9" s="33" t="s">
        <v>65</v>
      </c>
      <c r="D9" s="34">
        <f t="shared" si="0"/>
        <v>332964</v>
      </c>
      <c r="E9" s="35">
        <f t="shared" si="1"/>
        <v>28635</v>
      </c>
      <c r="F9" s="36">
        <f t="shared" si="2"/>
        <v>8.600028831945796</v>
      </c>
      <c r="G9" s="34">
        <v>28635</v>
      </c>
      <c r="H9" s="34">
        <v>0</v>
      </c>
      <c r="I9" s="35">
        <f t="shared" si="3"/>
        <v>304329</v>
      </c>
      <c r="J9" s="36">
        <f t="shared" si="4"/>
        <v>91.39997116805421</v>
      </c>
      <c r="K9" s="34">
        <v>175902</v>
      </c>
      <c r="L9" s="36">
        <f t="shared" si="5"/>
        <v>52.8291346812268</v>
      </c>
      <c r="M9" s="34">
        <v>0</v>
      </c>
      <c r="N9" s="36">
        <f t="shared" si="6"/>
        <v>0</v>
      </c>
      <c r="O9" s="34">
        <v>128427</v>
      </c>
      <c r="P9" s="34">
        <v>48202</v>
      </c>
      <c r="Q9" s="36">
        <f t="shared" si="7"/>
        <v>38.5708364868274</v>
      </c>
      <c r="R9" s="34"/>
      <c r="S9" s="34" t="s">
        <v>265</v>
      </c>
      <c r="T9" s="34"/>
      <c r="U9" s="34"/>
    </row>
    <row r="10" spans="1:21" ht="13.5">
      <c r="A10" s="31" t="s">
        <v>59</v>
      </c>
      <c r="B10" s="32" t="s">
        <v>66</v>
      </c>
      <c r="C10" s="33" t="s">
        <v>67</v>
      </c>
      <c r="D10" s="34">
        <f t="shared" si="0"/>
        <v>364433</v>
      </c>
      <c r="E10" s="35">
        <f t="shared" si="1"/>
        <v>42609</v>
      </c>
      <c r="F10" s="36">
        <f t="shared" si="2"/>
        <v>11.691861055392899</v>
      </c>
      <c r="G10" s="34">
        <v>42486</v>
      </c>
      <c r="H10" s="34">
        <v>123</v>
      </c>
      <c r="I10" s="35">
        <f t="shared" si="3"/>
        <v>321824</v>
      </c>
      <c r="J10" s="36">
        <f t="shared" si="4"/>
        <v>88.30813894460711</v>
      </c>
      <c r="K10" s="34">
        <v>119131</v>
      </c>
      <c r="L10" s="36">
        <f t="shared" si="5"/>
        <v>32.68941067356688</v>
      </c>
      <c r="M10" s="34">
        <v>0</v>
      </c>
      <c r="N10" s="36">
        <f t="shared" si="6"/>
        <v>0</v>
      </c>
      <c r="O10" s="34">
        <v>202693</v>
      </c>
      <c r="P10" s="34">
        <v>48583</v>
      </c>
      <c r="Q10" s="36">
        <f t="shared" si="7"/>
        <v>55.61872827104022</v>
      </c>
      <c r="R10" s="34"/>
      <c r="S10" s="34" t="s">
        <v>265</v>
      </c>
      <c r="T10" s="34"/>
      <c r="U10" s="34"/>
    </row>
    <row r="11" spans="1:21" ht="13.5">
      <c r="A11" s="31" t="s">
        <v>59</v>
      </c>
      <c r="B11" s="32" t="s">
        <v>68</v>
      </c>
      <c r="C11" s="33" t="s">
        <v>69</v>
      </c>
      <c r="D11" s="34">
        <f t="shared" si="0"/>
        <v>47463</v>
      </c>
      <c r="E11" s="35">
        <f t="shared" si="1"/>
        <v>3832</v>
      </c>
      <c r="F11" s="36">
        <f t="shared" si="2"/>
        <v>8.073657375218591</v>
      </c>
      <c r="G11" s="34">
        <v>3832</v>
      </c>
      <c r="H11" s="34">
        <v>0</v>
      </c>
      <c r="I11" s="35">
        <f t="shared" si="3"/>
        <v>43631</v>
      </c>
      <c r="J11" s="36">
        <f t="shared" si="4"/>
        <v>91.92634262478141</v>
      </c>
      <c r="K11" s="34">
        <v>15763</v>
      </c>
      <c r="L11" s="36">
        <f t="shared" si="5"/>
        <v>33.21113288245581</v>
      </c>
      <c r="M11" s="34">
        <v>212</v>
      </c>
      <c r="N11" s="36">
        <f t="shared" si="6"/>
        <v>0.44666371700061097</v>
      </c>
      <c r="O11" s="34">
        <v>27656</v>
      </c>
      <c r="P11" s="34">
        <v>8070</v>
      </c>
      <c r="Q11" s="36">
        <f t="shared" si="7"/>
        <v>58.26854602532499</v>
      </c>
      <c r="R11" s="34" t="s">
        <v>265</v>
      </c>
      <c r="S11" s="34"/>
      <c r="T11" s="34"/>
      <c r="U11" s="34"/>
    </row>
    <row r="12" spans="1:21" ht="13.5">
      <c r="A12" s="31" t="s">
        <v>59</v>
      </c>
      <c r="B12" s="32" t="s">
        <v>70</v>
      </c>
      <c r="C12" s="33" t="s">
        <v>71</v>
      </c>
      <c r="D12" s="34">
        <f t="shared" si="0"/>
        <v>48407</v>
      </c>
      <c r="E12" s="35">
        <f t="shared" si="1"/>
        <v>1361</v>
      </c>
      <c r="F12" s="36">
        <f t="shared" si="2"/>
        <v>2.811576838060611</v>
      </c>
      <c r="G12" s="34">
        <v>1256</v>
      </c>
      <c r="H12" s="34">
        <v>105</v>
      </c>
      <c r="I12" s="35">
        <f t="shared" si="3"/>
        <v>47046</v>
      </c>
      <c r="J12" s="36">
        <f t="shared" si="4"/>
        <v>97.18842316193938</v>
      </c>
      <c r="K12" s="34">
        <v>29456</v>
      </c>
      <c r="L12" s="36">
        <f t="shared" si="5"/>
        <v>60.85070341066374</v>
      </c>
      <c r="M12" s="34">
        <v>0</v>
      </c>
      <c r="N12" s="36">
        <f t="shared" si="6"/>
        <v>0</v>
      </c>
      <c r="O12" s="34">
        <v>17590</v>
      </c>
      <c r="P12" s="34">
        <v>10342</v>
      </c>
      <c r="Q12" s="36">
        <f t="shared" si="7"/>
        <v>36.33771975127564</v>
      </c>
      <c r="R12" s="34" t="s">
        <v>265</v>
      </c>
      <c r="S12" s="34"/>
      <c r="T12" s="34"/>
      <c r="U12" s="34"/>
    </row>
    <row r="13" spans="1:21" ht="13.5">
      <c r="A13" s="31" t="s">
        <v>59</v>
      </c>
      <c r="B13" s="32" t="s">
        <v>72</v>
      </c>
      <c r="C13" s="33" t="s">
        <v>73</v>
      </c>
      <c r="D13" s="34">
        <f t="shared" si="0"/>
        <v>67448</v>
      </c>
      <c r="E13" s="35">
        <f t="shared" si="1"/>
        <v>12343</v>
      </c>
      <c r="F13" s="36">
        <f t="shared" si="2"/>
        <v>18.300023721978413</v>
      </c>
      <c r="G13" s="34">
        <v>12343</v>
      </c>
      <c r="H13" s="34">
        <v>0</v>
      </c>
      <c r="I13" s="35">
        <f t="shared" si="3"/>
        <v>55105</v>
      </c>
      <c r="J13" s="36">
        <f t="shared" si="4"/>
        <v>81.6999762780216</v>
      </c>
      <c r="K13" s="34">
        <v>15457</v>
      </c>
      <c r="L13" s="36">
        <f t="shared" si="5"/>
        <v>22.916913770608467</v>
      </c>
      <c r="M13" s="34">
        <v>0</v>
      </c>
      <c r="N13" s="36">
        <f t="shared" si="6"/>
        <v>0</v>
      </c>
      <c r="O13" s="34">
        <v>39648</v>
      </c>
      <c r="P13" s="34">
        <v>9569</v>
      </c>
      <c r="Q13" s="36">
        <f t="shared" si="7"/>
        <v>58.78306250741312</v>
      </c>
      <c r="R13" s="34" t="s">
        <v>265</v>
      </c>
      <c r="S13" s="34"/>
      <c r="T13" s="34"/>
      <c r="U13" s="34"/>
    </row>
    <row r="14" spans="1:21" ht="13.5">
      <c r="A14" s="31" t="s">
        <v>59</v>
      </c>
      <c r="B14" s="32" t="s">
        <v>74</v>
      </c>
      <c r="C14" s="33" t="s">
        <v>75</v>
      </c>
      <c r="D14" s="34">
        <f t="shared" si="0"/>
        <v>36771</v>
      </c>
      <c r="E14" s="35">
        <f t="shared" si="1"/>
        <v>14852</v>
      </c>
      <c r="F14" s="36">
        <f t="shared" si="2"/>
        <v>40.390525142095676</v>
      </c>
      <c r="G14" s="34">
        <v>14642</v>
      </c>
      <c r="H14" s="34">
        <v>210</v>
      </c>
      <c r="I14" s="35">
        <f t="shared" si="3"/>
        <v>21919</v>
      </c>
      <c r="J14" s="36">
        <f t="shared" si="4"/>
        <v>59.60947485790433</v>
      </c>
      <c r="K14" s="34">
        <v>6186</v>
      </c>
      <c r="L14" s="36">
        <f t="shared" si="5"/>
        <v>16.823039895569877</v>
      </c>
      <c r="M14" s="34">
        <v>0</v>
      </c>
      <c r="N14" s="36">
        <f t="shared" si="6"/>
        <v>0</v>
      </c>
      <c r="O14" s="34">
        <v>15733</v>
      </c>
      <c r="P14" s="34">
        <v>5572</v>
      </c>
      <c r="Q14" s="36">
        <f t="shared" si="7"/>
        <v>42.78643496233445</v>
      </c>
      <c r="R14" s="34" t="s">
        <v>265</v>
      </c>
      <c r="S14" s="34"/>
      <c r="T14" s="34"/>
      <c r="U14" s="34"/>
    </row>
    <row r="15" spans="1:21" ht="13.5">
      <c r="A15" s="31" t="s">
        <v>59</v>
      </c>
      <c r="B15" s="32" t="s">
        <v>76</v>
      </c>
      <c r="C15" s="33" t="s">
        <v>77</v>
      </c>
      <c r="D15" s="34">
        <f t="shared" si="0"/>
        <v>39428</v>
      </c>
      <c r="E15" s="35">
        <f t="shared" si="1"/>
        <v>9415</v>
      </c>
      <c r="F15" s="36">
        <f t="shared" si="2"/>
        <v>23.878969260424064</v>
      </c>
      <c r="G15" s="34">
        <v>9415</v>
      </c>
      <c r="H15" s="34">
        <v>0</v>
      </c>
      <c r="I15" s="35">
        <f t="shared" si="3"/>
        <v>30013</v>
      </c>
      <c r="J15" s="36">
        <f t="shared" si="4"/>
        <v>76.12103073957593</v>
      </c>
      <c r="K15" s="34">
        <v>15602</v>
      </c>
      <c r="L15" s="36">
        <f t="shared" si="5"/>
        <v>39.570863345845595</v>
      </c>
      <c r="M15" s="34">
        <v>0</v>
      </c>
      <c r="N15" s="36">
        <f t="shared" si="6"/>
        <v>0</v>
      </c>
      <c r="O15" s="34">
        <v>14411</v>
      </c>
      <c r="P15" s="34">
        <v>4299</v>
      </c>
      <c r="Q15" s="36">
        <f t="shared" si="7"/>
        <v>36.55016739373034</v>
      </c>
      <c r="R15" s="34" t="s">
        <v>265</v>
      </c>
      <c r="S15" s="34"/>
      <c r="T15" s="34"/>
      <c r="U15" s="34"/>
    </row>
    <row r="16" spans="1:21" ht="13.5">
      <c r="A16" s="31" t="s">
        <v>59</v>
      </c>
      <c r="B16" s="32" t="s">
        <v>78</v>
      </c>
      <c r="C16" s="33" t="s">
        <v>79</v>
      </c>
      <c r="D16" s="34">
        <f t="shared" si="0"/>
        <v>35861</v>
      </c>
      <c r="E16" s="35">
        <f t="shared" si="1"/>
        <v>9739</v>
      </c>
      <c r="F16" s="36">
        <f t="shared" si="2"/>
        <v>27.15763642954742</v>
      </c>
      <c r="G16" s="34">
        <v>9109</v>
      </c>
      <c r="H16" s="34">
        <v>630</v>
      </c>
      <c r="I16" s="35">
        <f t="shared" si="3"/>
        <v>26122</v>
      </c>
      <c r="J16" s="36">
        <f t="shared" si="4"/>
        <v>72.84236357045259</v>
      </c>
      <c r="K16" s="34">
        <v>4694</v>
      </c>
      <c r="L16" s="36">
        <f t="shared" si="5"/>
        <v>13.089428627199466</v>
      </c>
      <c r="M16" s="34">
        <v>0</v>
      </c>
      <c r="N16" s="36">
        <f t="shared" si="6"/>
        <v>0</v>
      </c>
      <c r="O16" s="34">
        <v>21428</v>
      </c>
      <c r="P16" s="34">
        <v>6203</v>
      </c>
      <c r="Q16" s="36">
        <f t="shared" si="7"/>
        <v>59.75293494325311</v>
      </c>
      <c r="R16" s="34" t="s">
        <v>265</v>
      </c>
      <c r="S16" s="34"/>
      <c r="T16" s="34"/>
      <c r="U16" s="34"/>
    </row>
    <row r="17" spans="1:21" ht="13.5">
      <c r="A17" s="31" t="s">
        <v>59</v>
      </c>
      <c r="B17" s="32" t="s">
        <v>80</v>
      </c>
      <c r="C17" s="33" t="s">
        <v>81</v>
      </c>
      <c r="D17" s="34">
        <f t="shared" si="0"/>
        <v>13863</v>
      </c>
      <c r="E17" s="35">
        <f t="shared" si="1"/>
        <v>3120</v>
      </c>
      <c r="F17" s="36">
        <f t="shared" si="2"/>
        <v>22.505951092837048</v>
      </c>
      <c r="G17" s="34">
        <v>3081</v>
      </c>
      <c r="H17" s="34">
        <v>39</v>
      </c>
      <c r="I17" s="35">
        <f t="shared" si="3"/>
        <v>10743</v>
      </c>
      <c r="J17" s="36">
        <f t="shared" si="4"/>
        <v>77.49404890716295</v>
      </c>
      <c r="K17" s="34">
        <v>2076</v>
      </c>
      <c r="L17" s="36">
        <f t="shared" si="5"/>
        <v>14.975113611772345</v>
      </c>
      <c r="M17" s="34">
        <v>0</v>
      </c>
      <c r="N17" s="36">
        <f t="shared" si="6"/>
        <v>0</v>
      </c>
      <c r="O17" s="34">
        <v>8667</v>
      </c>
      <c r="P17" s="34">
        <v>3143</v>
      </c>
      <c r="Q17" s="36">
        <f t="shared" si="7"/>
        <v>62.51893529539061</v>
      </c>
      <c r="R17" s="34"/>
      <c r="S17" s="34" t="s">
        <v>265</v>
      </c>
      <c r="T17" s="34"/>
      <c r="U17" s="34"/>
    </row>
    <row r="18" spans="1:21" ht="13.5">
      <c r="A18" s="31" t="s">
        <v>59</v>
      </c>
      <c r="B18" s="32" t="s">
        <v>82</v>
      </c>
      <c r="C18" s="33" t="s">
        <v>83</v>
      </c>
      <c r="D18" s="34">
        <f t="shared" si="0"/>
        <v>10979</v>
      </c>
      <c r="E18" s="35">
        <f t="shared" si="1"/>
        <v>2354</v>
      </c>
      <c r="F18" s="36">
        <f t="shared" si="2"/>
        <v>21.4409326896803</v>
      </c>
      <c r="G18" s="34">
        <v>2354</v>
      </c>
      <c r="H18" s="34">
        <v>0</v>
      </c>
      <c r="I18" s="35">
        <f t="shared" si="3"/>
        <v>8625</v>
      </c>
      <c r="J18" s="36">
        <f t="shared" si="4"/>
        <v>78.55906731031969</v>
      </c>
      <c r="K18" s="34">
        <v>2165</v>
      </c>
      <c r="L18" s="36">
        <f t="shared" si="5"/>
        <v>19.71946443209764</v>
      </c>
      <c r="M18" s="34">
        <v>0</v>
      </c>
      <c r="N18" s="36">
        <f t="shared" si="6"/>
        <v>0</v>
      </c>
      <c r="O18" s="34">
        <v>6460</v>
      </c>
      <c r="P18" s="34">
        <v>894</v>
      </c>
      <c r="Q18" s="36">
        <f t="shared" si="7"/>
        <v>58.83960287822207</v>
      </c>
      <c r="R18" s="34"/>
      <c r="S18" s="34" t="s">
        <v>265</v>
      </c>
      <c r="T18" s="34"/>
      <c r="U18" s="34"/>
    </row>
    <row r="19" spans="1:21" ht="13.5">
      <c r="A19" s="31" t="s">
        <v>59</v>
      </c>
      <c r="B19" s="32" t="s">
        <v>84</v>
      </c>
      <c r="C19" s="33" t="s">
        <v>85</v>
      </c>
      <c r="D19" s="34">
        <f t="shared" si="0"/>
        <v>11250</v>
      </c>
      <c r="E19" s="35">
        <f t="shared" si="1"/>
        <v>1906</v>
      </c>
      <c r="F19" s="36">
        <f t="shared" si="2"/>
        <v>16.942222222222224</v>
      </c>
      <c r="G19" s="34">
        <v>1902</v>
      </c>
      <c r="H19" s="34">
        <v>4</v>
      </c>
      <c r="I19" s="35">
        <f t="shared" si="3"/>
        <v>9344</v>
      </c>
      <c r="J19" s="36">
        <f t="shared" si="4"/>
        <v>83.05777777777777</v>
      </c>
      <c r="K19" s="34">
        <v>3686</v>
      </c>
      <c r="L19" s="36">
        <f t="shared" si="5"/>
        <v>32.76444444444444</v>
      </c>
      <c r="M19" s="34">
        <v>0</v>
      </c>
      <c r="N19" s="36">
        <f t="shared" si="6"/>
        <v>0</v>
      </c>
      <c r="O19" s="34">
        <v>5658</v>
      </c>
      <c r="P19" s="34">
        <v>870</v>
      </c>
      <c r="Q19" s="36">
        <f t="shared" si="7"/>
        <v>50.29333333333334</v>
      </c>
      <c r="R19" s="34" t="s">
        <v>265</v>
      </c>
      <c r="S19" s="34"/>
      <c r="T19" s="34"/>
      <c r="U19" s="34"/>
    </row>
    <row r="20" spans="1:21" ht="13.5">
      <c r="A20" s="31" t="s">
        <v>59</v>
      </c>
      <c r="B20" s="32" t="s">
        <v>86</v>
      </c>
      <c r="C20" s="33" t="s">
        <v>87</v>
      </c>
      <c r="D20" s="34">
        <f t="shared" si="0"/>
        <v>21526</v>
      </c>
      <c r="E20" s="35">
        <f t="shared" si="1"/>
        <v>6851</v>
      </c>
      <c r="F20" s="36">
        <f t="shared" si="2"/>
        <v>31.82662826349531</v>
      </c>
      <c r="G20" s="34">
        <v>6156</v>
      </c>
      <c r="H20" s="34">
        <v>695</v>
      </c>
      <c r="I20" s="35">
        <f t="shared" si="3"/>
        <v>14675</v>
      </c>
      <c r="J20" s="36">
        <f t="shared" si="4"/>
        <v>68.17337173650469</v>
      </c>
      <c r="K20" s="34">
        <v>3087</v>
      </c>
      <c r="L20" s="36">
        <f t="shared" si="5"/>
        <v>14.340797175508687</v>
      </c>
      <c r="M20" s="34">
        <v>0</v>
      </c>
      <c r="N20" s="36">
        <f t="shared" si="6"/>
        <v>0</v>
      </c>
      <c r="O20" s="34">
        <v>11588</v>
      </c>
      <c r="P20" s="34">
        <v>4492</v>
      </c>
      <c r="Q20" s="36">
        <f t="shared" si="7"/>
        <v>53.83257456099601</v>
      </c>
      <c r="R20" s="34"/>
      <c r="S20" s="34" t="s">
        <v>265</v>
      </c>
      <c r="T20" s="34"/>
      <c r="U20" s="34"/>
    </row>
    <row r="21" spans="1:21" ht="13.5">
      <c r="A21" s="31" t="s">
        <v>59</v>
      </c>
      <c r="B21" s="32" t="s">
        <v>88</v>
      </c>
      <c r="C21" s="33" t="s">
        <v>89</v>
      </c>
      <c r="D21" s="34">
        <f t="shared" si="0"/>
        <v>24859</v>
      </c>
      <c r="E21" s="35">
        <f t="shared" si="1"/>
        <v>7387</v>
      </c>
      <c r="F21" s="36">
        <f t="shared" si="2"/>
        <v>29.715595961221286</v>
      </c>
      <c r="G21" s="34">
        <v>7384</v>
      </c>
      <c r="H21" s="34">
        <v>3</v>
      </c>
      <c r="I21" s="35">
        <f t="shared" si="3"/>
        <v>17472</v>
      </c>
      <c r="J21" s="36">
        <f t="shared" si="4"/>
        <v>70.28440403877872</v>
      </c>
      <c r="K21" s="34">
        <v>1830</v>
      </c>
      <c r="L21" s="36">
        <f t="shared" si="5"/>
        <v>7.3615189669737315</v>
      </c>
      <c r="M21" s="34">
        <v>0</v>
      </c>
      <c r="N21" s="36">
        <f t="shared" si="6"/>
        <v>0</v>
      </c>
      <c r="O21" s="34">
        <v>15642</v>
      </c>
      <c r="P21" s="34">
        <v>2580</v>
      </c>
      <c r="Q21" s="36">
        <f t="shared" si="7"/>
        <v>62.92288507180498</v>
      </c>
      <c r="R21" s="34"/>
      <c r="S21" s="34" t="s">
        <v>265</v>
      </c>
      <c r="T21" s="34"/>
      <c r="U21" s="34"/>
    </row>
    <row r="22" spans="1:21" ht="13.5">
      <c r="A22" s="31" t="s">
        <v>59</v>
      </c>
      <c r="B22" s="32" t="s">
        <v>90</v>
      </c>
      <c r="C22" s="33" t="s">
        <v>91</v>
      </c>
      <c r="D22" s="34">
        <f t="shared" si="0"/>
        <v>9987</v>
      </c>
      <c r="E22" s="35">
        <f t="shared" si="1"/>
        <v>3375</v>
      </c>
      <c r="F22" s="36">
        <f t="shared" si="2"/>
        <v>33.79393211174527</v>
      </c>
      <c r="G22" s="34">
        <v>3145</v>
      </c>
      <c r="H22" s="34">
        <v>230</v>
      </c>
      <c r="I22" s="35">
        <f t="shared" si="3"/>
        <v>6612</v>
      </c>
      <c r="J22" s="36">
        <f t="shared" si="4"/>
        <v>66.20606788825472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6612</v>
      </c>
      <c r="P22" s="34">
        <v>2277</v>
      </c>
      <c r="Q22" s="36">
        <f t="shared" si="7"/>
        <v>66.20606788825472</v>
      </c>
      <c r="R22" s="34"/>
      <c r="S22" s="34" t="s">
        <v>265</v>
      </c>
      <c r="T22" s="34"/>
      <c r="U22" s="34"/>
    </row>
    <row r="23" spans="1:21" ht="13.5">
      <c r="A23" s="31" t="s">
        <v>59</v>
      </c>
      <c r="B23" s="32" t="s">
        <v>92</v>
      </c>
      <c r="C23" s="33" t="s">
        <v>93</v>
      </c>
      <c r="D23" s="34">
        <f t="shared" si="0"/>
        <v>4721</v>
      </c>
      <c r="E23" s="35">
        <f t="shared" si="1"/>
        <v>1432</v>
      </c>
      <c r="F23" s="36">
        <f t="shared" si="2"/>
        <v>30.332556661724215</v>
      </c>
      <c r="G23" s="34">
        <v>1416</v>
      </c>
      <c r="H23" s="34">
        <v>16</v>
      </c>
      <c r="I23" s="35">
        <f t="shared" si="3"/>
        <v>3289</v>
      </c>
      <c r="J23" s="36">
        <f t="shared" si="4"/>
        <v>69.66744333827579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3289</v>
      </c>
      <c r="P23" s="34">
        <v>820</v>
      </c>
      <c r="Q23" s="36">
        <f t="shared" si="7"/>
        <v>69.66744333827579</v>
      </c>
      <c r="R23" s="34" t="s">
        <v>265</v>
      </c>
      <c r="S23" s="34"/>
      <c r="T23" s="34"/>
      <c r="U23" s="34"/>
    </row>
    <row r="24" spans="1:21" ht="13.5">
      <c r="A24" s="31" t="s">
        <v>59</v>
      </c>
      <c r="B24" s="32" t="s">
        <v>94</v>
      </c>
      <c r="C24" s="33" t="s">
        <v>95</v>
      </c>
      <c r="D24" s="34">
        <f t="shared" si="0"/>
        <v>17999</v>
      </c>
      <c r="E24" s="35">
        <f t="shared" si="1"/>
        <v>6301</v>
      </c>
      <c r="F24" s="36">
        <f t="shared" si="2"/>
        <v>35.007500416689815</v>
      </c>
      <c r="G24" s="34">
        <v>6301</v>
      </c>
      <c r="H24" s="34">
        <v>0</v>
      </c>
      <c r="I24" s="35">
        <f t="shared" si="3"/>
        <v>11698</v>
      </c>
      <c r="J24" s="36">
        <f t="shared" si="4"/>
        <v>64.99249958331018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11698</v>
      </c>
      <c r="P24" s="34">
        <v>2276</v>
      </c>
      <c r="Q24" s="36">
        <f t="shared" si="7"/>
        <v>64.99249958331018</v>
      </c>
      <c r="R24" s="34" t="s">
        <v>265</v>
      </c>
      <c r="S24" s="34"/>
      <c r="T24" s="34"/>
      <c r="U24" s="34"/>
    </row>
    <row r="25" spans="1:21" ht="13.5">
      <c r="A25" s="31" t="s">
        <v>59</v>
      </c>
      <c r="B25" s="32" t="s">
        <v>96</v>
      </c>
      <c r="C25" s="33" t="s">
        <v>97</v>
      </c>
      <c r="D25" s="34">
        <f t="shared" si="0"/>
        <v>6859</v>
      </c>
      <c r="E25" s="35">
        <f t="shared" si="1"/>
        <v>2559</v>
      </c>
      <c r="F25" s="36">
        <f t="shared" si="2"/>
        <v>37.30864557515673</v>
      </c>
      <c r="G25" s="34">
        <v>2559</v>
      </c>
      <c r="H25" s="34">
        <v>0</v>
      </c>
      <c r="I25" s="35">
        <f t="shared" si="3"/>
        <v>4300</v>
      </c>
      <c r="J25" s="36">
        <f t="shared" si="4"/>
        <v>62.69135442484327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4300</v>
      </c>
      <c r="P25" s="34">
        <v>816</v>
      </c>
      <c r="Q25" s="36">
        <f t="shared" si="7"/>
        <v>62.69135442484327</v>
      </c>
      <c r="R25" s="34" t="s">
        <v>265</v>
      </c>
      <c r="S25" s="34"/>
      <c r="T25" s="34"/>
      <c r="U25" s="34"/>
    </row>
    <row r="26" spans="1:21" ht="13.5">
      <c r="A26" s="31" t="s">
        <v>59</v>
      </c>
      <c r="B26" s="32" t="s">
        <v>98</v>
      </c>
      <c r="C26" s="33" t="s">
        <v>99</v>
      </c>
      <c r="D26" s="34">
        <f t="shared" si="0"/>
        <v>12076</v>
      </c>
      <c r="E26" s="35">
        <f t="shared" si="1"/>
        <v>4707</v>
      </c>
      <c r="F26" s="36">
        <f t="shared" si="2"/>
        <v>38.97813845644253</v>
      </c>
      <c r="G26" s="34">
        <v>4358</v>
      </c>
      <c r="H26" s="34">
        <v>349</v>
      </c>
      <c r="I26" s="35">
        <f t="shared" si="3"/>
        <v>7369</v>
      </c>
      <c r="J26" s="36">
        <f t="shared" si="4"/>
        <v>61.02186154355746</v>
      </c>
      <c r="K26" s="34">
        <v>1628</v>
      </c>
      <c r="L26" s="36">
        <f t="shared" si="5"/>
        <v>13.481285193772772</v>
      </c>
      <c r="M26" s="34">
        <v>0</v>
      </c>
      <c r="N26" s="36">
        <f t="shared" si="6"/>
        <v>0</v>
      </c>
      <c r="O26" s="34">
        <v>5741</v>
      </c>
      <c r="P26" s="34">
        <v>1547</v>
      </c>
      <c r="Q26" s="36">
        <f t="shared" si="7"/>
        <v>47.54057634978469</v>
      </c>
      <c r="R26" s="34" t="s">
        <v>265</v>
      </c>
      <c r="S26" s="34"/>
      <c r="T26" s="34"/>
      <c r="U26" s="34"/>
    </row>
    <row r="27" spans="1:21" ht="13.5">
      <c r="A27" s="31" t="s">
        <v>59</v>
      </c>
      <c r="B27" s="32" t="s">
        <v>100</v>
      </c>
      <c r="C27" s="33" t="s">
        <v>101</v>
      </c>
      <c r="D27" s="34">
        <f t="shared" si="0"/>
        <v>8635</v>
      </c>
      <c r="E27" s="35">
        <f t="shared" si="1"/>
        <v>1484</v>
      </c>
      <c r="F27" s="36">
        <f t="shared" si="2"/>
        <v>17.185871453387378</v>
      </c>
      <c r="G27" s="34">
        <v>1428</v>
      </c>
      <c r="H27" s="34">
        <v>56</v>
      </c>
      <c r="I27" s="35">
        <f t="shared" si="3"/>
        <v>7151</v>
      </c>
      <c r="J27" s="36">
        <f t="shared" si="4"/>
        <v>82.81412854661262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7151</v>
      </c>
      <c r="P27" s="34">
        <v>3543</v>
      </c>
      <c r="Q27" s="36">
        <f t="shared" si="7"/>
        <v>82.81412854661262</v>
      </c>
      <c r="R27" s="34" t="s">
        <v>265</v>
      </c>
      <c r="S27" s="34"/>
      <c r="T27" s="34"/>
      <c r="U27" s="34"/>
    </row>
    <row r="28" spans="1:21" ht="13.5">
      <c r="A28" s="31" t="s">
        <v>59</v>
      </c>
      <c r="B28" s="32" t="s">
        <v>102</v>
      </c>
      <c r="C28" s="33" t="s">
        <v>103</v>
      </c>
      <c r="D28" s="34">
        <f t="shared" si="0"/>
        <v>22176</v>
      </c>
      <c r="E28" s="35">
        <f t="shared" si="1"/>
        <v>4211</v>
      </c>
      <c r="F28" s="36">
        <f t="shared" si="2"/>
        <v>18.988997113997115</v>
      </c>
      <c r="G28" s="34">
        <v>3885</v>
      </c>
      <c r="H28" s="34">
        <v>326</v>
      </c>
      <c r="I28" s="35">
        <f t="shared" si="3"/>
        <v>17965</v>
      </c>
      <c r="J28" s="36">
        <f t="shared" si="4"/>
        <v>81.01100288600288</v>
      </c>
      <c r="K28" s="34">
        <v>7868</v>
      </c>
      <c r="L28" s="36">
        <f t="shared" si="5"/>
        <v>35.47979797979798</v>
      </c>
      <c r="M28" s="34">
        <v>0</v>
      </c>
      <c r="N28" s="36">
        <f t="shared" si="6"/>
        <v>0</v>
      </c>
      <c r="O28" s="34">
        <v>10097</v>
      </c>
      <c r="P28" s="34">
        <v>2900</v>
      </c>
      <c r="Q28" s="36">
        <f t="shared" si="7"/>
        <v>45.531204906204906</v>
      </c>
      <c r="R28" s="34" t="s">
        <v>265</v>
      </c>
      <c r="S28" s="34"/>
      <c r="T28" s="34"/>
      <c r="U28" s="34"/>
    </row>
    <row r="29" spans="1:21" ht="13.5">
      <c r="A29" s="31" t="s">
        <v>59</v>
      </c>
      <c r="B29" s="32" t="s">
        <v>104</v>
      </c>
      <c r="C29" s="33" t="s">
        <v>105</v>
      </c>
      <c r="D29" s="34">
        <f t="shared" si="0"/>
        <v>9359</v>
      </c>
      <c r="E29" s="35">
        <f t="shared" si="1"/>
        <v>2199</v>
      </c>
      <c r="F29" s="36">
        <f t="shared" si="2"/>
        <v>23.496100010684902</v>
      </c>
      <c r="G29" s="34">
        <v>2085</v>
      </c>
      <c r="H29" s="34">
        <v>114</v>
      </c>
      <c r="I29" s="35">
        <f t="shared" si="3"/>
        <v>7160</v>
      </c>
      <c r="J29" s="36">
        <f t="shared" si="4"/>
        <v>76.50389998931509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7160</v>
      </c>
      <c r="P29" s="34">
        <v>4528</v>
      </c>
      <c r="Q29" s="36">
        <f t="shared" si="7"/>
        <v>76.50389998931509</v>
      </c>
      <c r="R29" s="34" t="s">
        <v>265</v>
      </c>
      <c r="S29" s="34"/>
      <c r="T29" s="34"/>
      <c r="U29" s="34"/>
    </row>
    <row r="30" spans="1:21" ht="13.5">
      <c r="A30" s="31" t="s">
        <v>59</v>
      </c>
      <c r="B30" s="32" t="s">
        <v>106</v>
      </c>
      <c r="C30" s="33" t="s">
        <v>107</v>
      </c>
      <c r="D30" s="34">
        <f t="shared" si="0"/>
        <v>9632</v>
      </c>
      <c r="E30" s="35">
        <f t="shared" si="1"/>
        <v>4603</v>
      </c>
      <c r="F30" s="36">
        <f t="shared" si="2"/>
        <v>47.78862126245847</v>
      </c>
      <c r="G30" s="34">
        <v>4083</v>
      </c>
      <c r="H30" s="34">
        <v>520</v>
      </c>
      <c r="I30" s="35">
        <f t="shared" si="3"/>
        <v>5029</v>
      </c>
      <c r="J30" s="36">
        <f t="shared" si="4"/>
        <v>52.21137873754152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5029</v>
      </c>
      <c r="P30" s="34">
        <v>771</v>
      </c>
      <c r="Q30" s="36">
        <f t="shared" si="7"/>
        <v>52.21137873754152</v>
      </c>
      <c r="R30" s="34" t="s">
        <v>265</v>
      </c>
      <c r="S30" s="34"/>
      <c r="T30" s="34"/>
      <c r="U30" s="34"/>
    </row>
    <row r="31" spans="1:21" ht="13.5">
      <c r="A31" s="31" t="s">
        <v>59</v>
      </c>
      <c r="B31" s="32" t="s">
        <v>108</v>
      </c>
      <c r="C31" s="33" t="s">
        <v>57</v>
      </c>
      <c r="D31" s="34">
        <f t="shared" si="0"/>
        <v>8553</v>
      </c>
      <c r="E31" s="35">
        <f t="shared" si="1"/>
        <v>3335</v>
      </c>
      <c r="F31" s="36">
        <f t="shared" si="2"/>
        <v>38.9921664912896</v>
      </c>
      <c r="G31" s="34">
        <v>2336</v>
      </c>
      <c r="H31" s="34">
        <v>999</v>
      </c>
      <c r="I31" s="35">
        <f t="shared" si="3"/>
        <v>5218</v>
      </c>
      <c r="J31" s="36">
        <f t="shared" si="4"/>
        <v>61.0078335087104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5218</v>
      </c>
      <c r="P31" s="34">
        <v>1675</v>
      </c>
      <c r="Q31" s="36">
        <f t="shared" si="7"/>
        <v>61.0078335087104</v>
      </c>
      <c r="R31" s="34" t="s">
        <v>265</v>
      </c>
      <c r="S31" s="34"/>
      <c r="T31" s="34"/>
      <c r="U31" s="34"/>
    </row>
    <row r="32" spans="1:21" ht="13.5">
      <c r="A32" s="31" t="s">
        <v>59</v>
      </c>
      <c r="B32" s="32" t="s">
        <v>109</v>
      </c>
      <c r="C32" s="33" t="s">
        <v>20</v>
      </c>
      <c r="D32" s="34">
        <f t="shared" si="0"/>
        <v>6747</v>
      </c>
      <c r="E32" s="35">
        <f t="shared" si="1"/>
        <v>2426</v>
      </c>
      <c r="F32" s="36">
        <f t="shared" si="2"/>
        <v>35.95672150585445</v>
      </c>
      <c r="G32" s="34">
        <v>2426</v>
      </c>
      <c r="H32" s="34">
        <v>0</v>
      </c>
      <c r="I32" s="35">
        <f t="shared" si="3"/>
        <v>4321</v>
      </c>
      <c r="J32" s="36">
        <f t="shared" si="4"/>
        <v>64.04327849414555</v>
      </c>
      <c r="K32" s="34">
        <v>390</v>
      </c>
      <c r="L32" s="36">
        <f t="shared" si="5"/>
        <v>5.780346820809249</v>
      </c>
      <c r="M32" s="34">
        <v>0</v>
      </c>
      <c r="N32" s="36">
        <f t="shared" si="6"/>
        <v>0</v>
      </c>
      <c r="O32" s="34">
        <v>3931</v>
      </c>
      <c r="P32" s="34">
        <v>1841</v>
      </c>
      <c r="Q32" s="36">
        <f t="shared" si="7"/>
        <v>58.2629316733363</v>
      </c>
      <c r="R32" s="34" t="s">
        <v>265</v>
      </c>
      <c r="S32" s="34"/>
      <c r="T32" s="34"/>
      <c r="U32" s="34"/>
    </row>
    <row r="33" spans="1:21" ht="13.5">
      <c r="A33" s="31" t="s">
        <v>59</v>
      </c>
      <c r="B33" s="32" t="s">
        <v>110</v>
      </c>
      <c r="C33" s="33" t="s">
        <v>111</v>
      </c>
      <c r="D33" s="34">
        <f t="shared" si="0"/>
        <v>12876</v>
      </c>
      <c r="E33" s="35">
        <f t="shared" si="1"/>
        <v>3700</v>
      </c>
      <c r="F33" s="36">
        <f t="shared" si="2"/>
        <v>28.735632183908045</v>
      </c>
      <c r="G33" s="34">
        <v>3700</v>
      </c>
      <c r="H33" s="34">
        <v>0</v>
      </c>
      <c r="I33" s="35">
        <f t="shared" si="3"/>
        <v>9176</v>
      </c>
      <c r="J33" s="36">
        <f t="shared" si="4"/>
        <v>71.26436781609196</v>
      </c>
      <c r="K33" s="34">
        <v>5865</v>
      </c>
      <c r="L33" s="36">
        <f t="shared" si="5"/>
        <v>45.549860205032616</v>
      </c>
      <c r="M33" s="34">
        <v>0</v>
      </c>
      <c r="N33" s="36">
        <f t="shared" si="6"/>
        <v>0</v>
      </c>
      <c r="O33" s="34">
        <v>3311</v>
      </c>
      <c r="P33" s="34">
        <v>1636</v>
      </c>
      <c r="Q33" s="36">
        <f t="shared" si="7"/>
        <v>25.714507611059332</v>
      </c>
      <c r="R33" s="34" t="s">
        <v>265</v>
      </c>
      <c r="S33" s="34"/>
      <c r="T33" s="34"/>
      <c r="U33" s="34"/>
    </row>
    <row r="34" spans="1:21" ht="13.5">
      <c r="A34" s="31" t="s">
        <v>59</v>
      </c>
      <c r="B34" s="32" t="s">
        <v>112</v>
      </c>
      <c r="C34" s="33" t="s">
        <v>113</v>
      </c>
      <c r="D34" s="34">
        <f t="shared" si="0"/>
        <v>6265</v>
      </c>
      <c r="E34" s="35">
        <f t="shared" si="1"/>
        <v>1205</v>
      </c>
      <c r="F34" s="36">
        <f t="shared" si="2"/>
        <v>19.233838786911413</v>
      </c>
      <c r="G34" s="34">
        <v>1205</v>
      </c>
      <c r="H34" s="34">
        <v>0</v>
      </c>
      <c r="I34" s="35">
        <f t="shared" si="3"/>
        <v>5060</v>
      </c>
      <c r="J34" s="36">
        <f t="shared" si="4"/>
        <v>80.76616121308858</v>
      </c>
      <c r="K34" s="34">
        <v>0</v>
      </c>
      <c r="L34" s="36">
        <f t="shared" si="5"/>
        <v>0</v>
      </c>
      <c r="M34" s="34">
        <v>0</v>
      </c>
      <c r="N34" s="36">
        <f t="shared" si="6"/>
        <v>0</v>
      </c>
      <c r="O34" s="34">
        <v>5060</v>
      </c>
      <c r="P34" s="34">
        <v>4560</v>
      </c>
      <c r="Q34" s="36">
        <f t="shared" si="7"/>
        <v>80.76616121308858</v>
      </c>
      <c r="R34" s="34"/>
      <c r="S34" s="34"/>
      <c r="T34" s="34"/>
      <c r="U34" s="34" t="s">
        <v>265</v>
      </c>
    </row>
    <row r="35" spans="1:21" ht="13.5">
      <c r="A35" s="31" t="s">
        <v>59</v>
      </c>
      <c r="B35" s="32" t="s">
        <v>114</v>
      </c>
      <c r="C35" s="33" t="s">
        <v>115</v>
      </c>
      <c r="D35" s="34">
        <f t="shared" si="0"/>
        <v>7028</v>
      </c>
      <c r="E35" s="35">
        <f t="shared" si="1"/>
        <v>2435</v>
      </c>
      <c r="F35" s="36">
        <f t="shared" si="2"/>
        <v>34.64712578258395</v>
      </c>
      <c r="G35" s="34">
        <v>2435</v>
      </c>
      <c r="H35" s="34">
        <v>0</v>
      </c>
      <c r="I35" s="35">
        <f t="shared" si="3"/>
        <v>4593</v>
      </c>
      <c r="J35" s="36">
        <f t="shared" si="4"/>
        <v>65.35287421741604</v>
      </c>
      <c r="K35" s="34">
        <v>0</v>
      </c>
      <c r="L35" s="36">
        <f t="shared" si="5"/>
        <v>0</v>
      </c>
      <c r="M35" s="34">
        <v>0</v>
      </c>
      <c r="N35" s="36">
        <f t="shared" si="6"/>
        <v>0</v>
      </c>
      <c r="O35" s="34">
        <v>4593</v>
      </c>
      <c r="P35" s="34">
        <v>3643</v>
      </c>
      <c r="Q35" s="36">
        <f t="shared" si="7"/>
        <v>65.35287421741604</v>
      </c>
      <c r="R35" s="34" t="s">
        <v>265</v>
      </c>
      <c r="S35" s="34"/>
      <c r="T35" s="34"/>
      <c r="U35" s="34"/>
    </row>
    <row r="36" spans="1:21" ht="13.5">
      <c r="A36" s="31" t="s">
        <v>59</v>
      </c>
      <c r="B36" s="32" t="s">
        <v>116</v>
      </c>
      <c r="C36" s="33" t="s">
        <v>117</v>
      </c>
      <c r="D36" s="34">
        <f t="shared" si="0"/>
        <v>13620</v>
      </c>
      <c r="E36" s="35">
        <f t="shared" si="1"/>
        <v>4861</v>
      </c>
      <c r="F36" s="36">
        <f t="shared" si="2"/>
        <v>35.690161527165934</v>
      </c>
      <c r="G36" s="34">
        <v>4861</v>
      </c>
      <c r="H36" s="34">
        <v>0</v>
      </c>
      <c r="I36" s="35">
        <f t="shared" si="3"/>
        <v>8759</v>
      </c>
      <c r="J36" s="36">
        <f t="shared" si="4"/>
        <v>64.30983847283407</v>
      </c>
      <c r="K36" s="34">
        <v>1334</v>
      </c>
      <c r="L36" s="36">
        <f t="shared" si="5"/>
        <v>9.794419970631424</v>
      </c>
      <c r="M36" s="34">
        <v>0</v>
      </c>
      <c r="N36" s="36">
        <f t="shared" si="6"/>
        <v>0</v>
      </c>
      <c r="O36" s="34">
        <v>7425</v>
      </c>
      <c r="P36" s="34">
        <v>1522</v>
      </c>
      <c r="Q36" s="36">
        <f t="shared" si="7"/>
        <v>54.51541850220264</v>
      </c>
      <c r="R36" s="34" t="s">
        <v>265</v>
      </c>
      <c r="S36" s="34"/>
      <c r="T36" s="34"/>
      <c r="U36" s="34"/>
    </row>
    <row r="37" spans="1:21" ht="13.5">
      <c r="A37" s="31" t="s">
        <v>59</v>
      </c>
      <c r="B37" s="32" t="s">
        <v>118</v>
      </c>
      <c r="C37" s="33" t="s">
        <v>119</v>
      </c>
      <c r="D37" s="34">
        <f t="shared" si="0"/>
        <v>7704</v>
      </c>
      <c r="E37" s="35">
        <f t="shared" si="1"/>
        <v>3957</v>
      </c>
      <c r="F37" s="36">
        <f t="shared" si="2"/>
        <v>51.362928348909655</v>
      </c>
      <c r="G37" s="34">
        <v>3957</v>
      </c>
      <c r="H37" s="34">
        <v>0</v>
      </c>
      <c r="I37" s="35">
        <f t="shared" si="3"/>
        <v>3747</v>
      </c>
      <c r="J37" s="36">
        <f t="shared" si="4"/>
        <v>48.63707165109034</v>
      </c>
      <c r="K37" s="34">
        <v>0</v>
      </c>
      <c r="L37" s="36">
        <f t="shared" si="5"/>
        <v>0</v>
      </c>
      <c r="M37" s="34">
        <v>0</v>
      </c>
      <c r="N37" s="36">
        <f t="shared" si="6"/>
        <v>0</v>
      </c>
      <c r="O37" s="34">
        <v>3747</v>
      </c>
      <c r="P37" s="34">
        <v>738</v>
      </c>
      <c r="Q37" s="36">
        <f t="shared" si="7"/>
        <v>48.63707165109034</v>
      </c>
      <c r="R37" s="34" t="s">
        <v>265</v>
      </c>
      <c r="S37" s="34"/>
      <c r="T37" s="34"/>
      <c r="U37" s="34"/>
    </row>
    <row r="38" spans="1:21" ht="13.5">
      <c r="A38" s="31" t="s">
        <v>59</v>
      </c>
      <c r="B38" s="32" t="s">
        <v>120</v>
      </c>
      <c r="C38" s="33" t="s">
        <v>121</v>
      </c>
      <c r="D38" s="34">
        <f t="shared" si="0"/>
        <v>2420</v>
      </c>
      <c r="E38" s="35">
        <f t="shared" si="1"/>
        <v>969</v>
      </c>
      <c r="F38" s="36">
        <f t="shared" si="2"/>
        <v>40.04132231404959</v>
      </c>
      <c r="G38" s="34">
        <v>969</v>
      </c>
      <c r="H38" s="34">
        <v>0</v>
      </c>
      <c r="I38" s="35">
        <f t="shared" si="3"/>
        <v>1451</v>
      </c>
      <c r="J38" s="36">
        <f t="shared" si="4"/>
        <v>59.95867768595041</v>
      </c>
      <c r="K38" s="34">
        <v>0</v>
      </c>
      <c r="L38" s="36">
        <f t="shared" si="5"/>
        <v>0</v>
      </c>
      <c r="M38" s="34">
        <v>0</v>
      </c>
      <c r="N38" s="36">
        <f t="shared" si="6"/>
        <v>0</v>
      </c>
      <c r="O38" s="34">
        <v>1451</v>
      </c>
      <c r="P38" s="34">
        <v>398</v>
      </c>
      <c r="Q38" s="36">
        <f t="shared" si="7"/>
        <v>59.95867768595041</v>
      </c>
      <c r="R38" s="34" t="s">
        <v>265</v>
      </c>
      <c r="S38" s="34"/>
      <c r="T38" s="34"/>
      <c r="U38" s="34"/>
    </row>
    <row r="39" spans="1:21" ht="13.5">
      <c r="A39" s="31" t="s">
        <v>59</v>
      </c>
      <c r="B39" s="32" t="s">
        <v>122</v>
      </c>
      <c r="C39" s="33" t="s">
        <v>261</v>
      </c>
      <c r="D39" s="34">
        <f t="shared" si="0"/>
        <v>643</v>
      </c>
      <c r="E39" s="35">
        <f t="shared" si="1"/>
        <v>0</v>
      </c>
      <c r="F39" s="36">
        <f t="shared" si="2"/>
        <v>0</v>
      </c>
      <c r="G39" s="34">
        <v>0</v>
      </c>
      <c r="H39" s="34">
        <v>0</v>
      </c>
      <c r="I39" s="35">
        <f t="shared" si="3"/>
        <v>643</v>
      </c>
      <c r="J39" s="36">
        <f t="shared" si="4"/>
        <v>100</v>
      </c>
      <c r="K39" s="34">
        <v>596</v>
      </c>
      <c r="L39" s="36">
        <f t="shared" si="5"/>
        <v>92.6905132192846</v>
      </c>
      <c r="M39" s="34">
        <v>0</v>
      </c>
      <c r="N39" s="36">
        <f t="shared" si="6"/>
        <v>0</v>
      </c>
      <c r="O39" s="34">
        <v>47</v>
      </c>
      <c r="P39" s="34">
        <v>47</v>
      </c>
      <c r="Q39" s="36">
        <f t="shared" si="7"/>
        <v>7.309486780715396</v>
      </c>
      <c r="R39" s="34"/>
      <c r="S39" s="34"/>
      <c r="T39" s="34"/>
      <c r="U39" s="34" t="s">
        <v>265</v>
      </c>
    </row>
    <row r="40" spans="1:21" ht="13.5">
      <c r="A40" s="31" t="s">
        <v>59</v>
      </c>
      <c r="B40" s="32" t="s">
        <v>123</v>
      </c>
      <c r="C40" s="33" t="s">
        <v>124</v>
      </c>
      <c r="D40" s="34">
        <f t="shared" si="0"/>
        <v>1927</v>
      </c>
      <c r="E40" s="35">
        <f t="shared" si="1"/>
        <v>495</v>
      </c>
      <c r="F40" s="36">
        <f t="shared" si="2"/>
        <v>25.687597301504926</v>
      </c>
      <c r="G40" s="34">
        <v>495</v>
      </c>
      <c r="H40" s="34">
        <v>0</v>
      </c>
      <c r="I40" s="35">
        <f t="shared" si="3"/>
        <v>1432</v>
      </c>
      <c r="J40" s="36">
        <f t="shared" si="4"/>
        <v>74.31240269849508</v>
      </c>
      <c r="K40" s="34">
        <v>782</v>
      </c>
      <c r="L40" s="36">
        <f t="shared" si="5"/>
        <v>40.58121432278153</v>
      </c>
      <c r="M40" s="34">
        <v>0</v>
      </c>
      <c r="N40" s="36">
        <f t="shared" si="6"/>
        <v>0</v>
      </c>
      <c r="O40" s="34">
        <v>650</v>
      </c>
      <c r="P40" s="34">
        <v>468</v>
      </c>
      <c r="Q40" s="36">
        <f t="shared" si="7"/>
        <v>33.73118837571354</v>
      </c>
      <c r="R40" s="34" t="s">
        <v>265</v>
      </c>
      <c r="S40" s="34"/>
      <c r="T40" s="34"/>
      <c r="U40" s="34"/>
    </row>
    <row r="41" spans="1:21" ht="13.5">
      <c r="A41" s="31" t="s">
        <v>59</v>
      </c>
      <c r="B41" s="32" t="s">
        <v>125</v>
      </c>
      <c r="C41" s="33" t="s">
        <v>56</v>
      </c>
      <c r="D41" s="34">
        <f t="shared" si="0"/>
        <v>3111</v>
      </c>
      <c r="E41" s="35">
        <f t="shared" si="1"/>
        <v>1226</v>
      </c>
      <c r="F41" s="36">
        <f t="shared" si="2"/>
        <v>39.40855030536805</v>
      </c>
      <c r="G41" s="34">
        <v>1226</v>
      </c>
      <c r="H41" s="34">
        <v>0</v>
      </c>
      <c r="I41" s="35">
        <f t="shared" si="3"/>
        <v>1885</v>
      </c>
      <c r="J41" s="36">
        <f t="shared" si="4"/>
        <v>60.59144969463195</v>
      </c>
      <c r="K41" s="34">
        <v>794</v>
      </c>
      <c r="L41" s="36">
        <f t="shared" si="5"/>
        <v>25.522340083574413</v>
      </c>
      <c r="M41" s="34">
        <v>0</v>
      </c>
      <c r="N41" s="36">
        <f t="shared" si="6"/>
        <v>0</v>
      </c>
      <c r="O41" s="34">
        <v>1091</v>
      </c>
      <c r="P41" s="34">
        <v>57</v>
      </c>
      <c r="Q41" s="36">
        <f t="shared" si="7"/>
        <v>35.069109611057534</v>
      </c>
      <c r="R41" s="34" t="s">
        <v>265</v>
      </c>
      <c r="S41" s="34"/>
      <c r="T41" s="34"/>
      <c r="U41" s="34"/>
    </row>
    <row r="42" spans="1:21" ht="13.5">
      <c r="A42" s="31" t="s">
        <v>59</v>
      </c>
      <c r="B42" s="32" t="s">
        <v>126</v>
      </c>
      <c r="C42" s="33" t="s">
        <v>127</v>
      </c>
      <c r="D42" s="34">
        <f t="shared" si="0"/>
        <v>5628</v>
      </c>
      <c r="E42" s="35">
        <f t="shared" si="1"/>
        <v>2449</v>
      </c>
      <c r="F42" s="36">
        <f t="shared" si="2"/>
        <v>43.514570007107324</v>
      </c>
      <c r="G42" s="34">
        <v>2449</v>
      </c>
      <c r="H42" s="34">
        <v>0</v>
      </c>
      <c r="I42" s="35">
        <f t="shared" si="3"/>
        <v>3179</v>
      </c>
      <c r="J42" s="36">
        <f t="shared" si="4"/>
        <v>56.485429992892676</v>
      </c>
      <c r="K42" s="34">
        <v>0</v>
      </c>
      <c r="L42" s="36">
        <f t="shared" si="5"/>
        <v>0</v>
      </c>
      <c r="M42" s="34">
        <v>0</v>
      </c>
      <c r="N42" s="36">
        <f t="shared" si="6"/>
        <v>0</v>
      </c>
      <c r="O42" s="34">
        <v>3179</v>
      </c>
      <c r="P42" s="34">
        <v>1004</v>
      </c>
      <c r="Q42" s="36">
        <f t="shared" si="7"/>
        <v>56.485429992892676</v>
      </c>
      <c r="R42" s="34" t="s">
        <v>265</v>
      </c>
      <c r="S42" s="34"/>
      <c r="T42" s="34"/>
      <c r="U42" s="34"/>
    </row>
    <row r="43" spans="1:21" ht="13.5">
      <c r="A43" s="31" t="s">
        <v>59</v>
      </c>
      <c r="B43" s="32" t="s">
        <v>128</v>
      </c>
      <c r="C43" s="33" t="s">
        <v>129</v>
      </c>
      <c r="D43" s="34">
        <f t="shared" si="0"/>
        <v>7448</v>
      </c>
      <c r="E43" s="35">
        <f t="shared" si="1"/>
        <v>4112</v>
      </c>
      <c r="F43" s="36">
        <f t="shared" si="2"/>
        <v>55.20945220193341</v>
      </c>
      <c r="G43" s="34">
        <v>4112</v>
      </c>
      <c r="H43" s="34">
        <v>0</v>
      </c>
      <c r="I43" s="35">
        <f t="shared" si="3"/>
        <v>3336</v>
      </c>
      <c r="J43" s="36">
        <f t="shared" si="4"/>
        <v>44.79054779806659</v>
      </c>
      <c r="K43" s="34">
        <v>387</v>
      </c>
      <c r="L43" s="36">
        <f t="shared" si="5"/>
        <v>5.196025778732546</v>
      </c>
      <c r="M43" s="34">
        <v>0</v>
      </c>
      <c r="N43" s="36">
        <f t="shared" si="6"/>
        <v>0</v>
      </c>
      <c r="O43" s="34">
        <v>2949</v>
      </c>
      <c r="P43" s="34">
        <v>958</v>
      </c>
      <c r="Q43" s="36">
        <f t="shared" si="7"/>
        <v>39.59452201933405</v>
      </c>
      <c r="R43" s="34" t="s">
        <v>265</v>
      </c>
      <c r="S43" s="34"/>
      <c r="T43" s="34"/>
      <c r="U43" s="34"/>
    </row>
    <row r="44" spans="1:21" ht="13.5">
      <c r="A44" s="31" t="s">
        <v>59</v>
      </c>
      <c r="B44" s="32" t="s">
        <v>130</v>
      </c>
      <c r="C44" s="33" t="s">
        <v>131</v>
      </c>
      <c r="D44" s="34">
        <f t="shared" si="0"/>
        <v>3696</v>
      </c>
      <c r="E44" s="35">
        <f t="shared" si="1"/>
        <v>1931</v>
      </c>
      <c r="F44" s="36">
        <f t="shared" si="2"/>
        <v>52.245670995671</v>
      </c>
      <c r="G44" s="34">
        <v>1931</v>
      </c>
      <c r="H44" s="34">
        <v>0</v>
      </c>
      <c r="I44" s="35">
        <f t="shared" si="3"/>
        <v>1765</v>
      </c>
      <c r="J44" s="36">
        <f t="shared" si="4"/>
        <v>47.754329004329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1765</v>
      </c>
      <c r="P44" s="34">
        <v>1559</v>
      </c>
      <c r="Q44" s="36">
        <f t="shared" si="7"/>
        <v>47.754329004329</v>
      </c>
      <c r="R44" s="34" t="s">
        <v>265</v>
      </c>
      <c r="S44" s="34"/>
      <c r="T44" s="34"/>
      <c r="U44" s="34"/>
    </row>
    <row r="45" spans="1:21" ht="13.5">
      <c r="A45" s="31" t="s">
        <v>59</v>
      </c>
      <c r="B45" s="32" t="s">
        <v>132</v>
      </c>
      <c r="C45" s="33" t="s">
        <v>133</v>
      </c>
      <c r="D45" s="34">
        <f t="shared" si="0"/>
        <v>3563</v>
      </c>
      <c r="E45" s="35">
        <f t="shared" si="1"/>
        <v>666</v>
      </c>
      <c r="F45" s="36">
        <f t="shared" si="2"/>
        <v>18.692113387594723</v>
      </c>
      <c r="G45" s="34">
        <v>666</v>
      </c>
      <c r="H45" s="34">
        <v>0</v>
      </c>
      <c r="I45" s="35">
        <f t="shared" si="3"/>
        <v>2897</v>
      </c>
      <c r="J45" s="36">
        <f t="shared" si="4"/>
        <v>81.30788661240528</v>
      </c>
      <c r="K45" s="34">
        <v>2436</v>
      </c>
      <c r="L45" s="36">
        <f t="shared" si="5"/>
        <v>68.36935166994105</v>
      </c>
      <c r="M45" s="34">
        <v>0</v>
      </c>
      <c r="N45" s="36">
        <f t="shared" si="6"/>
        <v>0</v>
      </c>
      <c r="O45" s="34">
        <v>461</v>
      </c>
      <c r="P45" s="34">
        <v>401</v>
      </c>
      <c r="Q45" s="36">
        <f t="shared" si="7"/>
        <v>12.938534942464216</v>
      </c>
      <c r="R45" s="34" t="s">
        <v>265</v>
      </c>
      <c r="S45" s="34"/>
      <c r="T45" s="34"/>
      <c r="U45" s="34"/>
    </row>
    <row r="46" spans="1:21" ht="13.5">
      <c r="A46" s="31" t="s">
        <v>59</v>
      </c>
      <c r="B46" s="32" t="s">
        <v>134</v>
      </c>
      <c r="C46" s="33" t="s">
        <v>135</v>
      </c>
      <c r="D46" s="34">
        <f t="shared" si="0"/>
        <v>10711</v>
      </c>
      <c r="E46" s="35">
        <f t="shared" si="1"/>
        <v>2614</v>
      </c>
      <c r="F46" s="36">
        <f t="shared" si="2"/>
        <v>24.404817477359725</v>
      </c>
      <c r="G46" s="34">
        <v>2614</v>
      </c>
      <c r="H46" s="34">
        <v>0</v>
      </c>
      <c r="I46" s="35">
        <f t="shared" si="3"/>
        <v>8097</v>
      </c>
      <c r="J46" s="36">
        <f t="shared" si="4"/>
        <v>75.59518252264029</v>
      </c>
      <c r="K46" s="34">
        <v>1815</v>
      </c>
      <c r="L46" s="36">
        <f t="shared" si="5"/>
        <v>16.94519652693493</v>
      </c>
      <c r="M46" s="34">
        <v>0</v>
      </c>
      <c r="N46" s="36">
        <f t="shared" si="6"/>
        <v>0</v>
      </c>
      <c r="O46" s="34">
        <v>6282</v>
      </c>
      <c r="P46" s="34">
        <v>1851</v>
      </c>
      <c r="Q46" s="36">
        <f t="shared" si="7"/>
        <v>58.64998599570534</v>
      </c>
      <c r="R46" s="34" t="s">
        <v>265</v>
      </c>
      <c r="S46" s="34"/>
      <c r="T46" s="34"/>
      <c r="U46" s="34"/>
    </row>
    <row r="47" spans="1:21" ht="13.5">
      <c r="A47" s="31" t="s">
        <v>59</v>
      </c>
      <c r="B47" s="32" t="s">
        <v>136</v>
      </c>
      <c r="C47" s="33" t="s">
        <v>137</v>
      </c>
      <c r="D47" s="34">
        <f t="shared" si="0"/>
        <v>4438</v>
      </c>
      <c r="E47" s="35">
        <f t="shared" si="1"/>
        <v>3865</v>
      </c>
      <c r="F47" s="36">
        <f t="shared" si="2"/>
        <v>87.08877872915728</v>
      </c>
      <c r="G47" s="34">
        <v>3855</v>
      </c>
      <c r="H47" s="34">
        <v>10</v>
      </c>
      <c r="I47" s="35">
        <f t="shared" si="3"/>
        <v>573</v>
      </c>
      <c r="J47" s="36">
        <f t="shared" si="4"/>
        <v>12.91122127084272</v>
      </c>
      <c r="K47" s="34">
        <v>0</v>
      </c>
      <c r="L47" s="36">
        <f t="shared" si="5"/>
        <v>0</v>
      </c>
      <c r="M47" s="34">
        <v>0</v>
      </c>
      <c r="N47" s="36">
        <f t="shared" si="6"/>
        <v>0</v>
      </c>
      <c r="O47" s="34">
        <v>573</v>
      </c>
      <c r="P47" s="34">
        <v>445</v>
      </c>
      <c r="Q47" s="36">
        <f t="shared" si="7"/>
        <v>12.91122127084272</v>
      </c>
      <c r="R47" s="34" t="s">
        <v>265</v>
      </c>
      <c r="S47" s="34"/>
      <c r="T47" s="34"/>
      <c r="U47" s="34"/>
    </row>
    <row r="48" spans="1:21" ht="13.5">
      <c r="A48" s="31" t="s">
        <v>59</v>
      </c>
      <c r="B48" s="32" t="s">
        <v>138</v>
      </c>
      <c r="C48" s="33" t="s">
        <v>139</v>
      </c>
      <c r="D48" s="34">
        <f t="shared" si="0"/>
        <v>9230</v>
      </c>
      <c r="E48" s="35">
        <f t="shared" si="1"/>
        <v>5756</v>
      </c>
      <c r="F48" s="36">
        <f t="shared" si="2"/>
        <v>62.361863488624046</v>
      </c>
      <c r="G48" s="34">
        <v>5756</v>
      </c>
      <c r="H48" s="34">
        <v>0</v>
      </c>
      <c r="I48" s="35">
        <f t="shared" si="3"/>
        <v>3474</v>
      </c>
      <c r="J48" s="36">
        <f t="shared" si="4"/>
        <v>37.63813651137595</v>
      </c>
      <c r="K48" s="34">
        <v>414</v>
      </c>
      <c r="L48" s="36">
        <f t="shared" si="5"/>
        <v>4.485373781148429</v>
      </c>
      <c r="M48" s="34">
        <v>0</v>
      </c>
      <c r="N48" s="36">
        <f t="shared" si="6"/>
        <v>0</v>
      </c>
      <c r="O48" s="34">
        <v>3060</v>
      </c>
      <c r="P48" s="34">
        <v>1579</v>
      </c>
      <c r="Q48" s="36">
        <f t="shared" si="7"/>
        <v>33.15276273022752</v>
      </c>
      <c r="R48" s="34" t="s">
        <v>265</v>
      </c>
      <c r="S48" s="34"/>
      <c r="T48" s="34"/>
      <c r="U48" s="34"/>
    </row>
    <row r="49" spans="1:21" ht="13.5">
      <c r="A49" s="31" t="s">
        <v>59</v>
      </c>
      <c r="B49" s="32" t="s">
        <v>140</v>
      </c>
      <c r="C49" s="33" t="s">
        <v>141</v>
      </c>
      <c r="D49" s="34">
        <f t="shared" si="0"/>
        <v>2574</v>
      </c>
      <c r="E49" s="35">
        <f t="shared" si="1"/>
        <v>427</v>
      </c>
      <c r="F49" s="36">
        <f t="shared" si="2"/>
        <v>16.58896658896659</v>
      </c>
      <c r="G49" s="34">
        <v>427</v>
      </c>
      <c r="H49" s="34">
        <v>0</v>
      </c>
      <c r="I49" s="35">
        <f t="shared" si="3"/>
        <v>2147</v>
      </c>
      <c r="J49" s="36">
        <f t="shared" si="4"/>
        <v>83.41103341103342</v>
      </c>
      <c r="K49" s="34">
        <v>0</v>
      </c>
      <c r="L49" s="36">
        <f t="shared" si="5"/>
        <v>0</v>
      </c>
      <c r="M49" s="34">
        <v>0</v>
      </c>
      <c r="N49" s="36">
        <f t="shared" si="6"/>
        <v>0</v>
      </c>
      <c r="O49" s="34">
        <v>2147</v>
      </c>
      <c r="P49" s="34">
        <v>2079</v>
      </c>
      <c r="Q49" s="36">
        <f t="shared" si="7"/>
        <v>83.41103341103342</v>
      </c>
      <c r="R49" s="34" t="s">
        <v>265</v>
      </c>
      <c r="S49" s="34"/>
      <c r="T49" s="34"/>
      <c r="U49" s="34"/>
    </row>
    <row r="50" spans="1:21" ht="13.5">
      <c r="A50" s="31" t="s">
        <v>59</v>
      </c>
      <c r="B50" s="32" t="s">
        <v>142</v>
      </c>
      <c r="C50" s="33" t="s">
        <v>143</v>
      </c>
      <c r="D50" s="34">
        <f t="shared" si="0"/>
        <v>4145</v>
      </c>
      <c r="E50" s="35">
        <f t="shared" si="1"/>
        <v>1109</v>
      </c>
      <c r="F50" s="36">
        <f t="shared" si="2"/>
        <v>26.75512665862485</v>
      </c>
      <c r="G50" s="34">
        <v>1109</v>
      </c>
      <c r="H50" s="34">
        <v>0</v>
      </c>
      <c r="I50" s="35">
        <f t="shared" si="3"/>
        <v>3036</v>
      </c>
      <c r="J50" s="36">
        <f t="shared" si="4"/>
        <v>73.24487334137515</v>
      </c>
      <c r="K50" s="34">
        <v>1687</v>
      </c>
      <c r="L50" s="36">
        <f t="shared" si="5"/>
        <v>40.699638118214715</v>
      </c>
      <c r="M50" s="34">
        <v>0</v>
      </c>
      <c r="N50" s="36">
        <f t="shared" si="6"/>
        <v>0</v>
      </c>
      <c r="O50" s="34">
        <v>1349</v>
      </c>
      <c r="P50" s="34">
        <v>299</v>
      </c>
      <c r="Q50" s="36">
        <f t="shared" si="7"/>
        <v>32.54523522316043</v>
      </c>
      <c r="R50" s="34" t="s">
        <v>265</v>
      </c>
      <c r="S50" s="34"/>
      <c r="T50" s="34"/>
      <c r="U50" s="34"/>
    </row>
    <row r="51" spans="1:21" ht="13.5">
      <c r="A51" s="31" t="s">
        <v>59</v>
      </c>
      <c r="B51" s="32" t="s">
        <v>144</v>
      </c>
      <c r="C51" s="33" t="s">
        <v>145</v>
      </c>
      <c r="D51" s="34">
        <f t="shared" si="0"/>
        <v>18151</v>
      </c>
      <c r="E51" s="35">
        <f t="shared" si="1"/>
        <v>8414</v>
      </c>
      <c r="F51" s="36">
        <f t="shared" si="2"/>
        <v>46.355572695719246</v>
      </c>
      <c r="G51" s="34">
        <v>8414</v>
      </c>
      <c r="H51" s="34">
        <v>0</v>
      </c>
      <c r="I51" s="35">
        <f t="shared" si="3"/>
        <v>9737</v>
      </c>
      <c r="J51" s="36">
        <f t="shared" si="4"/>
        <v>53.644427304280754</v>
      </c>
      <c r="K51" s="34">
        <v>4338</v>
      </c>
      <c r="L51" s="36">
        <f t="shared" si="5"/>
        <v>23.899509668888765</v>
      </c>
      <c r="M51" s="34">
        <v>0</v>
      </c>
      <c r="N51" s="36">
        <f t="shared" si="6"/>
        <v>0</v>
      </c>
      <c r="O51" s="34">
        <v>5399</v>
      </c>
      <c r="P51" s="34">
        <v>2479</v>
      </c>
      <c r="Q51" s="36">
        <f t="shared" si="7"/>
        <v>29.74491763539199</v>
      </c>
      <c r="R51" s="34" t="s">
        <v>265</v>
      </c>
      <c r="S51" s="34"/>
      <c r="T51" s="34"/>
      <c r="U51" s="34"/>
    </row>
    <row r="52" spans="1:21" ht="13.5">
      <c r="A52" s="31" t="s">
        <v>59</v>
      </c>
      <c r="B52" s="32" t="s">
        <v>146</v>
      </c>
      <c r="C52" s="33" t="s">
        <v>147</v>
      </c>
      <c r="D52" s="34">
        <f t="shared" si="0"/>
        <v>19438</v>
      </c>
      <c r="E52" s="35">
        <f t="shared" si="1"/>
        <v>16283</v>
      </c>
      <c r="F52" s="36">
        <f t="shared" si="2"/>
        <v>83.76890626607675</v>
      </c>
      <c r="G52" s="34">
        <v>16283</v>
      </c>
      <c r="H52" s="34">
        <v>0</v>
      </c>
      <c r="I52" s="35">
        <f t="shared" si="3"/>
        <v>3155</v>
      </c>
      <c r="J52" s="36">
        <f t="shared" si="4"/>
        <v>16.231093733923245</v>
      </c>
      <c r="K52" s="34">
        <v>1188</v>
      </c>
      <c r="L52" s="36">
        <f t="shared" si="5"/>
        <v>6.111739890935281</v>
      </c>
      <c r="M52" s="34">
        <v>0</v>
      </c>
      <c r="N52" s="36">
        <f t="shared" si="6"/>
        <v>0</v>
      </c>
      <c r="O52" s="34">
        <v>1967</v>
      </c>
      <c r="P52" s="34">
        <v>1967</v>
      </c>
      <c r="Q52" s="36">
        <f t="shared" si="7"/>
        <v>10.119353842987962</v>
      </c>
      <c r="R52" s="34" t="s">
        <v>265</v>
      </c>
      <c r="S52" s="34"/>
      <c r="T52" s="34"/>
      <c r="U52" s="34"/>
    </row>
    <row r="53" spans="1:21" ht="13.5">
      <c r="A53" s="31" t="s">
        <v>59</v>
      </c>
      <c r="B53" s="32" t="s">
        <v>148</v>
      </c>
      <c r="C53" s="33" t="s">
        <v>149</v>
      </c>
      <c r="D53" s="34">
        <f t="shared" si="0"/>
        <v>3702</v>
      </c>
      <c r="E53" s="35">
        <f t="shared" si="1"/>
        <v>1724</v>
      </c>
      <c r="F53" s="36">
        <f t="shared" si="2"/>
        <v>46.56942193408968</v>
      </c>
      <c r="G53" s="34">
        <v>1650</v>
      </c>
      <c r="H53" s="34">
        <v>74</v>
      </c>
      <c r="I53" s="35">
        <f t="shared" si="3"/>
        <v>1978</v>
      </c>
      <c r="J53" s="36">
        <f t="shared" si="4"/>
        <v>53.43057806591032</v>
      </c>
      <c r="K53" s="34">
        <v>0</v>
      </c>
      <c r="L53" s="36">
        <f t="shared" si="5"/>
        <v>0</v>
      </c>
      <c r="M53" s="34">
        <v>0</v>
      </c>
      <c r="N53" s="36">
        <f t="shared" si="6"/>
        <v>0</v>
      </c>
      <c r="O53" s="34">
        <v>1978</v>
      </c>
      <c r="P53" s="34">
        <v>853</v>
      </c>
      <c r="Q53" s="36">
        <f t="shared" si="7"/>
        <v>53.43057806591032</v>
      </c>
      <c r="R53" s="34" t="s">
        <v>265</v>
      </c>
      <c r="S53" s="34"/>
      <c r="T53" s="34"/>
      <c r="U53" s="34"/>
    </row>
    <row r="54" spans="1:21" ht="13.5">
      <c r="A54" s="31" t="s">
        <v>59</v>
      </c>
      <c r="B54" s="32" t="s">
        <v>150</v>
      </c>
      <c r="C54" s="33" t="s">
        <v>151</v>
      </c>
      <c r="D54" s="34">
        <f t="shared" si="0"/>
        <v>4733</v>
      </c>
      <c r="E54" s="35">
        <f t="shared" si="1"/>
        <v>3237</v>
      </c>
      <c r="F54" s="36">
        <f t="shared" si="2"/>
        <v>68.39214029156983</v>
      </c>
      <c r="G54" s="34">
        <v>3237</v>
      </c>
      <c r="H54" s="34">
        <v>0</v>
      </c>
      <c r="I54" s="35">
        <f t="shared" si="3"/>
        <v>1496</v>
      </c>
      <c r="J54" s="36">
        <f t="shared" si="4"/>
        <v>31.60785970843017</v>
      </c>
      <c r="K54" s="34">
        <v>0</v>
      </c>
      <c r="L54" s="36">
        <f t="shared" si="5"/>
        <v>0</v>
      </c>
      <c r="M54" s="34">
        <v>0</v>
      </c>
      <c r="N54" s="36">
        <f t="shared" si="6"/>
        <v>0</v>
      </c>
      <c r="O54" s="34">
        <v>1496</v>
      </c>
      <c r="P54" s="34">
        <v>741</v>
      </c>
      <c r="Q54" s="36">
        <f t="shared" si="7"/>
        <v>31.60785970843017</v>
      </c>
      <c r="R54" s="34" t="s">
        <v>265</v>
      </c>
      <c r="S54" s="34"/>
      <c r="T54" s="34"/>
      <c r="U54" s="34"/>
    </row>
    <row r="55" spans="1:21" ht="13.5">
      <c r="A55" s="31" t="s">
        <v>59</v>
      </c>
      <c r="B55" s="32" t="s">
        <v>152</v>
      </c>
      <c r="C55" s="33" t="s">
        <v>153</v>
      </c>
      <c r="D55" s="34">
        <f t="shared" si="0"/>
        <v>9735</v>
      </c>
      <c r="E55" s="35">
        <f t="shared" si="1"/>
        <v>5633</v>
      </c>
      <c r="F55" s="36">
        <f t="shared" si="2"/>
        <v>57.86337955829482</v>
      </c>
      <c r="G55" s="34">
        <v>5633</v>
      </c>
      <c r="H55" s="34">
        <v>0</v>
      </c>
      <c r="I55" s="35">
        <f t="shared" si="3"/>
        <v>4102</v>
      </c>
      <c r="J55" s="36">
        <f t="shared" si="4"/>
        <v>42.13662044170518</v>
      </c>
      <c r="K55" s="34">
        <v>0</v>
      </c>
      <c r="L55" s="36">
        <f t="shared" si="5"/>
        <v>0</v>
      </c>
      <c r="M55" s="34">
        <v>0</v>
      </c>
      <c r="N55" s="36">
        <f t="shared" si="6"/>
        <v>0</v>
      </c>
      <c r="O55" s="34">
        <v>4102</v>
      </c>
      <c r="P55" s="34">
        <v>1566</v>
      </c>
      <c r="Q55" s="36">
        <f t="shared" si="7"/>
        <v>42.13662044170518</v>
      </c>
      <c r="R55" s="34" t="s">
        <v>265</v>
      </c>
      <c r="S55" s="34"/>
      <c r="T55" s="34"/>
      <c r="U55" s="34"/>
    </row>
    <row r="56" spans="1:21" ht="13.5">
      <c r="A56" s="31" t="s">
        <v>59</v>
      </c>
      <c r="B56" s="32" t="s">
        <v>154</v>
      </c>
      <c r="C56" s="33" t="s">
        <v>155</v>
      </c>
      <c r="D56" s="34">
        <f t="shared" si="0"/>
        <v>15562</v>
      </c>
      <c r="E56" s="35">
        <f t="shared" si="1"/>
        <v>9586</v>
      </c>
      <c r="F56" s="36">
        <f aca="true" t="shared" si="8" ref="F56:F97">E56/D56*100</f>
        <v>61.598766225420896</v>
      </c>
      <c r="G56" s="34">
        <v>9586</v>
      </c>
      <c r="H56" s="34">
        <v>0</v>
      </c>
      <c r="I56" s="35">
        <f t="shared" si="3"/>
        <v>5976</v>
      </c>
      <c r="J56" s="36">
        <f aca="true" t="shared" si="9" ref="J56:J97">I56/D56*100</f>
        <v>38.401233774579104</v>
      </c>
      <c r="K56" s="34">
        <v>0</v>
      </c>
      <c r="L56" s="36">
        <f aca="true" t="shared" si="10" ref="L56:L97">K56/D56*100</f>
        <v>0</v>
      </c>
      <c r="M56" s="34">
        <v>0</v>
      </c>
      <c r="N56" s="36">
        <f aca="true" t="shared" si="11" ref="N56:N97">M56/D56*100</f>
        <v>0</v>
      </c>
      <c r="O56" s="34">
        <v>5976</v>
      </c>
      <c r="P56" s="34">
        <v>1378</v>
      </c>
      <c r="Q56" s="36">
        <f aca="true" t="shared" si="12" ref="Q56:Q97">O56/D56*100</f>
        <v>38.401233774579104</v>
      </c>
      <c r="R56" s="34" t="s">
        <v>265</v>
      </c>
      <c r="S56" s="34"/>
      <c r="T56" s="34"/>
      <c r="U56" s="34"/>
    </row>
    <row r="57" spans="1:21" ht="13.5">
      <c r="A57" s="31" t="s">
        <v>59</v>
      </c>
      <c r="B57" s="32" t="s">
        <v>156</v>
      </c>
      <c r="C57" s="33" t="s">
        <v>157</v>
      </c>
      <c r="D57" s="34">
        <f t="shared" si="0"/>
        <v>6681</v>
      </c>
      <c r="E57" s="35">
        <f aca="true" t="shared" si="13" ref="E57:E96">G57+H57</f>
        <v>2459</v>
      </c>
      <c r="F57" s="36">
        <f t="shared" si="8"/>
        <v>36.805867385121985</v>
      </c>
      <c r="G57" s="34">
        <v>2459</v>
      </c>
      <c r="H57" s="34">
        <v>0</v>
      </c>
      <c r="I57" s="35">
        <f aca="true" t="shared" si="14" ref="I57:I96">K57+M57+O57</f>
        <v>4222</v>
      </c>
      <c r="J57" s="36">
        <f t="shared" si="9"/>
        <v>63.19413261487801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4222</v>
      </c>
      <c r="P57" s="34">
        <v>361</v>
      </c>
      <c r="Q57" s="36">
        <f t="shared" si="12"/>
        <v>63.19413261487801</v>
      </c>
      <c r="R57" s="34" t="s">
        <v>265</v>
      </c>
      <c r="S57" s="34"/>
      <c r="T57" s="34"/>
      <c r="U57" s="34"/>
    </row>
    <row r="58" spans="1:21" ht="13.5">
      <c r="A58" s="31" t="s">
        <v>59</v>
      </c>
      <c r="B58" s="32" t="s">
        <v>158</v>
      </c>
      <c r="C58" s="33" t="s">
        <v>159</v>
      </c>
      <c r="D58" s="34">
        <f t="shared" si="0"/>
        <v>4092</v>
      </c>
      <c r="E58" s="35">
        <f t="shared" si="13"/>
        <v>2930</v>
      </c>
      <c r="F58" s="36">
        <f t="shared" si="8"/>
        <v>71.60312805474096</v>
      </c>
      <c r="G58" s="34">
        <v>2930</v>
      </c>
      <c r="H58" s="34">
        <v>0</v>
      </c>
      <c r="I58" s="35">
        <f t="shared" si="14"/>
        <v>1162</v>
      </c>
      <c r="J58" s="36">
        <f t="shared" si="9"/>
        <v>28.396871945259043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1162</v>
      </c>
      <c r="P58" s="34">
        <v>338</v>
      </c>
      <c r="Q58" s="36">
        <f t="shared" si="12"/>
        <v>28.396871945259043</v>
      </c>
      <c r="R58" s="34"/>
      <c r="S58" s="34" t="s">
        <v>265</v>
      </c>
      <c r="T58" s="34"/>
      <c r="U58" s="34"/>
    </row>
    <row r="59" spans="1:21" ht="13.5">
      <c r="A59" s="31" t="s">
        <v>59</v>
      </c>
      <c r="B59" s="32" t="s">
        <v>160</v>
      </c>
      <c r="C59" s="33" t="s">
        <v>161</v>
      </c>
      <c r="D59" s="34">
        <f t="shared" si="0"/>
        <v>2488</v>
      </c>
      <c r="E59" s="35">
        <f t="shared" si="13"/>
        <v>1132</v>
      </c>
      <c r="F59" s="36">
        <f t="shared" si="8"/>
        <v>45.4983922829582</v>
      </c>
      <c r="G59" s="34">
        <v>1132</v>
      </c>
      <c r="H59" s="34">
        <v>0</v>
      </c>
      <c r="I59" s="35">
        <f t="shared" si="14"/>
        <v>1356</v>
      </c>
      <c r="J59" s="36">
        <f t="shared" si="9"/>
        <v>54.5016077170418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1356</v>
      </c>
      <c r="P59" s="34">
        <v>1041</v>
      </c>
      <c r="Q59" s="36">
        <f t="shared" si="12"/>
        <v>54.5016077170418</v>
      </c>
      <c r="R59" s="34" t="s">
        <v>265</v>
      </c>
      <c r="S59" s="34"/>
      <c r="T59" s="34"/>
      <c r="U59" s="34"/>
    </row>
    <row r="60" spans="1:21" ht="13.5">
      <c r="A60" s="31" t="s">
        <v>59</v>
      </c>
      <c r="B60" s="32" t="s">
        <v>162</v>
      </c>
      <c r="C60" s="33" t="s">
        <v>58</v>
      </c>
      <c r="D60" s="34">
        <f t="shared" si="0"/>
        <v>3209</v>
      </c>
      <c r="E60" s="35">
        <f t="shared" si="13"/>
        <v>2540</v>
      </c>
      <c r="F60" s="36">
        <f t="shared" si="8"/>
        <v>79.15238392022437</v>
      </c>
      <c r="G60" s="34">
        <v>2540</v>
      </c>
      <c r="H60" s="34">
        <v>0</v>
      </c>
      <c r="I60" s="35">
        <f t="shared" si="14"/>
        <v>669</v>
      </c>
      <c r="J60" s="36">
        <f t="shared" si="9"/>
        <v>20.84761607977563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669</v>
      </c>
      <c r="P60" s="34">
        <v>155</v>
      </c>
      <c r="Q60" s="36">
        <f t="shared" si="12"/>
        <v>20.84761607977563</v>
      </c>
      <c r="R60" s="34" t="s">
        <v>265</v>
      </c>
      <c r="S60" s="34"/>
      <c r="T60" s="34"/>
      <c r="U60" s="34"/>
    </row>
    <row r="61" spans="1:21" ht="13.5">
      <c r="A61" s="31" t="s">
        <v>59</v>
      </c>
      <c r="B61" s="32" t="s">
        <v>163</v>
      </c>
      <c r="C61" s="33" t="s">
        <v>164</v>
      </c>
      <c r="D61" s="34">
        <f t="shared" si="0"/>
        <v>1932</v>
      </c>
      <c r="E61" s="35">
        <f t="shared" si="13"/>
        <v>1059</v>
      </c>
      <c r="F61" s="36">
        <f t="shared" si="8"/>
        <v>54.81366459627329</v>
      </c>
      <c r="G61" s="34">
        <v>1059</v>
      </c>
      <c r="H61" s="34">
        <v>0</v>
      </c>
      <c r="I61" s="35">
        <f t="shared" si="14"/>
        <v>873</v>
      </c>
      <c r="J61" s="36">
        <f t="shared" si="9"/>
        <v>45.18633540372671</v>
      </c>
      <c r="K61" s="34">
        <v>622</v>
      </c>
      <c r="L61" s="36">
        <f t="shared" si="10"/>
        <v>32.19461697722567</v>
      </c>
      <c r="M61" s="34">
        <v>0</v>
      </c>
      <c r="N61" s="36">
        <f t="shared" si="11"/>
        <v>0</v>
      </c>
      <c r="O61" s="34">
        <v>251</v>
      </c>
      <c r="P61" s="34">
        <v>47</v>
      </c>
      <c r="Q61" s="36">
        <f t="shared" si="12"/>
        <v>12.991718426501034</v>
      </c>
      <c r="R61" s="34" t="s">
        <v>265</v>
      </c>
      <c r="S61" s="34"/>
      <c r="T61" s="34"/>
      <c r="U61" s="34"/>
    </row>
    <row r="62" spans="1:21" ht="13.5">
      <c r="A62" s="31" t="s">
        <v>59</v>
      </c>
      <c r="B62" s="32" t="s">
        <v>165</v>
      </c>
      <c r="C62" s="33" t="s">
        <v>166</v>
      </c>
      <c r="D62" s="34">
        <f t="shared" si="0"/>
        <v>18988</v>
      </c>
      <c r="E62" s="35">
        <f t="shared" si="13"/>
        <v>3380</v>
      </c>
      <c r="F62" s="36">
        <f t="shared" si="8"/>
        <v>17.800716241836952</v>
      </c>
      <c r="G62" s="34">
        <v>3380</v>
      </c>
      <c r="H62" s="34">
        <v>0</v>
      </c>
      <c r="I62" s="35">
        <f t="shared" si="14"/>
        <v>15608</v>
      </c>
      <c r="J62" s="36">
        <f t="shared" si="9"/>
        <v>82.19928375816306</v>
      </c>
      <c r="K62" s="34">
        <v>4554</v>
      </c>
      <c r="L62" s="36">
        <f t="shared" si="10"/>
        <v>23.98356856962292</v>
      </c>
      <c r="M62" s="34">
        <v>0</v>
      </c>
      <c r="N62" s="36">
        <f t="shared" si="11"/>
        <v>0</v>
      </c>
      <c r="O62" s="34">
        <v>11054</v>
      </c>
      <c r="P62" s="34">
        <v>6102</v>
      </c>
      <c r="Q62" s="36">
        <f t="shared" si="12"/>
        <v>58.21571518854013</v>
      </c>
      <c r="R62" s="34" t="s">
        <v>265</v>
      </c>
      <c r="S62" s="34"/>
      <c r="T62" s="34"/>
      <c r="U62" s="34"/>
    </row>
    <row r="63" spans="1:21" ht="13.5">
      <c r="A63" s="31" t="s">
        <v>59</v>
      </c>
      <c r="B63" s="32" t="s">
        <v>167</v>
      </c>
      <c r="C63" s="33" t="s">
        <v>168</v>
      </c>
      <c r="D63" s="34">
        <f t="shared" si="0"/>
        <v>7489</v>
      </c>
      <c r="E63" s="35">
        <f t="shared" si="13"/>
        <v>2121</v>
      </c>
      <c r="F63" s="36">
        <f t="shared" si="8"/>
        <v>28.32153825610896</v>
      </c>
      <c r="G63" s="34">
        <v>2121</v>
      </c>
      <c r="H63" s="34">
        <v>0</v>
      </c>
      <c r="I63" s="35">
        <f t="shared" si="14"/>
        <v>5368</v>
      </c>
      <c r="J63" s="36">
        <f t="shared" si="9"/>
        <v>71.67846174389105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5368</v>
      </c>
      <c r="P63" s="34">
        <v>4008</v>
      </c>
      <c r="Q63" s="36">
        <f t="shared" si="12"/>
        <v>71.67846174389105</v>
      </c>
      <c r="R63" s="34" t="s">
        <v>265</v>
      </c>
      <c r="S63" s="34"/>
      <c r="T63" s="34"/>
      <c r="U63" s="34"/>
    </row>
    <row r="64" spans="1:21" ht="13.5">
      <c r="A64" s="31" t="s">
        <v>59</v>
      </c>
      <c r="B64" s="32" t="s">
        <v>169</v>
      </c>
      <c r="C64" s="33" t="s">
        <v>170</v>
      </c>
      <c r="D64" s="34">
        <f t="shared" si="0"/>
        <v>6139</v>
      </c>
      <c r="E64" s="35">
        <f t="shared" si="13"/>
        <v>1342</v>
      </c>
      <c r="F64" s="36">
        <f t="shared" si="8"/>
        <v>21.860237823749795</v>
      </c>
      <c r="G64" s="34">
        <v>1342</v>
      </c>
      <c r="H64" s="34">
        <v>0</v>
      </c>
      <c r="I64" s="35">
        <f t="shared" si="14"/>
        <v>4797</v>
      </c>
      <c r="J64" s="36">
        <f t="shared" si="9"/>
        <v>78.1397621762502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4797</v>
      </c>
      <c r="P64" s="34">
        <v>838</v>
      </c>
      <c r="Q64" s="36">
        <f t="shared" si="12"/>
        <v>78.1397621762502</v>
      </c>
      <c r="R64" s="34" t="s">
        <v>265</v>
      </c>
      <c r="S64" s="34"/>
      <c r="T64" s="34"/>
      <c r="U64" s="34"/>
    </row>
    <row r="65" spans="1:21" ht="13.5">
      <c r="A65" s="31" t="s">
        <v>59</v>
      </c>
      <c r="B65" s="32" t="s">
        <v>171</v>
      </c>
      <c r="C65" s="33" t="s">
        <v>172</v>
      </c>
      <c r="D65" s="34">
        <f t="shared" si="0"/>
        <v>7120</v>
      </c>
      <c r="E65" s="35">
        <f t="shared" si="13"/>
        <v>697</v>
      </c>
      <c r="F65" s="36">
        <f t="shared" si="8"/>
        <v>9.789325842696629</v>
      </c>
      <c r="G65" s="34">
        <v>697</v>
      </c>
      <c r="H65" s="34">
        <v>0</v>
      </c>
      <c r="I65" s="35">
        <f t="shared" si="14"/>
        <v>6423</v>
      </c>
      <c r="J65" s="36">
        <f t="shared" si="9"/>
        <v>90.21067415730337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6423</v>
      </c>
      <c r="P65" s="34">
        <v>1343</v>
      </c>
      <c r="Q65" s="36">
        <f t="shared" si="12"/>
        <v>90.21067415730337</v>
      </c>
      <c r="R65" s="34" t="s">
        <v>265</v>
      </c>
      <c r="S65" s="34"/>
      <c r="T65" s="34"/>
      <c r="U65" s="34"/>
    </row>
    <row r="66" spans="1:21" ht="13.5">
      <c r="A66" s="31" t="s">
        <v>59</v>
      </c>
      <c r="B66" s="32" t="s">
        <v>173</v>
      </c>
      <c r="C66" s="33" t="s">
        <v>174</v>
      </c>
      <c r="D66" s="34">
        <f t="shared" si="0"/>
        <v>5471</v>
      </c>
      <c r="E66" s="35">
        <f t="shared" si="13"/>
        <v>2320</v>
      </c>
      <c r="F66" s="36">
        <f t="shared" si="8"/>
        <v>42.40541034545787</v>
      </c>
      <c r="G66" s="34">
        <v>2320</v>
      </c>
      <c r="H66" s="34">
        <v>0</v>
      </c>
      <c r="I66" s="35">
        <f t="shared" si="14"/>
        <v>3151</v>
      </c>
      <c r="J66" s="36">
        <f t="shared" si="9"/>
        <v>57.594589654542126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3151</v>
      </c>
      <c r="P66" s="34">
        <v>3067</v>
      </c>
      <c r="Q66" s="36">
        <f t="shared" si="12"/>
        <v>57.594589654542126</v>
      </c>
      <c r="R66" s="34" t="s">
        <v>265</v>
      </c>
      <c r="S66" s="34"/>
      <c r="T66" s="34"/>
      <c r="U66" s="34"/>
    </row>
    <row r="67" spans="1:21" ht="13.5">
      <c r="A67" s="31" t="s">
        <v>59</v>
      </c>
      <c r="B67" s="32" t="s">
        <v>175</v>
      </c>
      <c r="C67" s="33" t="s">
        <v>176</v>
      </c>
      <c r="D67" s="34">
        <f t="shared" si="0"/>
        <v>18472</v>
      </c>
      <c r="E67" s="35">
        <f t="shared" si="13"/>
        <v>5830</v>
      </c>
      <c r="F67" s="36">
        <f t="shared" si="8"/>
        <v>31.561281940233865</v>
      </c>
      <c r="G67" s="34">
        <v>5830</v>
      </c>
      <c r="H67" s="34">
        <v>0</v>
      </c>
      <c r="I67" s="35">
        <f t="shared" si="14"/>
        <v>12642</v>
      </c>
      <c r="J67" s="36">
        <f t="shared" si="9"/>
        <v>68.43871805976613</v>
      </c>
      <c r="K67" s="34">
        <v>5366</v>
      </c>
      <c r="L67" s="36">
        <f t="shared" si="10"/>
        <v>29.04937202252057</v>
      </c>
      <c r="M67" s="34">
        <v>0</v>
      </c>
      <c r="N67" s="36">
        <f t="shared" si="11"/>
        <v>0</v>
      </c>
      <c r="O67" s="34">
        <v>7276</v>
      </c>
      <c r="P67" s="34">
        <v>4249</v>
      </c>
      <c r="Q67" s="36">
        <f t="shared" si="12"/>
        <v>39.38934603724556</v>
      </c>
      <c r="R67" s="34" t="s">
        <v>265</v>
      </c>
      <c r="S67" s="34"/>
      <c r="T67" s="34"/>
      <c r="U67" s="34"/>
    </row>
    <row r="68" spans="1:21" ht="13.5">
      <c r="A68" s="31" t="s">
        <v>59</v>
      </c>
      <c r="B68" s="32" t="s">
        <v>177</v>
      </c>
      <c r="C68" s="33" t="s">
        <v>178</v>
      </c>
      <c r="D68" s="34">
        <f t="shared" si="0"/>
        <v>4995</v>
      </c>
      <c r="E68" s="35">
        <f t="shared" si="13"/>
        <v>296</v>
      </c>
      <c r="F68" s="36">
        <f t="shared" si="8"/>
        <v>5.9259259259259265</v>
      </c>
      <c r="G68" s="34">
        <v>296</v>
      </c>
      <c r="H68" s="34">
        <v>0</v>
      </c>
      <c r="I68" s="35">
        <f t="shared" si="14"/>
        <v>4699</v>
      </c>
      <c r="J68" s="36">
        <f t="shared" si="9"/>
        <v>94.07407407407408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4699</v>
      </c>
      <c r="P68" s="34">
        <v>3939</v>
      </c>
      <c r="Q68" s="36">
        <f t="shared" si="12"/>
        <v>94.07407407407408</v>
      </c>
      <c r="R68" s="34" t="s">
        <v>265</v>
      </c>
      <c r="S68" s="34"/>
      <c r="T68" s="34"/>
      <c r="U68" s="34"/>
    </row>
    <row r="69" spans="1:21" ht="13.5">
      <c r="A69" s="31" t="s">
        <v>59</v>
      </c>
      <c r="B69" s="32" t="s">
        <v>179</v>
      </c>
      <c r="C69" s="33" t="s">
        <v>180</v>
      </c>
      <c r="D69" s="34">
        <f t="shared" si="0"/>
        <v>16349</v>
      </c>
      <c r="E69" s="35">
        <f t="shared" si="13"/>
        <v>3726</v>
      </c>
      <c r="F69" s="36">
        <f t="shared" si="8"/>
        <v>22.790384733011194</v>
      </c>
      <c r="G69" s="34">
        <v>3689</v>
      </c>
      <c r="H69" s="34">
        <v>37</v>
      </c>
      <c r="I69" s="35">
        <f t="shared" si="14"/>
        <v>12623</v>
      </c>
      <c r="J69" s="36">
        <f t="shared" si="9"/>
        <v>77.2096152669888</v>
      </c>
      <c r="K69" s="34">
        <v>1328</v>
      </c>
      <c r="L69" s="36">
        <f t="shared" si="10"/>
        <v>8.12282096764328</v>
      </c>
      <c r="M69" s="34">
        <v>0</v>
      </c>
      <c r="N69" s="36">
        <f t="shared" si="11"/>
        <v>0</v>
      </c>
      <c r="O69" s="34">
        <v>11295</v>
      </c>
      <c r="P69" s="34">
        <v>3003</v>
      </c>
      <c r="Q69" s="36">
        <f t="shared" si="12"/>
        <v>69.08679429934553</v>
      </c>
      <c r="R69" s="34" t="s">
        <v>265</v>
      </c>
      <c r="S69" s="34"/>
      <c r="T69" s="34"/>
      <c r="U69" s="34"/>
    </row>
    <row r="70" spans="1:21" ht="13.5">
      <c r="A70" s="31" t="s">
        <v>59</v>
      </c>
      <c r="B70" s="32" t="s">
        <v>181</v>
      </c>
      <c r="C70" s="33" t="s">
        <v>182</v>
      </c>
      <c r="D70" s="34">
        <f t="shared" si="0"/>
        <v>7221</v>
      </c>
      <c r="E70" s="35">
        <f t="shared" si="13"/>
        <v>3109</v>
      </c>
      <c r="F70" s="36">
        <f t="shared" si="8"/>
        <v>43.05497853482897</v>
      </c>
      <c r="G70" s="34">
        <v>3015</v>
      </c>
      <c r="H70" s="34">
        <v>94</v>
      </c>
      <c r="I70" s="35">
        <f t="shared" si="14"/>
        <v>4112</v>
      </c>
      <c r="J70" s="36">
        <f t="shared" si="9"/>
        <v>56.94502146517103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4112</v>
      </c>
      <c r="P70" s="34">
        <v>991</v>
      </c>
      <c r="Q70" s="36">
        <f t="shared" si="12"/>
        <v>56.94502146517103</v>
      </c>
      <c r="R70" s="34" t="s">
        <v>265</v>
      </c>
      <c r="S70" s="34"/>
      <c r="T70" s="34"/>
      <c r="U70" s="34"/>
    </row>
    <row r="71" spans="1:21" ht="13.5">
      <c r="A71" s="31" t="s">
        <v>59</v>
      </c>
      <c r="B71" s="32" t="s">
        <v>183</v>
      </c>
      <c r="C71" s="33" t="s">
        <v>184</v>
      </c>
      <c r="D71" s="34">
        <f aca="true" t="shared" si="15" ref="D71:D96">E71+I71</f>
        <v>11270</v>
      </c>
      <c r="E71" s="35">
        <f t="shared" si="13"/>
        <v>2553</v>
      </c>
      <c r="F71" s="36">
        <f t="shared" si="8"/>
        <v>22.653061224489797</v>
      </c>
      <c r="G71" s="34">
        <v>2502</v>
      </c>
      <c r="H71" s="34">
        <v>51</v>
      </c>
      <c r="I71" s="35">
        <f t="shared" si="14"/>
        <v>8717</v>
      </c>
      <c r="J71" s="36">
        <f t="shared" si="9"/>
        <v>77.3469387755102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8717</v>
      </c>
      <c r="P71" s="34">
        <v>3072</v>
      </c>
      <c r="Q71" s="36">
        <f t="shared" si="12"/>
        <v>77.3469387755102</v>
      </c>
      <c r="R71" s="34" t="s">
        <v>265</v>
      </c>
      <c r="S71" s="34"/>
      <c r="T71" s="34"/>
      <c r="U71" s="34"/>
    </row>
    <row r="72" spans="1:21" ht="13.5">
      <c r="A72" s="31" t="s">
        <v>59</v>
      </c>
      <c r="B72" s="32" t="s">
        <v>185</v>
      </c>
      <c r="C72" s="33" t="s">
        <v>186</v>
      </c>
      <c r="D72" s="34">
        <f t="shared" si="15"/>
        <v>4663</v>
      </c>
      <c r="E72" s="35">
        <f t="shared" si="13"/>
        <v>1498</v>
      </c>
      <c r="F72" s="36">
        <f t="shared" si="8"/>
        <v>32.12524126099078</v>
      </c>
      <c r="G72" s="34">
        <v>1378</v>
      </c>
      <c r="H72" s="34">
        <v>120</v>
      </c>
      <c r="I72" s="35">
        <f t="shared" si="14"/>
        <v>3165</v>
      </c>
      <c r="J72" s="36">
        <f t="shared" si="9"/>
        <v>67.87475873900922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3165</v>
      </c>
      <c r="P72" s="34">
        <v>2114</v>
      </c>
      <c r="Q72" s="36">
        <f t="shared" si="12"/>
        <v>67.87475873900922</v>
      </c>
      <c r="R72" s="34" t="s">
        <v>265</v>
      </c>
      <c r="S72" s="34"/>
      <c r="T72" s="34"/>
      <c r="U72" s="34"/>
    </row>
    <row r="73" spans="1:21" ht="13.5">
      <c r="A73" s="31" t="s">
        <v>59</v>
      </c>
      <c r="B73" s="32" t="s">
        <v>187</v>
      </c>
      <c r="C73" s="33" t="s">
        <v>188</v>
      </c>
      <c r="D73" s="34">
        <f t="shared" si="15"/>
        <v>19467</v>
      </c>
      <c r="E73" s="35">
        <f t="shared" si="13"/>
        <v>8147</v>
      </c>
      <c r="F73" s="36">
        <f t="shared" si="8"/>
        <v>41.85031078234962</v>
      </c>
      <c r="G73" s="34">
        <v>8138</v>
      </c>
      <c r="H73" s="34">
        <v>9</v>
      </c>
      <c r="I73" s="35">
        <f t="shared" si="14"/>
        <v>11320</v>
      </c>
      <c r="J73" s="36">
        <f t="shared" si="9"/>
        <v>58.149689217650376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11320</v>
      </c>
      <c r="P73" s="34">
        <v>3971</v>
      </c>
      <c r="Q73" s="36">
        <f t="shared" si="12"/>
        <v>58.149689217650376</v>
      </c>
      <c r="R73" s="34" t="s">
        <v>265</v>
      </c>
      <c r="S73" s="34"/>
      <c r="T73" s="34"/>
      <c r="U73" s="34"/>
    </row>
    <row r="74" spans="1:21" ht="13.5">
      <c r="A74" s="31" t="s">
        <v>59</v>
      </c>
      <c r="B74" s="32" t="s">
        <v>189</v>
      </c>
      <c r="C74" s="33" t="s">
        <v>190</v>
      </c>
      <c r="D74" s="34">
        <f t="shared" si="15"/>
        <v>7688</v>
      </c>
      <c r="E74" s="35">
        <f t="shared" si="13"/>
        <v>1665</v>
      </c>
      <c r="F74" s="36">
        <f t="shared" si="8"/>
        <v>21.65712799167534</v>
      </c>
      <c r="G74" s="34">
        <v>1665</v>
      </c>
      <c r="H74" s="34">
        <v>0</v>
      </c>
      <c r="I74" s="35">
        <f t="shared" si="14"/>
        <v>6023</v>
      </c>
      <c r="J74" s="36">
        <f t="shared" si="9"/>
        <v>78.34287200832466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6023</v>
      </c>
      <c r="P74" s="34">
        <v>817</v>
      </c>
      <c r="Q74" s="36">
        <f t="shared" si="12"/>
        <v>78.34287200832466</v>
      </c>
      <c r="R74" s="34" t="s">
        <v>265</v>
      </c>
      <c r="S74" s="34"/>
      <c r="T74" s="34"/>
      <c r="U74" s="34"/>
    </row>
    <row r="75" spans="1:21" ht="13.5">
      <c r="A75" s="31" t="s">
        <v>59</v>
      </c>
      <c r="B75" s="32" t="s">
        <v>191</v>
      </c>
      <c r="C75" s="33" t="s">
        <v>192</v>
      </c>
      <c r="D75" s="34">
        <f t="shared" si="15"/>
        <v>7958</v>
      </c>
      <c r="E75" s="35">
        <f t="shared" si="13"/>
        <v>3491</v>
      </c>
      <c r="F75" s="36">
        <f t="shared" si="8"/>
        <v>43.86780598140236</v>
      </c>
      <c r="G75" s="34">
        <v>3491</v>
      </c>
      <c r="H75" s="34">
        <v>0</v>
      </c>
      <c r="I75" s="35">
        <f t="shared" si="14"/>
        <v>4467</v>
      </c>
      <c r="J75" s="36">
        <f t="shared" si="9"/>
        <v>56.13219401859764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4467</v>
      </c>
      <c r="P75" s="34">
        <v>2416</v>
      </c>
      <c r="Q75" s="36">
        <f t="shared" si="12"/>
        <v>56.13219401859764</v>
      </c>
      <c r="R75" s="34" t="s">
        <v>265</v>
      </c>
      <c r="S75" s="34"/>
      <c r="T75" s="34"/>
      <c r="U75" s="34"/>
    </row>
    <row r="76" spans="1:21" ht="13.5">
      <c r="A76" s="31" t="s">
        <v>59</v>
      </c>
      <c r="B76" s="32" t="s">
        <v>193</v>
      </c>
      <c r="C76" s="33" t="s">
        <v>194</v>
      </c>
      <c r="D76" s="34">
        <f t="shared" si="15"/>
        <v>7627</v>
      </c>
      <c r="E76" s="35">
        <f t="shared" si="13"/>
        <v>2892</v>
      </c>
      <c r="F76" s="36">
        <f t="shared" si="8"/>
        <v>37.917923167693715</v>
      </c>
      <c r="G76" s="34">
        <v>2892</v>
      </c>
      <c r="H76" s="34">
        <v>0</v>
      </c>
      <c r="I76" s="35">
        <f t="shared" si="14"/>
        <v>4735</v>
      </c>
      <c r="J76" s="36">
        <f t="shared" si="9"/>
        <v>62.08207683230628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4735</v>
      </c>
      <c r="P76" s="34">
        <v>1101</v>
      </c>
      <c r="Q76" s="36">
        <f t="shared" si="12"/>
        <v>62.08207683230628</v>
      </c>
      <c r="R76" s="34" t="s">
        <v>265</v>
      </c>
      <c r="S76" s="34"/>
      <c r="T76" s="34"/>
      <c r="U76" s="34"/>
    </row>
    <row r="77" spans="1:21" ht="13.5">
      <c r="A77" s="31" t="s">
        <v>59</v>
      </c>
      <c r="B77" s="32" t="s">
        <v>195</v>
      </c>
      <c r="C77" s="33" t="s">
        <v>196</v>
      </c>
      <c r="D77" s="34">
        <f t="shared" si="15"/>
        <v>7064</v>
      </c>
      <c r="E77" s="35">
        <f t="shared" si="13"/>
        <v>4693</v>
      </c>
      <c r="F77" s="36">
        <f t="shared" si="8"/>
        <v>66.43544733861835</v>
      </c>
      <c r="G77" s="34">
        <v>4693</v>
      </c>
      <c r="H77" s="34">
        <v>0</v>
      </c>
      <c r="I77" s="35">
        <f t="shared" si="14"/>
        <v>2371</v>
      </c>
      <c r="J77" s="36">
        <f t="shared" si="9"/>
        <v>33.564552661381654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2371</v>
      </c>
      <c r="P77" s="34">
        <v>444</v>
      </c>
      <c r="Q77" s="36">
        <f t="shared" si="12"/>
        <v>33.564552661381654</v>
      </c>
      <c r="R77" s="34" t="s">
        <v>265</v>
      </c>
      <c r="S77" s="34"/>
      <c r="T77" s="34"/>
      <c r="U77" s="34"/>
    </row>
    <row r="78" spans="1:21" ht="13.5">
      <c r="A78" s="31" t="s">
        <v>59</v>
      </c>
      <c r="B78" s="32" t="s">
        <v>197</v>
      </c>
      <c r="C78" s="33" t="s">
        <v>198</v>
      </c>
      <c r="D78" s="34">
        <f t="shared" si="15"/>
        <v>20373</v>
      </c>
      <c r="E78" s="35">
        <f t="shared" si="13"/>
        <v>4002</v>
      </c>
      <c r="F78" s="36">
        <f t="shared" si="8"/>
        <v>19.64364600206155</v>
      </c>
      <c r="G78" s="34">
        <v>4002</v>
      </c>
      <c r="H78" s="34">
        <v>0</v>
      </c>
      <c r="I78" s="35">
        <f t="shared" si="14"/>
        <v>16371</v>
      </c>
      <c r="J78" s="36">
        <f t="shared" si="9"/>
        <v>80.35635399793844</v>
      </c>
      <c r="K78" s="34">
        <v>1271</v>
      </c>
      <c r="L78" s="36">
        <f t="shared" si="10"/>
        <v>6.238649192558779</v>
      </c>
      <c r="M78" s="34">
        <v>0</v>
      </c>
      <c r="N78" s="36">
        <f t="shared" si="11"/>
        <v>0</v>
      </c>
      <c r="O78" s="34">
        <v>15100</v>
      </c>
      <c r="P78" s="34">
        <v>5539</v>
      </c>
      <c r="Q78" s="36">
        <f t="shared" si="12"/>
        <v>74.11770480537967</v>
      </c>
      <c r="R78" s="34" t="s">
        <v>265</v>
      </c>
      <c r="S78" s="34"/>
      <c r="T78" s="34"/>
      <c r="U78" s="34"/>
    </row>
    <row r="79" spans="1:21" ht="13.5">
      <c r="A79" s="31" t="s">
        <v>59</v>
      </c>
      <c r="B79" s="32" t="s">
        <v>199</v>
      </c>
      <c r="C79" s="33" t="s">
        <v>200</v>
      </c>
      <c r="D79" s="34">
        <f t="shared" si="15"/>
        <v>12829</v>
      </c>
      <c r="E79" s="35">
        <f t="shared" si="13"/>
        <v>1834</v>
      </c>
      <c r="F79" s="36">
        <f t="shared" si="8"/>
        <v>14.295736222620626</v>
      </c>
      <c r="G79" s="34">
        <v>1629</v>
      </c>
      <c r="H79" s="34">
        <v>205</v>
      </c>
      <c r="I79" s="35">
        <f t="shared" si="14"/>
        <v>10995</v>
      </c>
      <c r="J79" s="36">
        <f t="shared" si="9"/>
        <v>85.70426377737938</v>
      </c>
      <c r="K79" s="34">
        <v>0</v>
      </c>
      <c r="L79" s="36">
        <f t="shared" si="10"/>
        <v>0</v>
      </c>
      <c r="M79" s="34">
        <v>0</v>
      </c>
      <c r="N79" s="36">
        <f t="shared" si="11"/>
        <v>0</v>
      </c>
      <c r="O79" s="34">
        <v>10995</v>
      </c>
      <c r="P79" s="34">
        <v>2815</v>
      </c>
      <c r="Q79" s="36">
        <f t="shared" si="12"/>
        <v>85.70426377737938</v>
      </c>
      <c r="R79" s="34" t="s">
        <v>265</v>
      </c>
      <c r="S79" s="34"/>
      <c r="T79" s="34"/>
      <c r="U79" s="34"/>
    </row>
    <row r="80" spans="1:21" ht="13.5">
      <c r="A80" s="31" t="s">
        <v>59</v>
      </c>
      <c r="B80" s="32" t="s">
        <v>201</v>
      </c>
      <c r="C80" s="33" t="s">
        <v>202</v>
      </c>
      <c r="D80" s="34">
        <f t="shared" si="15"/>
        <v>5536</v>
      </c>
      <c r="E80" s="35">
        <f t="shared" si="13"/>
        <v>1336</v>
      </c>
      <c r="F80" s="36">
        <f t="shared" si="8"/>
        <v>24.13294797687861</v>
      </c>
      <c r="G80" s="34">
        <v>1216</v>
      </c>
      <c r="H80" s="34">
        <v>120</v>
      </c>
      <c r="I80" s="35">
        <f t="shared" si="14"/>
        <v>4200</v>
      </c>
      <c r="J80" s="36">
        <f t="shared" si="9"/>
        <v>75.86705202312139</v>
      </c>
      <c r="K80" s="34">
        <v>0</v>
      </c>
      <c r="L80" s="36">
        <f t="shared" si="10"/>
        <v>0</v>
      </c>
      <c r="M80" s="34">
        <v>0</v>
      </c>
      <c r="N80" s="36">
        <f t="shared" si="11"/>
        <v>0</v>
      </c>
      <c r="O80" s="34">
        <v>4200</v>
      </c>
      <c r="P80" s="34">
        <v>1303</v>
      </c>
      <c r="Q80" s="36">
        <f t="shared" si="12"/>
        <v>75.86705202312139</v>
      </c>
      <c r="R80" s="34" t="s">
        <v>265</v>
      </c>
      <c r="S80" s="34"/>
      <c r="T80" s="34"/>
      <c r="U80" s="34"/>
    </row>
    <row r="81" spans="1:21" ht="13.5">
      <c r="A81" s="31" t="s">
        <v>59</v>
      </c>
      <c r="B81" s="32" t="s">
        <v>203</v>
      </c>
      <c r="C81" s="33" t="s">
        <v>204</v>
      </c>
      <c r="D81" s="34">
        <f t="shared" si="15"/>
        <v>5813</v>
      </c>
      <c r="E81" s="35">
        <f t="shared" si="13"/>
        <v>1840</v>
      </c>
      <c r="F81" s="36">
        <f t="shared" si="8"/>
        <v>31.653191123344225</v>
      </c>
      <c r="G81" s="34">
        <v>1840</v>
      </c>
      <c r="H81" s="34">
        <v>0</v>
      </c>
      <c r="I81" s="35">
        <f t="shared" si="14"/>
        <v>3973</v>
      </c>
      <c r="J81" s="36">
        <f t="shared" si="9"/>
        <v>68.34680887665577</v>
      </c>
      <c r="K81" s="34">
        <v>0</v>
      </c>
      <c r="L81" s="36">
        <f t="shared" si="10"/>
        <v>0</v>
      </c>
      <c r="M81" s="34">
        <v>0</v>
      </c>
      <c r="N81" s="36">
        <f t="shared" si="11"/>
        <v>0</v>
      </c>
      <c r="O81" s="34">
        <v>3973</v>
      </c>
      <c r="P81" s="34">
        <v>1431</v>
      </c>
      <c r="Q81" s="36">
        <f t="shared" si="12"/>
        <v>68.34680887665577</v>
      </c>
      <c r="R81" s="34" t="s">
        <v>265</v>
      </c>
      <c r="S81" s="34"/>
      <c r="T81" s="34"/>
      <c r="U81" s="34"/>
    </row>
    <row r="82" spans="1:21" ht="13.5">
      <c r="A82" s="31" t="s">
        <v>59</v>
      </c>
      <c r="B82" s="32" t="s">
        <v>205</v>
      </c>
      <c r="C82" s="33" t="s">
        <v>206</v>
      </c>
      <c r="D82" s="34">
        <f t="shared" si="15"/>
        <v>3387</v>
      </c>
      <c r="E82" s="35">
        <f t="shared" si="13"/>
        <v>1942</v>
      </c>
      <c r="F82" s="36">
        <f t="shared" si="8"/>
        <v>57.336876291703575</v>
      </c>
      <c r="G82" s="34">
        <v>1295</v>
      </c>
      <c r="H82" s="34">
        <v>647</v>
      </c>
      <c r="I82" s="35">
        <f t="shared" si="14"/>
        <v>1445</v>
      </c>
      <c r="J82" s="36">
        <f t="shared" si="9"/>
        <v>42.66312370829643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1445</v>
      </c>
      <c r="P82" s="34">
        <v>702</v>
      </c>
      <c r="Q82" s="36">
        <f t="shared" si="12"/>
        <v>42.66312370829643</v>
      </c>
      <c r="R82" s="34" t="s">
        <v>265</v>
      </c>
      <c r="S82" s="34"/>
      <c r="T82" s="34"/>
      <c r="U82" s="34"/>
    </row>
    <row r="83" spans="1:21" ht="13.5">
      <c r="A83" s="31" t="s">
        <v>59</v>
      </c>
      <c r="B83" s="32" t="s">
        <v>207</v>
      </c>
      <c r="C83" s="33" t="s">
        <v>208</v>
      </c>
      <c r="D83" s="34">
        <f t="shared" si="15"/>
        <v>6760</v>
      </c>
      <c r="E83" s="35">
        <f t="shared" si="13"/>
        <v>2608</v>
      </c>
      <c r="F83" s="36">
        <f t="shared" si="8"/>
        <v>38.57988165680473</v>
      </c>
      <c r="G83" s="34">
        <v>2608</v>
      </c>
      <c r="H83" s="34">
        <v>0</v>
      </c>
      <c r="I83" s="35">
        <f t="shared" si="14"/>
        <v>4152</v>
      </c>
      <c r="J83" s="36">
        <f t="shared" si="9"/>
        <v>61.42011834319526</v>
      </c>
      <c r="K83" s="34">
        <v>0</v>
      </c>
      <c r="L83" s="36">
        <f t="shared" si="10"/>
        <v>0</v>
      </c>
      <c r="M83" s="34">
        <v>0</v>
      </c>
      <c r="N83" s="36">
        <f t="shared" si="11"/>
        <v>0</v>
      </c>
      <c r="O83" s="34">
        <v>4152</v>
      </c>
      <c r="P83" s="34">
        <v>1634</v>
      </c>
      <c r="Q83" s="36">
        <f t="shared" si="12"/>
        <v>61.42011834319526</v>
      </c>
      <c r="R83" s="34" t="s">
        <v>265</v>
      </c>
      <c r="S83" s="34"/>
      <c r="T83" s="34"/>
      <c r="U83" s="34"/>
    </row>
    <row r="84" spans="1:21" ht="13.5">
      <c r="A84" s="31" t="s">
        <v>59</v>
      </c>
      <c r="B84" s="32" t="s">
        <v>209</v>
      </c>
      <c r="C84" s="33" t="s">
        <v>210</v>
      </c>
      <c r="D84" s="34">
        <f t="shared" si="15"/>
        <v>23873</v>
      </c>
      <c r="E84" s="35">
        <f t="shared" si="13"/>
        <v>5687</v>
      </c>
      <c r="F84" s="36">
        <f t="shared" si="8"/>
        <v>23.821890839023162</v>
      </c>
      <c r="G84" s="34">
        <v>5587</v>
      </c>
      <c r="H84" s="34">
        <v>100</v>
      </c>
      <c r="I84" s="35">
        <f t="shared" si="14"/>
        <v>18186</v>
      </c>
      <c r="J84" s="36">
        <f t="shared" si="9"/>
        <v>76.17810916097683</v>
      </c>
      <c r="K84" s="34">
        <v>0</v>
      </c>
      <c r="L84" s="36">
        <f t="shared" si="10"/>
        <v>0</v>
      </c>
      <c r="M84" s="34">
        <v>0</v>
      </c>
      <c r="N84" s="36">
        <f t="shared" si="11"/>
        <v>0</v>
      </c>
      <c r="O84" s="34">
        <v>18186</v>
      </c>
      <c r="P84" s="34">
        <v>4750</v>
      </c>
      <c r="Q84" s="36">
        <f t="shared" si="12"/>
        <v>76.17810916097683</v>
      </c>
      <c r="R84" s="34" t="s">
        <v>265</v>
      </c>
      <c r="S84" s="34"/>
      <c r="T84" s="34"/>
      <c r="U84" s="34"/>
    </row>
    <row r="85" spans="1:21" ht="13.5">
      <c r="A85" s="31" t="s">
        <v>59</v>
      </c>
      <c r="B85" s="32" t="s">
        <v>211</v>
      </c>
      <c r="C85" s="33" t="s">
        <v>212</v>
      </c>
      <c r="D85" s="34">
        <f t="shared" si="15"/>
        <v>5930</v>
      </c>
      <c r="E85" s="35">
        <f t="shared" si="13"/>
        <v>796</v>
      </c>
      <c r="F85" s="36">
        <f t="shared" si="8"/>
        <v>13.423271500843171</v>
      </c>
      <c r="G85" s="34">
        <v>746</v>
      </c>
      <c r="H85" s="34">
        <v>50</v>
      </c>
      <c r="I85" s="35">
        <f t="shared" si="14"/>
        <v>5134</v>
      </c>
      <c r="J85" s="36">
        <f t="shared" si="9"/>
        <v>86.57672849915683</v>
      </c>
      <c r="K85" s="34">
        <v>3686</v>
      </c>
      <c r="L85" s="36">
        <f t="shared" si="10"/>
        <v>62.158516020236085</v>
      </c>
      <c r="M85" s="34">
        <v>0</v>
      </c>
      <c r="N85" s="36">
        <f t="shared" si="11"/>
        <v>0</v>
      </c>
      <c r="O85" s="34">
        <v>1448</v>
      </c>
      <c r="P85" s="34">
        <v>905</v>
      </c>
      <c r="Q85" s="36">
        <f t="shared" si="12"/>
        <v>24.418212478920744</v>
      </c>
      <c r="R85" s="34" t="s">
        <v>265</v>
      </c>
      <c r="S85" s="34"/>
      <c r="T85" s="34"/>
      <c r="U85" s="34"/>
    </row>
    <row r="86" spans="1:21" ht="13.5">
      <c r="A86" s="31" t="s">
        <v>59</v>
      </c>
      <c r="B86" s="32" t="s">
        <v>213</v>
      </c>
      <c r="C86" s="33" t="s">
        <v>214</v>
      </c>
      <c r="D86" s="34">
        <f t="shared" si="15"/>
        <v>8636</v>
      </c>
      <c r="E86" s="35">
        <f t="shared" si="13"/>
        <v>2260</v>
      </c>
      <c r="F86" s="36">
        <f t="shared" si="8"/>
        <v>26.169522927281147</v>
      </c>
      <c r="G86" s="34">
        <v>2164</v>
      </c>
      <c r="H86" s="34">
        <v>96</v>
      </c>
      <c r="I86" s="35">
        <f t="shared" si="14"/>
        <v>6376</v>
      </c>
      <c r="J86" s="36">
        <f t="shared" si="9"/>
        <v>73.83047707271885</v>
      </c>
      <c r="K86" s="34">
        <v>3485</v>
      </c>
      <c r="L86" s="36">
        <f t="shared" si="10"/>
        <v>40.354330708661415</v>
      </c>
      <c r="M86" s="34">
        <v>0</v>
      </c>
      <c r="N86" s="36">
        <f t="shared" si="11"/>
        <v>0</v>
      </c>
      <c r="O86" s="34">
        <v>2891</v>
      </c>
      <c r="P86" s="34">
        <v>1405</v>
      </c>
      <c r="Q86" s="36">
        <f t="shared" si="12"/>
        <v>33.476146364057435</v>
      </c>
      <c r="R86" s="34" t="s">
        <v>265</v>
      </c>
      <c r="S86" s="34"/>
      <c r="T86" s="34"/>
      <c r="U86" s="34"/>
    </row>
    <row r="87" spans="1:21" ht="13.5">
      <c r="A87" s="31" t="s">
        <v>59</v>
      </c>
      <c r="B87" s="32" t="s">
        <v>215</v>
      </c>
      <c r="C87" s="33" t="s">
        <v>216</v>
      </c>
      <c r="D87" s="34">
        <f t="shared" si="15"/>
        <v>16196</v>
      </c>
      <c r="E87" s="35">
        <f t="shared" si="13"/>
        <v>5773</v>
      </c>
      <c r="F87" s="36">
        <f t="shared" si="8"/>
        <v>35.6446036058286</v>
      </c>
      <c r="G87" s="34">
        <v>5713</v>
      </c>
      <c r="H87" s="34">
        <v>60</v>
      </c>
      <c r="I87" s="35">
        <f t="shared" si="14"/>
        <v>10423</v>
      </c>
      <c r="J87" s="36">
        <f t="shared" si="9"/>
        <v>64.35539639417141</v>
      </c>
      <c r="K87" s="34">
        <v>7127</v>
      </c>
      <c r="L87" s="36">
        <f t="shared" si="10"/>
        <v>44.00469251667079</v>
      </c>
      <c r="M87" s="34">
        <v>0</v>
      </c>
      <c r="N87" s="36">
        <f t="shared" si="11"/>
        <v>0</v>
      </c>
      <c r="O87" s="34">
        <v>3296</v>
      </c>
      <c r="P87" s="34">
        <v>1956</v>
      </c>
      <c r="Q87" s="36">
        <f t="shared" si="12"/>
        <v>20.350703877500617</v>
      </c>
      <c r="R87" s="34" t="s">
        <v>265</v>
      </c>
      <c r="S87" s="34"/>
      <c r="T87" s="34"/>
      <c r="U87" s="34"/>
    </row>
    <row r="88" spans="1:21" ht="13.5">
      <c r="A88" s="31" t="s">
        <v>59</v>
      </c>
      <c r="B88" s="32" t="s">
        <v>217</v>
      </c>
      <c r="C88" s="33" t="s">
        <v>218</v>
      </c>
      <c r="D88" s="34">
        <f t="shared" si="15"/>
        <v>3458</v>
      </c>
      <c r="E88" s="35">
        <f t="shared" si="13"/>
        <v>2064</v>
      </c>
      <c r="F88" s="36">
        <f t="shared" si="8"/>
        <v>59.687680740312324</v>
      </c>
      <c r="G88" s="34">
        <v>1883</v>
      </c>
      <c r="H88" s="34">
        <v>181</v>
      </c>
      <c r="I88" s="35">
        <f t="shared" si="14"/>
        <v>1394</v>
      </c>
      <c r="J88" s="36">
        <f t="shared" si="9"/>
        <v>40.312319259687676</v>
      </c>
      <c r="K88" s="34">
        <v>0</v>
      </c>
      <c r="L88" s="36">
        <f t="shared" si="10"/>
        <v>0</v>
      </c>
      <c r="M88" s="34">
        <v>0</v>
      </c>
      <c r="N88" s="36">
        <f t="shared" si="11"/>
        <v>0</v>
      </c>
      <c r="O88" s="34">
        <v>1394</v>
      </c>
      <c r="P88" s="34">
        <v>1181</v>
      </c>
      <c r="Q88" s="36">
        <f t="shared" si="12"/>
        <v>40.312319259687676</v>
      </c>
      <c r="R88" s="34" t="s">
        <v>265</v>
      </c>
      <c r="S88" s="34"/>
      <c r="T88" s="34"/>
      <c r="U88" s="34"/>
    </row>
    <row r="89" spans="1:21" ht="13.5">
      <c r="A89" s="31" t="s">
        <v>59</v>
      </c>
      <c r="B89" s="32" t="s">
        <v>219</v>
      </c>
      <c r="C89" s="33" t="s">
        <v>220</v>
      </c>
      <c r="D89" s="34">
        <f t="shared" si="15"/>
        <v>10840</v>
      </c>
      <c r="E89" s="35">
        <f t="shared" si="13"/>
        <v>1957</v>
      </c>
      <c r="F89" s="36">
        <f t="shared" si="8"/>
        <v>18.05350553505535</v>
      </c>
      <c r="G89" s="34">
        <v>1907</v>
      </c>
      <c r="H89" s="34">
        <v>50</v>
      </c>
      <c r="I89" s="35">
        <f t="shared" si="14"/>
        <v>8883</v>
      </c>
      <c r="J89" s="36">
        <f t="shared" si="9"/>
        <v>81.94649446494465</v>
      </c>
      <c r="K89" s="34">
        <v>2577</v>
      </c>
      <c r="L89" s="36">
        <f t="shared" si="10"/>
        <v>23.773062730627306</v>
      </c>
      <c r="M89" s="34">
        <v>3000</v>
      </c>
      <c r="N89" s="36">
        <f t="shared" si="11"/>
        <v>27.67527675276753</v>
      </c>
      <c r="O89" s="34">
        <v>3306</v>
      </c>
      <c r="P89" s="34">
        <v>2527</v>
      </c>
      <c r="Q89" s="36">
        <f t="shared" si="12"/>
        <v>30.498154981549813</v>
      </c>
      <c r="R89" s="34" t="s">
        <v>265</v>
      </c>
      <c r="S89" s="34"/>
      <c r="T89" s="34"/>
      <c r="U89" s="34"/>
    </row>
    <row r="90" spans="1:21" ht="13.5">
      <c r="A90" s="31" t="s">
        <v>59</v>
      </c>
      <c r="B90" s="32" t="s">
        <v>221</v>
      </c>
      <c r="C90" s="33" t="s">
        <v>222</v>
      </c>
      <c r="D90" s="34">
        <f t="shared" si="15"/>
        <v>7648</v>
      </c>
      <c r="E90" s="35">
        <f t="shared" si="13"/>
        <v>1326</v>
      </c>
      <c r="F90" s="36">
        <f t="shared" si="8"/>
        <v>17.337866108786613</v>
      </c>
      <c r="G90" s="34">
        <v>1240</v>
      </c>
      <c r="H90" s="34">
        <v>86</v>
      </c>
      <c r="I90" s="35">
        <f t="shared" si="14"/>
        <v>6322</v>
      </c>
      <c r="J90" s="36">
        <f t="shared" si="9"/>
        <v>82.66213389121339</v>
      </c>
      <c r="K90" s="34">
        <v>4324</v>
      </c>
      <c r="L90" s="36">
        <f t="shared" si="10"/>
        <v>56.537656903765686</v>
      </c>
      <c r="M90" s="34">
        <v>0</v>
      </c>
      <c r="N90" s="36">
        <f t="shared" si="11"/>
        <v>0</v>
      </c>
      <c r="O90" s="34">
        <v>1998</v>
      </c>
      <c r="P90" s="34">
        <v>718</v>
      </c>
      <c r="Q90" s="36">
        <f t="shared" si="12"/>
        <v>26.124476987447697</v>
      </c>
      <c r="R90" s="34" t="s">
        <v>265</v>
      </c>
      <c r="S90" s="34"/>
      <c r="T90" s="34"/>
      <c r="U90" s="34"/>
    </row>
    <row r="91" spans="1:21" ht="13.5">
      <c r="A91" s="31" t="s">
        <v>59</v>
      </c>
      <c r="B91" s="32" t="s">
        <v>223</v>
      </c>
      <c r="C91" s="33" t="s">
        <v>224</v>
      </c>
      <c r="D91" s="34">
        <f t="shared" si="15"/>
        <v>23217</v>
      </c>
      <c r="E91" s="35">
        <f t="shared" si="13"/>
        <v>6985</v>
      </c>
      <c r="F91" s="36">
        <f t="shared" si="8"/>
        <v>30.08571305508894</v>
      </c>
      <c r="G91" s="34">
        <v>6384</v>
      </c>
      <c r="H91" s="34">
        <v>601</v>
      </c>
      <c r="I91" s="35">
        <f t="shared" si="14"/>
        <v>16232</v>
      </c>
      <c r="J91" s="36">
        <f t="shared" si="9"/>
        <v>69.91428694491105</v>
      </c>
      <c r="K91" s="34">
        <v>6616</v>
      </c>
      <c r="L91" s="36">
        <f t="shared" si="10"/>
        <v>28.496360425550243</v>
      </c>
      <c r="M91" s="34">
        <v>0</v>
      </c>
      <c r="N91" s="36">
        <f t="shared" si="11"/>
        <v>0</v>
      </c>
      <c r="O91" s="34">
        <v>9616</v>
      </c>
      <c r="P91" s="34">
        <v>4775</v>
      </c>
      <c r="Q91" s="36">
        <f t="shared" si="12"/>
        <v>41.41792651936081</v>
      </c>
      <c r="R91" s="34" t="s">
        <v>265</v>
      </c>
      <c r="S91" s="34"/>
      <c r="T91" s="34"/>
      <c r="U91" s="34"/>
    </row>
    <row r="92" spans="1:21" ht="13.5">
      <c r="A92" s="31" t="s">
        <v>59</v>
      </c>
      <c r="B92" s="32" t="s">
        <v>225</v>
      </c>
      <c r="C92" s="33" t="s">
        <v>226</v>
      </c>
      <c r="D92" s="34">
        <f t="shared" si="15"/>
        <v>1772</v>
      </c>
      <c r="E92" s="35">
        <f t="shared" si="13"/>
        <v>1201</v>
      </c>
      <c r="F92" s="36">
        <f t="shared" si="8"/>
        <v>67.7765237020316</v>
      </c>
      <c r="G92" s="34">
        <v>1061</v>
      </c>
      <c r="H92" s="34">
        <v>140</v>
      </c>
      <c r="I92" s="35">
        <f t="shared" si="14"/>
        <v>571</v>
      </c>
      <c r="J92" s="36">
        <f t="shared" si="9"/>
        <v>32.223476297968396</v>
      </c>
      <c r="K92" s="34">
        <v>0</v>
      </c>
      <c r="L92" s="36">
        <f t="shared" si="10"/>
        <v>0</v>
      </c>
      <c r="M92" s="34">
        <v>0</v>
      </c>
      <c r="N92" s="36">
        <f t="shared" si="11"/>
        <v>0</v>
      </c>
      <c r="O92" s="34">
        <v>571</v>
      </c>
      <c r="P92" s="34">
        <v>461</v>
      </c>
      <c r="Q92" s="36">
        <f t="shared" si="12"/>
        <v>32.223476297968396</v>
      </c>
      <c r="R92" s="34" t="s">
        <v>265</v>
      </c>
      <c r="S92" s="34"/>
      <c r="T92" s="34"/>
      <c r="U92" s="34"/>
    </row>
    <row r="93" spans="1:21" ht="13.5">
      <c r="A93" s="31" t="s">
        <v>59</v>
      </c>
      <c r="B93" s="32" t="s">
        <v>227</v>
      </c>
      <c r="C93" s="33" t="s">
        <v>228</v>
      </c>
      <c r="D93" s="34">
        <f t="shared" si="15"/>
        <v>9021</v>
      </c>
      <c r="E93" s="35">
        <f t="shared" si="13"/>
        <v>3100</v>
      </c>
      <c r="F93" s="36">
        <f t="shared" si="8"/>
        <v>34.36426116838488</v>
      </c>
      <c r="G93" s="34">
        <v>3100</v>
      </c>
      <c r="H93" s="34">
        <v>0</v>
      </c>
      <c r="I93" s="35">
        <f t="shared" si="14"/>
        <v>5921</v>
      </c>
      <c r="J93" s="36">
        <f t="shared" si="9"/>
        <v>65.63573883161511</v>
      </c>
      <c r="K93" s="34">
        <v>1317</v>
      </c>
      <c r="L93" s="36">
        <f t="shared" si="10"/>
        <v>14.59926837379448</v>
      </c>
      <c r="M93" s="34">
        <v>0</v>
      </c>
      <c r="N93" s="36">
        <f t="shared" si="11"/>
        <v>0</v>
      </c>
      <c r="O93" s="34">
        <v>4604</v>
      </c>
      <c r="P93" s="34">
        <v>2519</v>
      </c>
      <c r="Q93" s="36">
        <f t="shared" si="12"/>
        <v>51.036470457820634</v>
      </c>
      <c r="R93" s="34"/>
      <c r="S93" s="34"/>
      <c r="T93" s="34"/>
      <c r="U93" s="34" t="s">
        <v>265</v>
      </c>
    </row>
    <row r="94" spans="1:21" ht="13.5">
      <c r="A94" s="31" t="s">
        <v>59</v>
      </c>
      <c r="B94" s="32" t="s">
        <v>229</v>
      </c>
      <c r="C94" s="33" t="s">
        <v>230</v>
      </c>
      <c r="D94" s="34">
        <f t="shared" si="15"/>
        <v>12709</v>
      </c>
      <c r="E94" s="35">
        <f t="shared" si="13"/>
        <v>7665</v>
      </c>
      <c r="F94" s="36">
        <f t="shared" si="8"/>
        <v>60.31159021166103</v>
      </c>
      <c r="G94" s="34">
        <v>7665</v>
      </c>
      <c r="H94" s="34">
        <v>0</v>
      </c>
      <c r="I94" s="35">
        <f t="shared" si="14"/>
        <v>5044</v>
      </c>
      <c r="J94" s="36">
        <f t="shared" si="9"/>
        <v>39.68840978833897</v>
      </c>
      <c r="K94" s="34">
        <v>1576</v>
      </c>
      <c r="L94" s="36">
        <f t="shared" si="10"/>
        <v>12.400660948933826</v>
      </c>
      <c r="M94" s="34">
        <v>0</v>
      </c>
      <c r="N94" s="36">
        <f t="shared" si="11"/>
        <v>0</v>
      </c>
      <c r="O94" s="34">
        <v>3468</v>
      </c>
      <c r="P94" s="34">
        <v>1322</v>
      </c>
      <c r="Q94" s="36">
        <f t="shared" si="12"/>
        <v>27.287748839405147</v>
      </c>
      <c r="R94" s="34" t="s">
        <v>265</v>
      </c>
      <c r="S94" s="34"/>
      <c r="T94" s="34"/>
      <c r="U94" s="34"/>
    </row>
    <row r="95" spans="1:21" ht="13.5">
      <c r="A95" s="31" t="s">
        <v>59</v>
      </c>
      <c r="B95" s="32" t="s">
        <v>231</v>
      </c>
      <c r="C95" s="33" t="s">
        <v>232</v>
      </c>
      <c r="D95" s="34">
        <f t="shared" si="15"/>
        <v>13807</v>
      </c>
      <c r="E95" s="35">
        <f t="shared" si="13"/>
        <v>1481</v>
      </c>
      <c r="F95" s="36">
        <f t="shared" si="8"/>
        <v>10.726443108568118</v>
      </c>
      <c r="G95" s="34">
        <v>1481</v>
      </c>
      <c r="H95" s="34">
        <v>0</v>
      </c>
      <c r="I95" s="35">
        <f t="shared" si="14"/>
        <v>12326</v>
      </c>
      <c r="J95" s="36">
        <f t="shared" si="9"/>
        <v>89.27355689143188</v>
      </c>
      <c r="K95" s="34">
        <v>1584</v>
      </c>
      <c r="L95" s="36">
        <f t="shared" si="10"/>
        <v>11.472441515173463</v>
      </c>
      <c r="M95" s="34">
        <v>0</v>
      </c>
      <c r="N95" s="36">
        <f t="shared" si="11"/>
        <v>0</v>
      </c>
      <c r="O95" s="34">
        <v>10742</v>
      </c>
      <c r="P95" s="34">
        <v>3550</v>
      </c>
      <c r="Q95" s="36">
        <f t="shared" si="12"/>
        <v>77.80111537625842</v>
      </c>
      <c r="R95" s="34" t="s">
        <v>265</v>
      </c>
      <c r="S95" s="34"/>
      <c r="T95" s="34"/>
      <c r="U95" s="34"/>
    </row>
    <row r="96" spans="1:21" ht="13.5">
      <c r="A96" s="31" t="s">
        <v>59</v>
      </c>
      <c r="B96" s="32" t="s">
        <v>233</v>
      </c>
      <c r="C96" s="33" t="s">
        <v>234</v>
      </c>
      <c r="D96" s="34">
        <f t="shared" si="15"/>
        <v>7358</v>
      </c>
      <c r="E96" s="35">
        <f t="shared" si="13"/>
        <v>3500</v>
      </c>
      <c r="F96" s="36">
        <f t="shared" si="8"/>
        <v>47.56727371568361</v>
      </c>
      <c r="G96" s="34">
        <v>3500</v>
      </c>
      <c r="H96" s="34">
        <v>0</v>
      </c>
      <c r="I96" s="35">
        <f t="shared" si="14"/>
        <v>3858</v>
      </c>
      <c r="J96" s="36">
        <f t="shared" si="9"/>
        <v>52.43272628431639</v>
      </c>
      <c r="K96" s="34">
        <v>0</v>
      </c>
      <c r="L96" s="36">
        <f t="shared" si="10"/>
        <v>0</v>
      </c>
      <c r="M96" s="34">
        <v>0</v>
      </c>
      <c r="N96" s="36">
        <f t="shared" si="11"/>
        <v>0</v>
      </c>
      <c r="O96" s="34">
        <v>3858</v>
      </c>
      <c r="P96" s="34">
        <v>2550</v>
      </c>
      <c r="Q96" s="36">
        <f t="shared" si="12"/>
        <v>52.43272628431639</v>
      </c>
      <c r="R96" s="34" t="s">
        <v>265</v>
      </c>
      <c r="S96" s="34"/>
      <c r="T96" s="34"/>
      <c r="U96" s="34"/>
    </row>
    <row r="97" spans="1:21" ht="13.5">
      <c r="A97" s="57" t="s">
        <v>264</v>
      </c>
      <c r="B97" s="58"/>
      <c r="C97" s="59"/>
      <c r="D97" s="34">
        <f>SUM(D7:D96)</f>
        <v>2133327</v>
      </c>
      <c r="E97" s="34">
        <f aca="true" t="shared" si="16" ref="E97:P97">SUM(E7:E96)</f>
        <v>440433</v>
      </c>
      <c r="F97" s="36">
        <f t="shared" si="8"/>
        <v>20.645358165907055</v>
      </c>
      <c r="G97" s="34">
        <f t="shared" si="16"/>
        <v>433091</v>
      </c>
      <c r="H97" s="34">
        <f t="shared" si="16"/>
        <v>7342</v>
      </c>
      <c r="I97" s="34">
        <f t="shared" si="16"/>
        <v>1692894</v>
      </c>
      <c r="J97" s="36">
        <f t="shared" si="9"/>
        <v>79.35464183409294</v>
      </c>
      <c r="K97" s="34">
        <f t="shared" si="16"/>
        <v>644410</v>
      </c>
      <c r="L97" s="36">
        <f t="shared" si="10"/>
        <v>30.206808426462516</v>
      </c>
      <c r="M97" s="34">
        <f t="shared" si="16"/>
        <v>15712</v>
      </c>
      <c r="N97" s="36">
        <f t="shared" si="11"/>
        <v>0.7365021864908662</v>
      </c>
      <c r="O97" s="34">
        <f t="shared" si="16"/>
        <v>1032772</v>
      </c>
      <c r="P97" s="34">
        <f t="shared" si="16"/>
        <v>389963</v>
      </c>
      <c r="Q97" s="36">
        <f t="shared" si="12"/>
        <v>48.41133122113956</v>
      </c>
      <c r="R97" s="34">
        <f>COUNTIF(R7:R96,"○")</f>
        <v>78</v>
      </c>
      <c r="S97" s="34">
        <f>COUNTIF(S7:S96,"○")</f>
        <v>9</v>
      </c>
      <c r="T97" s="34">
        <f>COUNTIF(T7:T96,"○")</f>
        <v>0</v>
      </c>
      <c r="U97" s="34">
        <f>COUNTIF(U7:U96,"○")</f>
        <v>3</v>
      </c>
    </row>
  </sheetData>
  <mergeCells count="19">
    <mergeCell ref="A97:C9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263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0</v>
      </c>
      <c r="B2" s="63" t="s">
        <v>249</v>
      </c>
      <c r="C2" s="66" t="s">
        <v>250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251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2</v>
      </c>
      <c r="E3" s="85" t="s">
        <v>3</v>
      </c>
      <c r="F3" s="91"/>
      <c r="G3" s="92"/>
      <c r="H3" s="82" t="s">
        <v>4</v>
      </c>
      <c r="I3" s="83"/>
      <c r="J3" s="84"/>
      <c r="K3" s="85" t="s">
        <v>5</v>
      </c>
      <c r="L3" s="83"/>
      <c r="M3" s="84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2</v>
      </c>
      <c r="F4" s="18" t="s">
        <v>252</v>
      </c>
      <c r="G4" s="18" t="s">
        <v>253</v>
      </c>
      <c r="H4" s="26" t="s">
        <v>2</v>
      </c>
      <c r="I4" s="18" t="s">
        <v>252</v>
      </c>
      <c r="J4" s="18" t="s">
        <v>253</v>
      </c>
      <c r="K4" s="26" t="s">
        <v>2</v>
      </c>
      <c r="L4" s="18" t="s">
        <v>252</v>
      </c>
      <c r="M4" s="18" t="s">
        <v>253</v>
      </c>
      <c r="N4" s="27"/>
      <c r="O4" s="26" t="s">
        <v>2</v>
      </c>
      <c r="P4" s="18" t="s">
        <v>254</v>
      </c>
      <c r="Q4" s="18" t="s">
        <v>255</v>
      </c>
      <c r="R4" s="18" t="s">
        <v>256</v>
      </c>
      <c r="S4" s="18" t="s">
        <v>257</v>
      </c>
      <c r="T4" s="18" t="s">
        <v>258</v>
      </c>
      <c r="U4" s="26" t="s">
        <v>2</v>
      </c>
      <c r="V4" s="18" t="s">
        <v>254</v>
      </c>
      <c r="W4" s="18" t="s">
        <v>255</v>
      </c>
      <c r="X4" s="18" t="s">
        <v>256</v>
      </c>
      <c r="Y4" s="18" t="s">
        <v>257</v>
      </c>
      <c r="Z4" s="18" t="s">
        <v>258</v>
      </c>
      <c r="AA4" s="26" t="s">
        <v>2</v>
      </c>
      <c r="AB4" s="18" t="s">
        <v>252</v>
      </c>
      <c r="AC4" s="18" t="s">
        <v>253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259</v>
      </c>
      <c r="E6" s="19" t="s">
        <v>259</v>
      </c>
      <c r="F6" s="19" t="s">
        <v>259</v>
      </c>
      <c r="G6" s="19" t="s">
        <v>259</v>
      </c>
      <c r="H6" s="19" t="s">
        <v>259</v>
      </c>
      <c r="I6" s="19" t="s">
        <v>259</v>
      </c>
      <c r="J6" s="19" t="s">
        <v>259</v>
      </c>
      <c r="K6" s="19" t="s">
        <v>259</v>
      </c>
      <c r="L6" s="19" t="s">
        <v>259</v>
      </c>
      <c r="M6" s="19" t="s">
        <v>259</v>
      </c>
      <c r="N6" s="19" t="s">
        <v>259</v>
      </c>
      <c r="O6" s="19" t="s">
        <v>259</v>
      </c>
      <c r="P6" s="19" t="s">
        <v>259</v>
      </c>
      <c r="Q6" s="19" t="s">
        <v>259</v>
      </c>
      <c r="R6" s="19" t="s">
        <v>259</v>
      </c>
      <c r="S6" s="19" t="s">
        <v>259</v>
      </c>
      <c r="T6" s="19" t="s">
        <v>259</v>
      </c>
      <c r="U6" s="19" t="s">
        <v>259</v>
      </c>
      <c r="V6" s="19" t="s">
        <v>259</v>
      </c>
      <c r="W6" s="19" t="s">
        <v>259</v>
      </c>
      <c r="X6" s="19" t="s">
        <v>259</v>
      </c>
      <c r="Y6" s="19" t="s">
        <v>259</v>
      </c>
      <c r="Z6" s="19" t="s">
        <v>259</v>
      </c>
      <c r="AA6" s="19" t="s">
        <v>259</v>
      </c>
      <c r="AB6" s="19" t="s">
        <v>259</v>
      </c>
      <c r="AC6" s="19" t="s">
        <v>259</v>
      </c>
    </row>
    <row r="7" spans="1:29" ht="13.5">
      <c r="A7" s="31" t="s">
        <v>59</v>
      </c>
      <c r="B7" s="32" t="s">
        <v>60</v>
      </c>
      <c r="C7" s="33" t="s">
        <v>61</v>
      </c>
      <c r="D7" s="34">
        <f aca="true" t="shared" si="0" ref="D7:D70">E7+H7+K7</f>
        <v>73067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73067</v>
      </c>
      <c r="L7" s="34">
        <v>24947</v>
      </c>
      <c r="M7" s="34">
        <v>48120</v>
      </c>
      <c r="N7" s="34">
        <f aca="true" t="shared" si="4" ref="N7:N70">O7+U7+AA7</f>
        <v>73217</v>
      </c>
      <c r="O7" s="34">
        <f aca="true" t="shared" si="5" ref="O7:O70">SUM(P7:T7)</f>
        <v>24947</v>
      </c>
      <c r="P7" s="34">
        <v>24947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48120</v>
      </c>
      <c r="V7" s="34">
        <v>48120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150</v>
      </c>
      <c r="AB7" s="34">
        <v>150</v>
      </c>
      <c r="AC7" s="34">
        <v>0</v>
      </c>
    </row>
    <row r="8" spans="1:29" ht="13.5">
      <c r="A8" s="31" t="s">
        <v>59</v>
      </c>
      <c r="B8" s="32" t="s">
        <v>62</v>
      </c>
      <c r="C8" s="33" t="s">
        <v>63</v>
      </c>
      <c r="D8" s="34">
        <f t="shared" si="0"/>
        <v>45246</v>
      </c>
      <c r="E8" s="34">
        <f t="shared" si="1"/>
        <v>0</v>
      </c>
      <c r="F8" s="34">
        <v>0</v>
      </c>
      <c r="G8" s="34">
        <v>0</v>
      </c>
      <c r="H8" s="34">
        <f t="shared" si="2"/>
        <v>28510</v>
      </c>
      <c r="I8" s="34">
        <v>28510</v>
      </c>
      <c r="J8" s="34">
        <v>0</v>
      </c>
      <c r="K8" s="34">
        <f t="shared" si="3"/>
        <v>16736</v>
      </c>
      <c r="L8" s="34">
        <v>0</v>
      </c>
      <c r="M8" s="34">
        <v>16736</v>
      </c>
      <c r="N8" s="34">
        <f t="shared" si="4"/>
        <v>45246</v>
      </c>
      <c r="O8" s="34">
        <f t="shared" si="5"/>
        <v>28510</v>
      </c>
      <c r="P8" s="34">
        <v>28510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16736</v>
      </c>
      <c r="V8" s="34">
        <v>16736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59</v>
      </c>
      <c r="B9" s="32" t="s">
        <v>64</v>
      </c>
      <c r="C9" s="33" t="s">
        <v>65</v>
      </c>
      <c r="D9" s="34">
        <f t="shared" si="0"/>
        <v>70122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70122</v>
      </c>
      <c r="L9" s="34">
        <v>23278</v>
      </c>
      <c r="M9" s="34">
        <v>46844</v>
      </c>
      <c r="N9" s="34">
        <f t="shared" si="4"/>
        <v>70122</v>
      </c>
      <c r="O9" s="34">
        <f t="shared" si="5"/>
        <v>23278</v>
      </c>
      <c r="P9" s="34">
        <v>23278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46844</v>
      </c>
      <c r="V9" s="34">
        <v>46844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59</v>
      </c>
      <c r="B10" s="32" t="s">
        <v>66</v>
      </c>
      <c r="C10" s="33" t="s">
        <v>67</v>
      </c>
      <c r="D10" s="34">
        <f t="shared" si="0"/>
        <v>153344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153344</v>
      </c>
      <c r="L10" s="34">
        <v>49840</v>
      </c>
      <c r="M10" s="34">
        <v>103504</v>
      </c>
      <c r="N10" s="34">
        <f t="shared" si="4"/>
        <v>153405</v>
      </c>
      <c r="O10" s="34">
        <f t="shared" si="5"/>
        <v>49840</v>
      </c>
      <c r="P10" s="34">
        <v>36585</v>
      </c>
      <c r="Q10" s="34">
        <v>13255</v>
      </c>
      <c r="R10" s="34">
        <v>0</v>
      </c>
      <c r="S10" s="34">
        <v>0</v>
      </c>
      <c r="T10" s="34">
        <v>0</v>
      </c>
      <c r="U10" s="34">
        <f t="shared" si="6"/>
        <v>103504</v>
      </c>
      <c r="V10" s="34">
        <v>68339</v>
      </c>
      <c r="W10" s="34">
        <v>35165</v>
      </c>
      <c r="X10" s="34">
        <v>0</v>
      </c>
      <c r="Y10" s="34">
        <v>0</v>
      </c>
      <c r="Z10" s="34">
        <v>0</v>
      </c>
      <c r="AA10" s="34">
        <f t="shared" si="7"/>
        <v>61</v>
      </c>
      <c r="AB10" s="34">
        <v>61</v>
      </c>
      <c r="AC10" s="34">
        <v>0</v>
      </c>
    </row>
    <row r="11" spans="1:29" ht="13.5">
      <c r="A11" s="31" t="s">
        <v>59</v>
      </c>
      <c r="B11" s="32" t="s">
        <v>68</v>
      </c>
      <c r="C11" s="33" t="s">
        <v>69</v>
      </c>
      <c r="D11" s="34">
        <f t="shared" si="0"/>
        <v>15531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15531</v>
      </c>
      <c r="L11" s="34">
        <v>5748</v>
      </c>
      <c r="M11" s="34">
        <v>9783</v>
      </c>
      <c r="N11" s="34">
        <f t="shared" si="4"/>
        <v>15531</v>
      </c>
      <c r="O11" s="34">
        <f t="shared" si="5"/>
        <v>5748</v>
      </c>
      <c r="P11" s="34">
        <v>5748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9783</v>
      </c>
      <c r="V11" s="34">
        <v>9783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59</v>
      </c>
      <c r="B12" s="32" t="s">
        <v>70</v>
      </c>
      <c r="C12" s="33" t="s">
        <v>71</v>
      </c>
      <c r="D12" s="34">
        <f t="shared" si="0"/>
        <v>12638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12638</v>
      </c>
      <c r="L12" s="34">
        <v>2834</v>
      </c>
      <c r="M12" s="34">
        <v>9804</v>
      </c>
      <c r="N12" s="34">
        <f t="shared" si="4"/>
        <v>12875</v>
      </c>
      <c r="O12" s="34">
        <f t="shared" si="5"/>
        <v>2834</v>
      </c>
      <c r="P12" s="34">
        <v>2834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9804</v>
      </c>
      <c r="V12" s="34">
        <v>9804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237</v>
      </c>
      <c r="AB12" s="34">
        <v>237</v>
      </c>
      <c r="AC12" s="34">
        <v>0</v>
      </c>
    </row>
    <row r="13" spans="1:29" ht="13.5">
      <c r="A13" s="31" t="s">
        <v>59</v>
      </c>
      <c r="B13" s="32" t="s">
        <v>72</v>
      </c>
      <c r="C13" s="33" t="s">
        <v>73</v>
      </c>
      <c r="D13" s="34">
        <f t="shared" si="0"/>
        <v>16844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16844</v>
      </c>
      <c r="L13" s="34">
        <v>6467</v>
      </c>
      <c r="M13" s="34">
        <v>10377</v>
      </c>
      <c r="N13" s="34">
        <f t="shared" si="4"/>
        <v>16844</v>
      </c>
      <c r="O13" s="34">
        <f t="shared" si="5"/>
        <v>6467</v>
      </c>
      <c r="P13" s="34">
        <v>6467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10377</v>
      </c>
      <c r="V13" s="34">
        <v>10377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59</v>
      </c>
      <c r="B14" s="32" t="s">
        <v>74</v>
      </c>
      <c r="C14" s="33" t="s">
        <v>75</v>
      </c>
      <c r="D14" s="34">
        <f t="shared" si="0"/>
        <v>18034</v>
      </c>
      <c r="E14" s="34">
        <f t="shared" si="1"/>
        <v>10608</v>
      </c>
      <c r="F14" s="34">
        <v>10358</v>
      </c>
      <c r="G14" s="34">
        <v>250</v>
      </c>
      <c r="H14" s="34">
        <f t="shared" si="2"/>
        <v>0</v>
      </c>
      <c r="I14" s="34">
        <v>0</v>
      </c>
      <c r="J14" s="34">
        <v>0</v>
      </c>
      <c r="K14" s="34">
        <f t="shared" si="3"/>
        <v>7426</v>
      </c>
      <c r="L14" s="34">
        <v>0</v>
      </c>
      <c r="M14" s="34">
        <v>7426</v>
      </c>
      <c r="N14" s="34">
        <f t="shared" si="4"/>
        <v>18156</v>
      </c>
      <c r="O14" s="34">
        <f t="shared" si="5"/>
        <v>10358</v>
      </c>
      <c r="P14" s="34">
        <v>10358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7676</v>
      </c>
      <c r="V14" s="34">
        <v>7676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122</v>
      </c>
      <c r="AB14" s="34">
        <v>122</v>
      </c>
      <c r="AC14" s="34">
        <v>0</v>
      </c>
    </row>
    <row r="15" spans="1:29" ht="13.5">
      <c r="A15" s="31" t="s">
        <v>59</v>
      </c>
      <c r="B15" s="32" t="s">
        <v>76</v>
      </c>
      <c r="C15" s="33" t="s">
        <v>77</v>
      </c>
      <c r="D15" s="34">
        <f t="shared" si="0"/>
        <v>11927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11927</v>
      </c>
      <c r="L15" s="34">
        <v>6244</v>
      </c>
      <c r="M15" s="34">
        <v>5683</v>
      </c>
      <c r="N15" s="34">
        <f t="shared" si="4"/>
        <v>11927</v>
      </c>
      <c r="O15" s="34">
        <f t="shared" si="5"/>
        <v>6244</v>
      </c>
      <c r="P15" s="34">
        <v>6244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5683</v>
      </c>
      <c r="V15" s="34">
        <v>5683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59</v>
      </c>
      <c r="B16" s="32" t="s">
        <v>78</v>
      </c>
      <c r="C16" s="33" t="s">
        <v>79</v>
      </c>
      <c r="D16" s="34">
        <f t="shared" si="0"/>
        <v>14831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14831</v>
      </c>
      <c r="L16" s="34">
        <v>4172</v>
      </c>
      <c r="M16" s="34">
        <v>10659</v>
      </c>
      <c r="N16" s="34">
        <f t="shared" si="4"/>
        <v>15096</v>
      </c>
      <c r="O16" s="34">
        <f t="shared" si="5"/>
        <v>4172</v>
      </c>
      <c r="P16" s="34">
        <v>4172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10659</v>
      </c>
      <c r="V16" s="34">
        <v>10659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265</v>
      </c>
      <c r="AB16" s="34">
        <v>265</v>
      </c>
      <c r="AC16" s="34">
        <v>0</v>
      </c>
    </row>
    <row r="17" spans="1:29" ht="13.5">
      <c r="A17" s="31" t="s">
        <v>59</v>
      </c>
      <c r="B17" s="32" t="s">
        <v>80</v>
      </c>
      <c r="C17" s="33" t="s">
        <v>81</v>
      </c>
      <c r="D17" s="34">
        <f t="shared" si="0"/>
        <v>4157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4157</v>
      </c>
      <c r="L17" s="34">
        <v>1120</v>
      </c>
      <c r="M17" s="34">
        <v>3037</v>
      </c>
      <c r="N17" s="34">
        <f t="shared" si="4"/>
        <v>4171</v>
      </c>
      <c r="O17" s="34">
        <f t="shared" si="5"/>
        <v>1120</v>
      </c>
      <c r="P17" s="34">
        <v>1120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3037</v>
      </c>
      <c r="V17" s="34">
        <v>3037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14</v>
      </c>
      <c r="AB17" s="34">
        <v>14</v>
      </c>
      <c r="AC17" s="34">
        <v>0</v>
      </c>
    </row>
    <row r="18" spans="1:29" ht="13.5">
      <c r="A18" s="31" t="s">
        <v>59</v>
      </c>
      <c r="B18" s="32" t="s">
        <v>82</v>
      </c>
      <c r="C18" s="33" t="s">
        <v>83</v>
      </c>
      <c r="D18" s="34">
        <f t="shared" si="0"/>
        <v>3204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3204</v>
      </c>
      <c r="L18" s="34">
        <v>856</v>
      </c>
      <c r="M18" s="34">
        <v>2348</v>
      </c>
      <c r="N18" s="34">
        <f t="shared" si="4"/>
        <v>3204</v>
      </c>
      <c r="O18" s="34">
        <f t="shared" si="5"/>
        <v>856</v>
      </c>
      <c r="P18" s="34">
        <v>856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2348</v>
      </c>
      <c r="V18" s="34">
        <v>2348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59</v>
      </c>
      <c r="B19" s="32" t="s">
        <v>84</v>
      </c>
      <c r="C19" s="33" t="s">
        <v>85</v>
      </c>
      <c r="D19" s="34">
        <f t="shared" si="0"/>
        <v>2664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2664</v>
      </c>
      <c r="L19" s="34">
        <v>609</v>
      </c>
      <c r="M19" s="34">
        <v>2055</v>
      </c>
      <c r="N19" s="34">
        <f t="shared" si="4"/>
        <v>2665</v>
      </c>
      <c r="O19" s="34">
        <f t="shared" si="5"/>
        <v>609</v>
      </c>
      <c r="P19" s="34">
        <v>609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2055</v>
      </c>
      <c r="V19" s="34">
        <v>2055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1</v>
      </c>
      <c r="AB19" s="34">
        <v>1</v>
      </c>
      <c r="AC19" s="34">
        <v>0</v>
      </c>
    </row>
    <row r="20" spans="1:29" ht="13.5">
      <c r="A20" s="31" t="s">
        <v>59</v>
      </c>
      <c r="B20" s="32" t="s">
        <v>86</v>
      </c>
      <c r="C20" s="33" t="s">
        <v>87</v>
      </c>
      <c r="D20" s="34">
        <f t="shared" si="0"/>
        <v>5988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5988</v>
      </c>
      <c r="L20" s="34">
        <v>2238</v>
      </c>
      <c r="M20" s="34">
        <v>3750</v>
      </c>
      <c r="N20" s="34">
        <f t="shared" si="4"/>
        <v>6241</v>
      </c>
      <c r="O20" s="34">
        <f t="shared" si="5"/>
        <v>2238</v>
      </c>
      <c r="P20" s="34">
        <v>2238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3750</v>
      </c>
      <c r="V20" s="34">
        <v>3750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253</v>
      </c>
      <c r="AB20" s="34">
        <v>253</v>
      </c>
      <c r="AC20" s="34">
        <v>0</v>
      </c>
    </row>
    <row r="21" spans="1:29" ht="13.5">
      <c r="A21" s="31" t="s">
        <v>59</v>
      </c>
      <c r="B21" s="32" t="s">
        <v>88</v>
      </c>
      <c r="C21" s="33" t="s">
        <v>89</v>
      </c>
      <c r="D21" s="34">
        <f t="shared" si="0"/>
        <v>8367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8367</v>
      </c>
      <c r="L21" s="34">
        <v>2683</v>
      </c>
      <c r="M21" s="34">
        <v>5684</v>
      </c>
      <c r="N21" s="34">
        <f t="shared" si="4"/>
        <v>8368</v>
      </c>
      <c r="O21" s="34">
        <f t="shared" si="5"/>
        <v>2683</v>
      </c>
      <c r="P21" s="34">
        <v>2683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5684</v>
      </c>
      <c r="V21" s="34">
        <v>5684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1</v>
      </c>
      <c r="AB21" s="34">
        <v>1</v>
      </c>
      <c r="AC21" s="34">
        <v>0</v>
      </c>
    </row>
    <row r="22" spans="1:29" ht="13.5">
      <c r="A22" s="31" t="s">
        <v>59</v>
      </c>
      <c r="B22" s="32" t="s">
        <v>90</v>
      </c>
      <c r="C22" s="33" t="s">
        <v>91</v>
      </c>
      <c r="D22" s="34">
        <f t="shared" si="0"/>
        <v>3447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3447</v>
      </c>
      <c r="L22" s="34">
        <v>1113</v>
      </c>
      <c r="M22" s="34">
        <v>2334</v>
      </c>
      <c r="N22" s="34">
        <f t="shared" si="4"/>
        <v>3529</v>
      </c>
      <c r="O22" s="34">
        <f t="shared" si="5"/>
        <v>1113</v>
      </c>
      <c r="P22" s="34">
        <v>1113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2334</v>
      </c>
      <c r="V22" s="34">
        <v>2334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82</v>
      </c>
      <c r="AB22" s="34">
        <v>82</v>
      </c>
      <c r="AC22" s="34">
        <v>0</v>
      </c>
    </row>
    <row r="23" spans="1:29" ht="13.5">
      <c r="A23" s="31" t="s">
        <v>59</v>
      </c>
      <c r="B23" s="32" t="s">
        <v>92</v>
      </c>
      <c r="C23" s="33" t="s">
        <v>93</v>
      </c>
      <c r="D23" s="34">
        <f t="shared" si="0"/>
        <v>1708</v>
      </c>
      <c r="E23" s="34">
        <f t="shared" si="1"/>
        <v>1708</v>
      </c>
      <c r="F23" s="34">
        <v>587</v>
      </c>
      <c r="G23" s="34">
        <v>1121</v>
      </c>
      <c r="H23" s="34">
        <f t="shared" si="2"/>
        <v>0</v>
      </c>
      <c r="I23" s="34">
        <v>0</v>
      </c>
      <c r="J23" s="34">
        <v>0</v>
      </c>
      <c r="K23" s="34">
        <f t="shared" si="3"/>
        <v>0</v>
      </c>
      <c r="L23" s="34">
        <v>0</v>
      </c>
      <c r="M23" s="34">
        <v>0</v>
      </c>
      <c r="N23" s="34">
        <f t="shared" si="4"/>
        <v>1714</v>
      </c>
      <c r="O23" s="34">
        <f t="shared" si="5"/>
        <v>587</v>
      </c>
      <c r="P23" s="34">
        <v>587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1121</v>
      </c>
      <c r="V23" s="34">
        <v>1121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6</v>
      </c>
      <c r="AB23" s="34">
        <v>6</v>
      </c>
      <c r="AC23" s="34">
        <v>0</v>
      </c>
    </row>
    <row r="24" spans="1:29" ht="13.5">
      <c r="A24" s="31" t="s">
        <v>59</v>
      </c>
      <c r="B24" s="32" t="s">
        <v>94</v>
      </c>
      <c r="C24" s="33" t="s">
        <v>95</v>
      </c>
      <c r="D24" s="34">
        <f t="shared" si="0"/>
        <v>8260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8260</v>
      </c>
      <c r="L24" s="34">
        <v>3501</v>
      </c>
      <c r="M24" s="34">
        <v>4759</v>
      </c>
      <c r="N24" s="34">
        <f t="shared" si="4"/>
        <v>8260</v>
      </c>
      <c r="O24" s="34">
        <f t="shared" si="5"/>
        <v>3501</v>
      </c>
      <c r="P24" s="34">
        <v>3501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4759</v>
      </c>
      <c r="V24" s="34">
        <v>4759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59</v>
      </c>
      <c r="B25" s="32" t="s">
        <v>96</v>
      </c>
      <c r="C25" s="33" t="s">
        <v>97</v>
      </c>
      <c r="D25" s="34">
        <f t="shared" si="0"/>
        <v>2934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2934</v>
      </c>
      <c r="L25" s="34">
        <v>1407</v>
      </c>
      <c r="M25" s="34">
        <v>1527</v>
      </c>
      <c r="N25" s="34">
        <f t="shared" si="4"/>
        <v>2934</v>
      </c>
      <c r="O25" s="34">
        <f t="shared" si="5"/>
        <v>1407</v>
      </c>
      <c r="P25" s="34">
        <v>1407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1527</v>
      </c>
      <c r="V25" s="34">
        <v>1527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59</v>
      </c>
      <c r="B26" s="32" t="s">
        <v>98</v>
      </c>
      <c r="C26" s="33" t="s">
        <v>99</v>
      </c>
      <c r="D26" s="34">
        <f t="shared" si="0"/>
        <v>4493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4493</v>
      </c>
      <c r="L26" s="34">
        <v>1808</v>
      </c>
      <c r="M26" s="34">
        <v>2685</v>
      </c>
      <c r="N26" s="34">
        <f t="shared" si="4"/>
        <v>4640</v>
      </c>
      <c r="O26" s="34">
        <f t="shared" si="5"/>
        <v>1808</v>
      </c>
      <c r="P26" s="34">
        <v>1808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2685</v>
      </c>
      <c r="V26" s="34">
        <v>2685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147</v>
      </c>
      <c r="AB26" s="34">
        <v>147</v>
      </c>
      <c r="AC26" s="34">
        <v>0</v>
      </c>
    </row>
    <row r="27" spans="1:29" ht="13.5">
      <c r="A27" s="31" t="s">
        <v>59</v>
      </c>
      <c r="B27" s="32" t="s">
        <v>100</v>
      </c>
      <c r="C27" s="33" t="s">
        <v>101</v>
      </c>
      <c r="D27" s="34">
        <f t="shared" si="0"/>
        <v>3441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3441</v>
      </c>
      <c r="L27" s="34">
        <v>642</v>
      </c>
      <c r="M27" s="34">
        <v>2799</v>
      </c>
      <c r="N27" s="34">
        <f t="shared" si="4"/>
        <v>3465</v>
      </c>
      <c r="O27" s="34">
        <f t="shared" si="5"/>
        <v>642</v>
      </c>
      <c r="P27" s="34">
        <v>642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2799</v>
      </c>
      <c r="V27" s="34">
        <v>2799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24</v>
      </c>
      <c r="AB27" s="34">
        <v>24</v>
      </c>
      <c r="AC27" s="34">
        <v>0</v>
      </c>
    </row>
    <row r="28" spans="1:29" ht="13.5">
      <c r="A28" s="31" t="s">
        <v>59</v>
      </c>
      <c r="B28" s="32" t="s">
        <v>102</v>
      </c>
      <c r="C28" s="33" t="s">
        <v>103</v>
      </c>
      <c r="D28" s="34">
        <f t="shared" si="0"/>
        <v>7460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7460</v>
      </c>
      <c r="L28" s="34">
        <v>2259</v>
      </c>
      <c r="M28" s="34">
        <v>5201</v>
      </c>
      <c r="N28" s="34">
        <f t="shared" si="4"/>
        <v>7597</v>
      </c>
      <c r="O28" s="34">
        <f t="shared" si="5"/>
        <v>2259</v>
      </c>
      <c r="P28" s="34">
        <v>2259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5201</v>
      </c>
      <c r="V28" s="34">
        <v>5201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137</v>
      </c>
      <c r="AB28" s="34">
        <v>137</v>
      </c>
      <c r="AC28" s="34">
        <v>0</v>
      </c>
    </row>
    <row r="29" spans="1:29" ht="13.5">
      <c r="A29" s="31" t="s">
        <v>59</v>
      </c>
      <c r="B29" s="32" t="s">
        <v>104</v>
      </c>
      <c r="C29" s="33" t="s">
        <v>105</v>
      </c>
      <c r="D29" s="34">
        <f t="shared" si="0"/>
        <v>3404</v>
      </c>
      <c r="E29" s="34">
        <f t="shared" si="1"/>
        <v>0</v>
      </c>
      <c r="F29" s="34">
        <v>0</v>
      </c>
      <c r="G29" s="34">
        <v>0</v>
      </c>
      <c r="H29" s="34">
        <f t="shared" si="2"/>
        <v>3404</v>
      </c>
      <c r="I29" s="34">
        <v>778</v>
      </c>
      <c r="J29" s="34">
        <v>2626</v>
      </c>
      <c r="K29" s="34">
        <f t="shared" si="3"/>
        <v>0</v>
      </c>
      <c r="L29" s="34">
        <v>0</v>
      </c>
      <c r="M29" s="34">
        <v>0</v>
      </c>
      <c r="N29" s="34">
        <f t="shared" si="4"/>
        <v>3452</v>
      </c>
      <c r="O29" s="34">
        <f t="shared" si="5"/>
        <v>778</v>
      </c>
      <c r="P29" s="34">
        <v>778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2626</v>
      </c>
      <c r="V29" s="34">
        <v>2626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48</v>
      </c>
      <c r="AB29" s="34">
        <v>48</v>
      </c>
      <c r="AC29" s="34">
        <v>0</v>
      </c>
    </row>
    <row r="30" spans="1:29" ht="13.5">
      <c r="A30" s="31" t="s">
        <v>59</v>
      </c>
      <c r="B30" s="32" t="s">
        <v>106</v>
      </c>
      <c r="C30" s="33" t="s">
        <v>107</v>
      </c>
      <c r="D30" s="34">
        <f t="shared" si="0"/>
        <v>3262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3262</v>
      </c>
      <c r="L30" s="34">
        <v>1040</v>
      </c>
      <c r="M30" s="34">
        <v>2222</v>
      </c>
      <c r="N30" s="34">
        <f t="shared" si="4"/>
        <v>3481</v>
      </c>
      <c r="O30" s="34">
        <f t="shared" si="5"/>
        <v>1040</v>
      </c>
      <c r="P30" s="34">
        <v>1040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2222</v>
      </c>
      <c r="V30" s="34">
        <v>2222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219</v>
      </c>
      <c r="AB30" s="34">
        <v>219</v>
      </c>
      <c r="AC30" s="34">
        <v>0</v>
      </c>
    </row>
    <row r="31" spans="1:29" ht="13.5">
      <c r="A31" s="31" t="s">
        <v>59</v>
      </c>
      <c r="B31" s="32" t="s">
        <v>108</v>
      </c>
      <c r="C31" s="33" t="s">
        <v>57</v>
      </c>
      <c r="D31" s="34">
        <f t="shared" si="0"/>
        <v>2878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2878</v>
      </c>
      <c r="L31" s="34">
        <v>767</v>
      </c>
      <c r="M31" s="34">
        <v>2111</v>
      </c>
      <c r="N31" s="34">
        <f t="shared" si="4"/>
        <v>3298</v>
      </c>
      <c r="O31" s="34">
        <f t="shared" si="5"/>
        <v>767</v>
      </c>
      <c r="P31" s="34">
        <v>767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2111</v>
      </c>
      <c r="V31" s="34">
        <v>2111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420</v>
      </c>
      <c r="AB31" s="34">
        <v>420</v>
      </c>
      <c r="AC31" s="34">
        <v>0</v>
      </c>
    </row>
    <row r="32" spans="1:29" ht="13.5">
      <c r="A32" s="31" t="s">
        <v>59</v>
      </c>
      <c r="B32" s="32" t="s">
        <v>109</v>
      </c>
      <c r="C32" s="33" t="s">
        <v>20</v>
      </c>
      <c r="D32" s="34">
        <f t="shared" si="0"/>
        <v>1300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1300</v>
      </c>
      <c r="L32" s="34">
        <v>391</v>
      </c>
      <c r="M32" s="34">
        <v>909</v>
      </c>
      <c r="N32" s="34">
        <f t="shared" si="4"/>
        <v>1300</v>
      </c>
      <c r="O32" s="34">
        <f t="shared" si="5"/>
        <v>391</v>
      </c>
      <c r="P32" s="34">
        <v>391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909</v>
      </c>
      <c r="V32" s="34">
        <v>909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59</v>
      </c>
      <c r="B33" s="32" t="s">
        <v>110</v>
      </c>
      <c r="C33" s="33" t="s">
        <v>111</v>
      </c>
      <c r="D33" s="34">
        <f t="shared" si="0"/>
        <v>2260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2260</v>
      </c>
      <c r="L33" s="34">
        <v>830</v>
      </c>
      <c r="M33" s="34">
        <v>1430</v>
      </c>
      <c r="N33" s="34">
        <f t="shared" si="4"/>
        <v>2260</v>
      </c>
      <c r="O33" s="34">
        <f t="shared" si="5"/>
        <v>830</v>
      </c>
      <c r="P33" s="34">
        <v>830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1430</v>
      </c>
      <c r="V33" s="34">
        <v>1430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59</v>
      </c>
      <c r="B34" s="32" t="s">
        <v>112</v>
      </c>
      <c r="C34" s="33" t="s">
        <v>113</v>
      </c>
      <c r="D34" s="34">
        <f t="shared" si="0"/>
        <v>1592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1592</v>
      </c>
      <c r="L34" s="34">
        <v>326</v>
      </c>
      <c r="M34" s="34">
        <v>1266</v>
      </c>
      <c r="N34" s="34">
        <f t="shared" si="4"/>
        <v>1592</v>
      </c>
      <c r="O34" s="34">
        <f t="shared" si="5"/>
        <v>326</v>
      </c>
      <c r="P34" s="34">
        <v>326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1266</v>
      </c>
      <c r="V34" s="34">
        <v>1266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59</v>
      </c>
      <c r="B35" s="32" t="s">
        <v>114</v>
      </c>
      <c r="C35" s="33" t="s">
        <v>115</v>
      </c>
      <c r="D35" s="34">
        <f t="shared" si="0"/>
        <v>2135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2135</v>
      </c>
      <c r="L35" s="34">
        <v>654</v>
      </c>
      <c r="M35" s="34">
        <v>1481</v>
      </c>
      <c r="N35" s="34">
        <f t="shared" si="4"/>
        <v>2135</v>
      </c>
      <c r="O35" s="34">
        <f t="shared" si="5"/>
        <v>654</v>
      </c>
      <c r="P35" s="34">
        <v>654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1481</v>
      </c>
      <c r="V35" s="34">
        <v>1481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59</v>
      </c>
      <c r="B36" s="32" t="s">
        <v>116</v>
      </c>
      <c r="C36" s="33" t="s">
        <v>117</v>
      </c>
      <c r="D36" s="34">
        <f t="shared" si="0"/>
        <v>9721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9721</v>
      </c>
      <c r="L36" s="34">
        <v>5015</v>
      </c>
      <c r="M36" s="34">
        <v>4706</v>
      </c>
      <c r="N36" s="34">
        <f t="shared" si="4"/>
        <v>9721</v>
      </c>
      <c r="O36" s="34">
        <f t="shared" si="5"/>
        <v>5015</v>
      </c>
      <c r="P36" s="34">
        <v>5015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4706</v>
      </c>
      <c r="V36" s="34">
        <v>4706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59</v>
      </c>
      <c r="B37" s="32" t="s">
        <v>118</v>
      </c>
      <c r="C37" s="33" t="s">
        <v>119</v>
      </c>
      <c r="D37" s="34">
        <f t="shared" si="0"/>
        <v>5165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5165</v>
      </c>
      <c r="L37" s="34">
        <v>2539</v>
      </c>
      <c r="M37" s="34">
        <v>2626</v>
      </c>
      <c r="N37" s="34">
        <f t="shared" si="4"/>
        <v>5165</v>
      </c>
      <c r="O37" s="34">
        <f t="shared" si="5"/>
        <v>2539</v>
      </c>
      <c r="P37" s="34">
        <v>2539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2626</v>
      </c>
      <c r="V37" s="34">
        <v>2626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59</v>
      </c>
      <c r="B38" s="32" t="s">
        <v>120</v>
      </c>
      <c r="C38" s="33" t="s">
        <v>121</v>
      </c>
      <c r="D38" s="34">
        <f t="shared" si="0"/>
        <v>1473</v>
      </c>
      <c r="E38" s="34">
        <f t="shared" si="1"/>
        <v>1473</v>
      </c>
      <c r="F38" s="34">
        <v>634</v>
      </c>
      <c r="G38" s="34">
        <v>839</v>
      </c>
      <c r="H38" s="34">
        <f t="shared" si="2"/>
        <v>0</v>
      </c>
      <c r="I38" s="34">
        <v>0</v>
      </c>
      <c r="J38" s="34">
        <v>0</v>
      </c>
      <c r="K38" s="34">
        <f t="shared" si="3"/>
        <v>0</v>
      </c>
      <c r="L38" s="34">
        <v>0</v>
      </c>
      <c r="M38" s="34">
        <v>0</v>
      </c>
      <c r="N38" s="34">
        <f t="shared" si="4"/>
        <v>1473</v>
      </c>
      <c r="O38" s="34">
        <f t="shared" si="5"/>
        <v>634</v>
      </c>
      <c r="P38" s="34">
        <v>634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839</v>
      </c>
      <c r="V38" s="34">
        <v>839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59</v>
      </c>
      <c r="B39" s="32" t="s">
        <v>122</v>
      </c>
      <c r="C39" s="33" t="s">
        <v>261</v>
      </c>
      <c r="D39" s="34">
        <f t="shared" si="0"/>
        <v>15</v>
      </c>
      <c r="E39" s="34">
        <f t="shared" si="1"/>
        <v>15</v>
      </c>
      <c r="F39" s="34">
        <v>0</v>
      </c>
      <c r="G39" s="34">
        <v>15</v>
      </c>
      <c r="H39" s="34">
        <f t="shared" si="2"/>
        <v>0</v>
      </c>
      <c r="I39" s="34">
        <v>0</v>
      </c>
      <c r="J39" s="34">
        <v>0</v>
      </c>
      <c r="K39" s="34">
        <f t="shared" si="3"/>
        <v>0</v>
      </c>
      <c r="L39" s="34">
        <v>0</v>
      </c>
      <c r="M39" s="34">
        <v>0</v>
      </c>
      <c r="N39" s="34">
        <f t="shared" si="4"/>
        <v>15</v>
      </c>
      <c r="O39" s="34">
        <f t="shared" si="5"/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15</v>
      </c>
      <c r="V39" s="34">
        <v>15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59</v>
      </c>
      <c r="B40" s="32" t="s">
        <v>123</v>
      </c>
      <c r="C40" s="33" t="s">
        <v>124</v>
      </c>
      <c r="D40" s="34">
        <f t="shared" si="0"/>
        <v>1084</v>
      </c>
      <c r="E40" s="34">
        <f t="shared" si="1"/>
        <v>1084</v>
      </c>
      <c r="F40" s="34">
        <v>429</v>
      </c>
      <c r="G40" s="34">
        <v>655</v>
      </c>
      <c r="H40" s="34">
        <f t="shared" si="2"/>
        <v>0</v>
      </c>
      <c r="I40" s="34">
        <v>0</v>
      </c>
      <c r="J40" s="34">
        <v>0</v>
      </c>
      <c r="K40" s="34">
        <f t="shared" si="3"/>
        <v>0</v>
      </c>
      <c r="L40" s="34">
        <v>0</v>
      </c>
      <c r="M40" s="34">
        <v>0</v>
      </c>
      <c r="N40" s="34">
        <f t="shared" si="4"/>
        <v>1084</v>
      </c>
      <c r="O40" s="34">
        <f t="shared" si="5"/>
        <v>429</v>
      </c>
      <c r="P40" s="34">
        <v>429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655</v>
      </c>
      <c r="V40" s="34">
        <v>655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59</v>
      </c>
      <c r="B41" s="32" t="s">
        <v>125</v>
      </c>
      <c r="C41" s="33" t="s">
        <v>56</v>
      </c>
      <c r="D41" s="34">
        <f t="shared" si="0"/>
        <v>1832</v>
      </c>
      <c r="E41" s="34">
        <f t="shared" si="1"/>
        <v>1832</v>
      </c>
      <c r="F41" s="34">
        <v>902</v>
      </c>
      <c r="G41" s="34">
        <v>930</v>
      </c>
      <c r="H41" s="34">
        <f t="shared" si="2"/>
        <v>0</v>
      </c>
      <c r="I41" s="34">
        <v>0</v>
      </c>
      <c r="J41" s="34">
        <v>0</v>
      </c>
      <c r="K41" s="34">
        <f t="shared" si="3"/>
        <v>0</v>
      </c>
      <c r="L41" s="34">
        <v>0</v>
      </c>
      <c r="M41" s="34">
        <v>0</v>
      </c>
      <c r="N41" s="34">
        <f t="shared" si="4"/>
        <v>1832</v>
      </c>
      <c r="O41" s="34">
        <f t="shared" si="5"/>
        <v>902</v>
      </c>
      <c r="P41" s="34">
        <v>902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930</v>
      </c>
      <c r="V41" s="34">
        <v>930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59</v>
      </c>
      <c r="B42" s="32" t="s">
        <v>126</v>
      </c>
      <c r="C42" s="33" t="s">
        <v>127</v>
      </c>
      <c r="D42" s="34">
        <f t="shared" si="0"/>
        <v>3335</v>
      </c>
      <c r="E42" s="34">
        <f t="shared" si="1"/>
        <v>3335</v>
      </c>
      <c r="F42" s="34">
        <v>1392</v>
      </c>
      <c r="G42" s="34">
        <v>1943</v>
      </c>
      <c r="H42" s="34">
        <f t="shared" si="2"/>
        <v>0</v>
      </c>
      <c r="I42" s="34">
        <v>0</v>
      </c>
      <c r="J42" s="34">
        <v>0</v>
      </c>
      <c r="K42" s="34">
        <f t="shared" si="3"/>
        <v>0</v>
      </c>
      <c r="L42" s="34">
        <v>0</v>
      </c>
      <c r="M42" s="34">
        <v>0</v>
      </c>
      <c r="N42" s="34">
        <f t="shared" si="4"/>
        <v>3335</v>
      </c>
      <c r="O42" s="34">
        <f t="shared" si="5"/>
        <v>1392</v>
      </c>
      <c r="P42" s="34">
        <v>1392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1943</v>
      </c>
      <c r="V42" s="34">
        <v>1943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59</v>
      </c>
      <c r="B43" s="32" t="s">
        <v>128</v>
      </c>
      <c r="C43" s="33" t="s">
        <v>129</v>
      </c>
      <c r="D43" s="34">
        <f t="shared" si="0"/>
        <v>4871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4871</v>
      </c>
      <c r="L43" s="34">
        <v>4532</v>
      </c>
      <c r="M43" s="34">
        <v>339</v>
      </c>
      <c r="N43" s="34">
        <f t="shared" si="4"/>
        <v>4871</v>
      </c>
      <c r="O43" s="34">
        <f t="shared" si="5"/>
        <v>4532</v>
      </c>
      <c r="P43" s="34">
        <v>4532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339</v>
      </c>
      <c r="V43" s="34">
        <v>339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59</v>
      </c>
      <c r="B44" s="32" t="s">
        <v>130</v>
      </c>
      <c r="C44" s="33" t="s">
        <v>131</v>
      </c>
      <c r="D44" s="34">
        <f t="shared" si="0"/>
        <v>1782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1782</v>
      </c>
      <c r="L44" s="34">
        <v>976</v>
      </c>
      <c r="M44" s="34">
        <v>806</v>
      </c>
      <c r="N44" s="34">
        <f t="shared" si="4"/>
        <v>1782</v>
      </c>
      <c r="O44" s="34">
        <f t="shared" si="5"/>
        <v>976</v>
      </c>
      <c r="P44" s="34">
        <v>976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806</v>
      </c>
      <c r="V44" s="34">
        <v>806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59</v>
      </c>
      <c r="B45" s="32" t="s">
        <v>132</v>
      </c>
      <c r="C45" s="33" t="s">
        <v>133</v>
      </c>
      <c r="D45" s="34">
        <f t="shared" si="0"/>
        <v>1273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1273</v>
      </c>
      <c r="L45" s="34">
        <v>736</v>
      </c>
      <c r="M45" s="34">
        <v>537</v>
      </c>
      <c r="N45" s="34">
        <f t="shared" si="4"/>
        <v>1273</v>
      </c>
      <c r="O45" s="34">
        <f t="shared" si="5"/>
        <v>736</v>
      </c>
      <c r="P45" s="34">
        <v>736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537</v>
      </c>
      <c r="V45" s="34">
        <v>537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59</v>
      </c>
      <c r="B46" s="32" t="s">
        <v>134</v>
      </c>
      <c r="C46" s="33" t="s">
        <v>135</v>
      </c>
      <c r="D46" s="34">
        <f t="shared" si="0"/>
        <v>5749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5749</v>
      </c>
      <c r="L46" s="34">
        <v>4352</v>
      </c>
      <c r="M46" s="34">
        <v>1397</v>
      </c>
      <c r="N46" s="34">
        <f t="shared" si="4"/>
        <v>5749</v>
      </c>
      <c r="O46" s="34">
        <f t="shared" si="5"/>
        <v>4352</v>
      </c>
      <c r="P46" s="34">
        <v>4352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1397</v>
      </c>
      <c r="V46" s="34">
        <v>1397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59</v>
      </c>
      <c r="B47" s="32" t="s">
        <v>136</v>
      </c>
      <c r="C47" s="33" t="s">
        <v>137</v>
      </c>
      <c r="D47" s="34">
        <f t="shared" si="0"/>
        <v>1978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1978</v>
      </c>
      <c r="L47" s="34">
        <v>1784</v>
      </c>
      <c r="M47" s="34">
        <v>194</v>
      </c>
      <c r="N47" s="34">
        <f t="shared" si="4"/>
        <v>1983</v>
      </c>
      <c r="O47" s="34">
        <f t="shared" si="5"/>
        <v>1784</v>
      </c>
      <c r="P47" s="34">
        <v>1784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194</v>
      </c>
      <c r="V47" s="34">
        <v>194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5</v>
      </c>
      <c r="AB47" s="34">
        <v>5</v>
      </c>
      <c r="AC47" s="34">
        <v>0</v>
      </c>
    </row>
    <row r="48" spans="1:29" ht="13.5">
      <c r="A48" s="31" t="s">
        <v>59</v>
      </c>
      <c r="B48" s="32" t="s">
        <v>138</v>
      </c>
      <c r="C48" s="33" t="s">
        <v>139</v>
      </c>
      <c r="D48" s="34">
        <f t="shared" si="0"/>
        <v>5638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5638</v>
      </c>
      <c r="L48" s="34">
        <v>4306</v>
      </c>
      <c r="M48" s="34">
        <v>1332</v>
      </c>
      <c r="N48" s="34">
        <f t="shared" si="4"/>
        <v>5638</v>
      </c>
      <c r="O48" s="34">
        <f t="shared" si="5"/>
        <v>4306</v>
      </c>
      <c r="P48" s="34">
        <v>4306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1332</v>
      </c>
      <c r="V48" s="34">
        <v>1332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59</v>
      </c>
      <c r="B49" s="32" t="s">
        <v>140</v>
      </c>
      <c r="C49" s="33" t="s">
        <v>141</v>
      </c>
      <c r="D49" s="34">
        <f t="shared" si="0"/>
        <v>893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893</v>
      </c>
      <c r="L49" s="34">
        <v>256</v>
      </c>
      <c r="M49" s="34">
        <v>637</v>
      </c>
      <c r="N49" s="34">
        <f t="shared" si="4"/>
        <v>893</v>
      </c>
      <c r="O49" s="34">
        <f t="shared" si="5"/>
        <v>256</v>
      </c>
      <c r="P49" s="34">
        <v>256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637</v>
      </c>
      <c r="V49" s="34">
        <v>637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59</v>
      </c>
      <c r="B50" s="32" t="s">
        <v>142</v>
      </c>
      <c r="C50" s="33" t="s">
        <v>143</v>
      </c>
      <c r="D50" s="34">
        <f t="shared" si="0"/>
        <v>1958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1958</v>
      </c>
      <c r="L50" s="34">
        <v>1220</v>
      </c>
      <c r="M50" s="34">
        <v>738</v>
      </c>
      <c r="N50" s="34">
        <f t="shared" si="4"/>
        <v>1958</v>
      </c>
      <c r="O50" s="34">
        <f t="shared" si="5"/>
        <v>1220</v>
      </c>
      <c r="P50" s="34">
        <v>1220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738</v>
      </c>
      <c r="V50" s="34">
        <v>738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59</v>
      </c>
      <c r="B51" s="32" t="s">
        <v>144</v>
      </c>
      <c r="C51" s="33" t="s">
        <v>145</v>
      </c>
      <c r="D51" s="34">
        <f t="shared" si="0"/>
        <v>6644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6644</v>
      </c>
      <c r="L51" s="34">
        <v>4867</v>
      </c>
      <c r="M51" s="34">
        <v>1777</v>
      </c>
      <c r="N51" s="34">
        <f t="shared" si="4"/>
        <v>6644</v>
      </c>
      <c r="O51" s="34">
        <f t="shared" si="5"/>
        <v>4867</v>
      </c>
      <c r="P51" s="34">
        <v>4867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1777</v>
      </c>
      <c r="V51" s="34">
        <v>1777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59</v>
      </c>
      <c r="B52" s="32" t="s">
        <v>146</v>
      </c>
      <c r="C52" s="33" t="s">
        <v>147</v>
      </c>
      <c r="D52" s="34">
        <f t="shared" si="0"/>
        <v>11365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11365</v>
      </c>
      <c r="L52" s="34">
        <v>8793</v>
      </c>
      <c r="M52" s="34">
        <v>2572</v>
      </c>
      <c r="N52" s="34">
        <f t="shared" si="4"/>
        <v>11365</v>
      </c>
      <c r="O52" s="34">
        <f t="shared" si="5"/>
        <v>8793</v>
      </c>
      <c r="P52" s="34">
        <v>8793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2572</v>
      </c>
      <c r="V52" s="34">
        <v>2572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59</v>
      </c>
      <c r="B53" s="32" t="s">
        <v>148</v>
      </c>
      <c r="C53" s="33" t="s">
        <v>149</v>
      </c>
      <c r="D53" s="34">
        <f t="shared" si="0"/>
        <v>1827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1827</v>
      </c>
      <c r="L53" s="34">
        <v>1013</v>
      </c>
      <c r="M53" s="34">
        <v>814</v>
      </c>
      <c r="N53" s="34">
        <f t="shared" si="4"/>
        <v>1872</v>
      </c>
      <c r="O53" s="34">
        <f t="shared" si="5"/>
        <v>1013</v>
      </c>
      <c r="P53" s="34">
        <v>1013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814</v>
      </c>
      <c r="V53" s="34">
        <v>814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45</v>
      </c>
      <c r="AB53" s="34">
        <v>45</v>
      </c>
      <c r="AC53" s="34">
        <v>0</v>
      </c>
    </row>
    <row r="54" spans="1:29" ht="13.5">
      <c r="A54" s="31" t="s">
        <v>59</v>
      </c>
      <c r="B54" s="32" t="s">
        <v>150</v>
      </c>
      <c r="C54" s="33" t="s">
        <v>151</v>
      </c>
      <c r="D54" s="34">
        <f t="shared" si="0"/>
        <v>2655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2655</v>
      </c>
      <c r="L54" s="34">
        <v>1941</v>
      </c>
      <c r="M54" s="34">
        <v>714</v>
      </c>
      <c r="N54" s="34">
        <f t="shared" si="4"/>
        <v>2655</v>
      </c>
      <c r="O54" s="34">
        <f t="shared" si="5"/>
        <v>1941</v>
      </c>
      <c r="P54" s="34">
        <v>1941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714</v>
      </c>
      <c r="V54" s="34">
        <v>714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59</v>
      </c>
      <c r="B55" s="32" t="s">
        <v>152</v>
      </c>
      <c r="C55" s="33" t="s">
        <v>153</v>
      </c>
      <c r="D55" s="34">
        <f t="shared" si="0"/>
        <v>5724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5724</v>
      </c>
      <c r="L55" s="34">
        <v>4781</v>
      </c>
      <c r="M55" s="34">
        <v>943</v>
      </c>
      <c r="N55" s="34">
        <f t="shared" si="4"/>
        <v>5724</v>
      </c>
      <c r="O55" s="34">
        <f t="shared" si="5"/>
        <v>4781</v>
      </c>
      <c r="P55" s="34">
        <v>4781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943</v>
      </c>
      <c r="V55" s="34">
        <v>943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59</v>
      </c>
      <c r="B56" s="32" t="s">
        <v>154</v>
      </c>
      <c r="C56" s="33" t="s">
        <v>155</v>
      </c>
      <c r="D56" s="34">
        <f t="shared" si="0"/>
        <v>9105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9105</v>
      </c>
      <c r="L56" s="34">
        <v>6818</v>
      </c>
      <c r="M56" s="34">
        <v>2287</v>
      </c>
      <c r="N56" s="34">
        <f t="shared" si="4"/>
        <v>9105</v>
      </c>
      <c r="O56" s="34">
        <f t="shared" si="5"/>
        <v>6818</v>
      </c>
      <c r="P56" s="34">
        <v>6818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2287</v>
      </c>
      <c r="V56" s="34">
        <v>2287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59</v>
      </c>
      <c r="B57" s="32" t="s">
        <v>156</v>
      </c>
      <c r="C57" s="33" t="s">
        <v>157</v>
      </c>
      <c r="D57" s="34">
        <f t="shared" si="0"/>
        <v>3543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3543</v>
      </c>
      <c r="L57" s="34">
        <v>2502</v>
      </c>
      <c r="M57" s="34">
        <v>1041</v>
      </c>
      <c r="N57" s="34">
        <f t="shared" si="4"/>
        <v>3543</v>
      </c>
      <c r="O57" s="34">
        <f t="shared" si="5"/>
        <v>2502</v>
      </c>
      <c r="P57" s="34">
        <v>2502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1041</v>
      </c>
      <c r="V57" s="34">
        <v>1041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59</v>
      </c>
      <c r="B58" s="32" t="s">
        <v>158</v>
      </c>
      <c r="C58" s="33" t="s">
        <v>159</v>
      </c>
      <c r="D58" s="34">
        <f t="shared" si="0"/>
        <v>2630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2630</v>
      </c>
      <c r="L58" s="34">
        <v>2257</v>
      </c>
      <c r="M58" s="34">
        <v>373</v>
      </c>
      <c r="N58" s="34">
        <f t="shared" si="4"/>
        <v>2630</v>
      </c>
      <c r="O58" s="34">
        <f t="shared" si="5"/>
        <v>2257</v>
      </c>
      <c r="P58" s="34">
        <v>2257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373</v>
      </c>
      <c r="V58" s="34">
        <v>373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59</v>
      </c>
      <c r="B59" s="32" t="s">
        <v>160</v>
      </c>
      <c r="C59" s="33" t="s">
        <v>161</v>
      </c>
      <c r="D59" s="34">
        <f t="shared" si="0"/>
        <v>1598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1598</v>
      </c>
      <c r="L59" s="34">
        <v>1098</v>
      </c>
      <c r="M59" s="34">
        <v>500</v>
      </c>
      <c r="N59" s="34">
        <f t="shared" si="4"/>
        <v>1598</v>
      </c>
      <c r="O59" s="34">
        <f t="shared" si="5"/>
        <v>1098</v>
      </c>
      <c r="P59" s="34">
        <v>1098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500</v>
      </c>
      <c r="V59" s="34">
        <v>500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59</v>
      </c>
      <c r="B60" s="32" t="s">
        <v>162</v>
      </c>
      <c r="C60" s="33" t="s">
        <v>58</v>
      </c>
      <c r="D60" s="34">
        <f t="shared" si="0"/>
        <v>1923</v>
      </c>
      <c r="E60" s="34">
        <f t="shared" si="1"/>
        <v>1368</v>
      </c>
      <c r="F60" s="34">
        <v>1368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555</v>
      </c>
      <c r="L60" s="34">
        <v>0</v>
      </c>
      <c r="M60" s="34">
        <v>555</v>
      </c>
      <c r="N60" s="34">
        <f t="shared" si="4"/>
        <v>1923</v>
      </c>
      <c r="O60" s="34">
        <f t="shared" si="5"/>
        <v>1368</v>
      </c>
      <c r="P60" s="34">
        <v>1368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555</v>
      </c>
      <c r="V60" s="34">
        <v>555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59</v>
      </c>
      <c r="B61" s="32" t="s">
        <v>163</v>
      </c>
      <c r="C61" s="33" t="s">
        <v>164</v>
      </c>
      <c r="D61" s="34">
        <f t="shared" si="0"/>
        <v>1197</v>
      </c>
      <c r="E61" s="34">
        <f t="shared" si="1"/>
        <v>1040</v>
      </c>
      <c r="F61" s="34">
        <v>1040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157</v>
      </c>
      <c r="L61" s="34">
        <v>0</v>
      </c>
      <c r="M61" s="34">
        <v>157</v>
      </c>
      <c r="N61" s="34">
        <f t="shared" si="4"/>
        <v>1197</v>
      </c>
      <c r="O61" s="34">
        <f t="shared" si="5"/>
        <v>1040</v>
      </c>
      <c r="P61" s="34">
        <v>1040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157</v>
      </c>
      <c r="V61" s="34">
        <v>157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59</v>
      </c>
      <c r="B62" s="32" t="s">
        <v>165</v>
      </c>
      <c r="C62" s="33" t="s">
        <v>166</v>
      </c>
      <c r="D62" s="34">
        <f t="shared" si="0"/>
        <v>7579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7579</v>
      </c>
      <c r="L62" s="34">
        <v>3395</v>
      </c>
      <c r="M62" s="34">
        <v>4184</v>
      </c>
      <c r="N62" s="34">
        <f t="shared" si="4"/>
        <v>7579</v>
      </c>
      <c r="O62" s="34">
        <f t="shared" si="5"/>
        <v>3395</v>
      </c>
      <c r="P62" s="34">
        <v>3395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4184</v>
      </c>
      <c r="V62" s="34">
        <v>4184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59</v>
      </c>
      <c r="B63" s="32" t="s">
        <v>167</v>
      </c>
      <c r="C63" s="33" t="s">
        <v>168</v>
      </c>
      <c r="D63" s="34">
        <f t="shared" si="0"/>
        <v>2900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2900</v>
      </c>
      <c r="L63" s="34">
        <v>1548</v>
      </c>
      <c r="M63" s="34">
        <v>1352</v>
      </c>
      <c r="N63" s="34">
        <f t="shared" si="4"/>
        <v>2900</v>
      </c>
      <c r="O63" s="34">
        <f t="shared" si="5"/>
        <v>1548</v>
      </c>
      <c r="P63" s="34">
        <v>1548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1352</v>
      </c>
      <c r="V63" s="34">
        <v>1352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59</v>
      </c>
      <c r="B64" s="32" t="s">
        <v>169</v>
      </c>
      <c r="C64" s="33" t="s">
        <v>170</v>
      </c>
      <c r="D64" s="34">
        <f t="shared" si="0"/>
        <v>1677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1677</v>
      </c>
      <c r="L64" s="34">
        <v>815</v>
      </c>
      <c r="M64" s="34">
        <v>862</v>
      </c>
      <c r="N64" s="34">
        <f t="shared" si="4"/>
        <v>1677</v>
      </c>
      <c r="O64" s="34">
        <f t="shared" si="5"/>
        <v>815</v>
      </c>
      <c r="P64" s="34">
        <v>815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862</v>
      </c>
      <c r="V64" s="34">
        <v>862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59</v>
      </c>
      <c r="B65" s="32" t="s">
        <v>171</v>
      </c>
      <c r="C65" s="33" t="s">
        <v>172</v>
      </c>
      <c r="D65" s="34">
        <f t="shared" si="0"/>
        <v>2019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2019</v>
      </c>
      <c r="L65" s="34">
        <v>1104</v>
      </c>
      <c r="M65" s="34">
        <v>915</v>
      </c>
      <c r="N65" s="34">
        <f t="shared" si="4"/>
        <v>2019</v>
      </c>
      <c r="O65" s="34">
        <f t="shared" si="5"/>
        <v>1104</v>
      </c>
      <c r="P65" s="34">
        <v>1104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915</v>
      </c>
      <c r="V65" s="34">
        <v>915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59</v>
      </c>
      <c r="B66" s="32" t="s">
        <v>173</v>
      </c>
      <c r="C66" s="33" t="s">
        <v>174</v>
      </c>
      <c r="D66" s="34">
        <f t="shared" si="0"/>
        <v>2146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2146</v>
      </c>
      <c r="L66" s="34">
        <v>349</v>
      </c>
      <c r="M66" s="34">
        <v>1797</v>
      </c>
      <c r="N66" s="34">
        <f t="shared" si="4"/>
        <v>2146</v>
      </c>
      <c r="O66" s="34">
        <f t="shared" si="5"/>
        <v>349</v>
      </c>
      <c r="P66" s="34">
        <v>349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1797</v>
      </c>
      <c r="V66" s="34">
        <v>1797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59</v>
      </c>
      <c r="B67" s="32" t="s">
        <v>175</v>
      </c>
      <c r="C67" s="33" t="s">
        <v>176</v>
      </c>
      <c r="D67" s="34">
        <f t="shared" si="0"/>
        <v>5254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5254</v>
      </c>
      <c r="L67" s="34">
        <v>2635</v>
      </c>
      <c r="M67" s="34">
        <v>2619</v>
      </c>
      <c r="N67" s="34">
        <f t="shared" si="4"/>
        <v>5254</v>
      </c>
      <c r="O67" s="34">
        <f t="shared" si="5"/>
        <v>2635</v>
      </c>
      <c r="P67" s="34">
        <v>2635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2619</v>
      </c>
      <c r="V67" s="34">
        <v>2619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59</v>
      </c>
      <c r="B68" s="32" t="s">
        <v>177</v>
      </c>
      <c r="C68" s="33" t="s">
        <v>178</v>
      </c>
      <c r="D68" s="34">
        <f t="shared" si="0"/>
        <v>996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996</v>
      </c>
      <c r="L68" s="34">
        <v>182</v>
      </c>
      <c r="M68" s="34">
        <v>814</v>
      </c>
      <c r="N68" s="34">
        <f t="shared" si="4"/>
        <v>996</v>
      </c>
      <c r="O68" s="34">
        <f t="shared" si="5"/>
        <v>182</v>
      </c>
      <c r="P68" s="34">
        <v>182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814</v>
      </c>
      <c r="V68" s="34">
        <v>814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59</v>
      </c>
      <c r="B69" s="32" t="s">
        <v>179</v>
      </c>
      <c r="C69" s="33" t="s">
        <v>180</v>
      </c>
      <c r="D69" s="34">
        <f t="shared" si="0"/>
        <v>7279</v>
      </c>
      <c r="E69" s="34">
        <f t="shared" si="1"/>
        <v>648</v>
      </c>
      <c r="F69" s="34">
        <v>10</v>
      </c>
      <c r="G69" s="34">
        <v>638</v>
      </c>
      <c r="H69" s="34">
        <f t="shared" si="2"/>
        <v>0</v>
      </c>
      <c r="I69" s="34">
        <v>0</v>
      </c>
      <c r="J69" s="34">
        <v>0</v>
      </c>
      <c r="K69" s="34">
        <f t="shared" si="3"/>
        <v>6631</v>
      </c>
      <c r="L69" s="34">
        <v>2582</v>
      </c>
      <c r="M69" s="34">
        <v>4049</v>
      </c>
      <c r="N69" s="34">
        <f t="shared" si="4"/>
        <v>7299</v>
      </c>
      <c r="O69" s="34">
        <f t="shared" si="5"/>
        <v>2592</v>
      </c>
      <c r="P69" s="34">
        <v>2592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4687</v>
      </c>
      <c r="V69" s="34">
        <v>4358</v>
      </c>
      <c r="W69" s="34">
        <v>329</v>
      </c>
      <c r="X69" s="34">
        <v>0</v>
      </c>
      <c r="Y69" s="34">
        <v>0</v>
      </c>
      <c r="Z69" s="34">
        <v>0</v>
      </c>
      <c r="AA69" s="34">
        <f t="shared" si="7"/>
        <v>20</v>
      </c>
      <c r="AB69" s="34">
        <v>20</v>
      </c>
      <c r="AC69" s="34">
        <v>0</v>
      </c>
    </row>
    <row r="70" spans="1:29" ht="13.5">
      <c r="A70" s="31" t="s">
        <v>59</v>
      </c>
      <c r="B70" s="32" t="s">
        <v>181</v>
      </c>
      <c r="C70" s="33" t="s">
        <v>182</v>
      </c>
      <c r="D70" s="34">
        <f t="shared" si="0"/>
        <v>3200</v>
      </c>
      <c r="E70" s="34">
        <f t="shared" si="1"/>
        <v>1430</v>
      </c>
      <c r="F70" s="34">
        <v>1399</v>
      </c>
      <c r="G70" s="34">
        <v>31</v>
      </c>
      <c r="H70" s="34">
        <f t="shared" si="2"/>
        <v>0</v>
      </c>
      <c r="I70" s="34">
        <v>0</v>
      </c>
      <c r="J70" s="34">
        <v>0</v>
      </c>
      <c r="K70" s="34">
        <f t="shared" si="3"/>
        <v>1770</v>
      </c>
      <c r="L70" s="34">
        <v>0</v>
      </c>
      <c r="M70" s="34">
        <v>1770</v>
      </c>
      <c r="N70" s="34">
        <f t="shared" si="4"/>
        <v>3251</v>
      </c>
      <c r="O70" s="34">
        <f t="shared" si="5"/>
        <v>1399</v>
      </c>
      <c r="P70" s="34">
        <v>1399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1801</v>
      </c>
      <c r="V70" s="34">
        <v>1801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51</v>
      </c>
      <c r="AB70" s="34">
        <v>51</v>
      </c>
      <c r="AC70" s="34">
        <v>0</v>
      </c>
    </row>
    <row r="71" spans="1:29" ht="13.5">
      <c r="A71" s="31" t="s">
        <v>59</v>
      </c>
      <c r="B71" s="32" t="s">
        <v>183</v>
      </c>
      <c r="C71" s="33" t="s">
        <v>184</v>
      </c>
      <c r="D71" s="34">
        <f aca="true" t="shared" si="8" ref="D71:D96">E71+H71+K71</f>
        <v>4292</v>
      </c>
      <c r="E71" s="34">
        <f aca="true" t="shared" si="9" ref="E71:E96">F71+G71</f>
        <v>1666</v>
      </c>
      <c r="F71" s="34">
        <v>1632</v>
      </c>
      <c r="G71" s="34">
        <v>34</v>
      </c>
      <c r="H71" s="34">
        <f aca="true" t="shared" si="10" ref="H71:H96">I71+J71</f>
        <v>0</v>
      </c>
      <c r="I71" s="34">
        <v>0</v>
      </c>
      <c r="J71" s="34">
        <v>0</v>
      </c>
      <c r="K71" s="34">
        <f aca="true" t="shared" si="11" ref="K71:K96">L71+M71</f>
        <v>2626</v>
      </c>
      <c r="L71" s="34">
        <v>0</v>
      </c>
      <c r="M71" s="34">
        <v>2626</v>
      </c>
      <c r="N71" s="34">
        <f aca="true" t="shared" si="12" ref="N71:N96">O71+U71+AA71</f>
        <v>4320</v>
      </c>
      <c r="O71" s="34">
        <f aca="true" t="shared" si="13" ref="O71:O96">SUM(P71:T71)</f>
        <v>1632</v>
      </c>
      <c r="P71" s="34">
        <v>1632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96">SUM(V71:Z71)</f>
        <v>2660</v>
      </c>
      <c r="V71" s="34">
        <v>2660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96">AB71+AC71</f>
        <v>28</v>
      </c>
      <c r="AB71" s="34">
        <v>28</v>
      </c>
      <c r="AC71" s="34">
        <v>0</v>
      </c>
    </row>
    <row r="72" spans="1:29" ht="13.5">
      <c r="A72" s="31" t="s">
        <v>59</v>
      </c>
      <c r="B72" s="32" t="s">
        <v>185</v>
      </c>
      <c r="C72" s="33" t="s">
        <v>186</v>
      </c>
      <c r="D72" s="34">
        <f t="shared" si="8"/>
        <v>1076</v>
      </c>
      <c r="E72" s="34">
        <f t="shared" si="9"/>
        <v>11</v>
      </c>
      <c r="F72" s="34">
        <v>0</v>
      </c>
      <c r="G72" s="34">
        <v>11</v>
      </c>
      <c r="H72" s="34">
        <f t="shared" si="10"/>
        <v>0</v>
      </c>
      <c r="I72" s="34">
        <v>0</v>
      </c>
      <c r="J72" s="34">
        <v>0</v>
      </c>
      <c r="K72" s="34">
        <f t="shared" si="11"/>
        <v>1065</v>
      </c>
      <c r="L72" s="34">
        <v>528</v>
      </c>
      <c r="M72" s="34">
        <v>537</v>
      </c>
      <c r="N72" s="34">
        <f t="shared" si="12"/>
        <v>1142</v>
      </c>
      <c r="O72" s="34">
        <f t="shared" si="13"/>
        <v>528</v>
      </c>
      <c r="P72" s="34">
        <v>528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548</v>
      </c>
      <c r="V72" s="34">
        <v>548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66</v>
      </c>
      <c r="AB72" s="34">
        <v>66</v>
      </c>
      <c r="AC72" s="34">
        <v>0</v>
      </c>
    </row>
    <row r="73" spans="1:29" ht="13.5">
      <c r="A73" s="31" t="s">
        <v>59</v>
      </c>
      <c r="B73" s="32" t="s">
        <v>187</v>
      </c>
      <c r="C73" s="33" t="s">
        <v>188</v>
      </c>
      <c r="D73" s="34">
        <f t="shared" si="8"/>
        <v>8904</v>
      </c>
      <c r="E73" s="34">
        <f t="shared" si="9"/>
        <v>3732</v>
      </c>
      <c r="F73" s="34">
        <v>3514</v>
      </c>
      <c r="G73" s="34">
        <v>218</v>
      </c>
      <c r="H73" s="34">
        <f t="shared" si="10"/>
        <v>0</v>
      </c>
      <c r="I73" s="34">
        <v>0</v>
      </c>
      <c r="J73" s="34">
        <v>0</v>
      </c>
      <c r="K73" s="34">
        <f t="shared" si="11"/>
        <v>5172</v>
      </c>
      <c r="L73" s="34">
        <v>0</v>
      </c>
      <c r="M73" s="34">
        <v>5172</v>
      </c>
      <c r="N73" s="34">
        <f t="shared" si="12"/>
        <v>8909</v>
      </c>
      <c r="O73" s="34">
        <f t="shared" si="13"/>
        <v>3514</v>
      </c>
      <c r="P73" s="34">
        <v>3514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5390</v>
      </c>
      <c r="V73" s="34">
        <v>5390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5</v>
      </c>
      <c r="AB73" s="34">
        <v>5</v>
      </c>
      <c r="AC73" s="34">
        <v>0</v>
      </c>
    </row>
    <row r="74" spans="1:29" ht="13.5">
      <c r="A74" s="31" t="s">
        <v>59</v>
      </c>
      <c r="B74" s="32" t="s">
        <v>189</v>
      </c>
      <c r="C74" s="33" t="s">
        <v>190</v>
      </c>
      <c r="D74" s="34">
        <f t="shared" si="8"/>
        <v>2800</v>
      </c>
      <c r="E74" s="34">
        <f t="shared" si="9"/>
        <v>1022</v>
      </c>
      <c r="F74" s="34">
        <v>961</v>
      </c>
      <c r="G74" s="34">
        <v>61</v>
      </c>
      <c r="H74" s="34">
        <f t="shared" si="10"/>
        <v>0</v>
      </c>
      <c r="I74" s="34">
        <v>0</v>
      </c>
      <c r="J74" s="34">
        <v>0</v>
      </c>
      <c r="K74" s="34">
        <f t="shared" si="11"/>
        <v>1778</v>
      </c>
      <c r="L74" s="34">
        <v>0</v>
      </c>
      <c r="M74" s="34">
        <v>1778</v>
      </c>
      <c r="N74" s="34">
        <f t="shared" si="12"/>
        <v>2800</v>
      </c>
      <c r="O74" s="34">
        <f t="shared" si="13"/>
        <v>961</v>
      </c>
      <c r="P74" s="34">
        <v>961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1839</v>
      </c>
      <c r="V74" s="34">
        <v>1839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0</v>
      </c>
      <c r="AB74" s="34">
        <v>0</v>
      </c>
      <c r="AC74" s="34">
        <v>0</v>
      </c>
    </row>
    <row r="75" spans="1:29" ht="13.5">
      <c r="A75" s="31" t="s">
        <v>59</v>
      </c>
      <c r="B75" s="32" t="s">
        <v>191</v>
      </c>
      <c r="C75" s="33" t="s">
        <v>192</v>
      </c>
      <c r="D75" s="34">
        <f t="shared" si="8"/>
        <v>2746</v>
      </c>
      <c r="E75" s="34">
        <f t="shared" si="9"/>
        <v>2746</v>
      </c>
      <c r="F75" s="34">
        <v>922</v>
      </c>
      <c r="G75" s="34">
        <v>1824</v>
      </c>
      <c r="H75" s="34">
        <f t="shared" si="10"/>
        <v>0</v>
      </c>
      <c r="I75" s="34">
        <v>0</v>
      </c>
      <c r="J75" s="34">
        <v>0</v>
      </c>
      <c r="K75" s="34">
        <f t="shared" si="11"/>
        <v>0</v>
      </c>
      <c r="L75" s="34">
        <v>0</v>
      </c>
      <c r="M75" s="34">
        <v>0</v>
      </c>
      <c r="N75" s="34">
        <f t="shared" si="12"/>
        <v>4570</v>
      </c>
      <c r="O75" s="34">
        <f t="shared" si="13"/>
        <v>922</v>
      </c>
      <c r="P75" s="34">
        <v>922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1824</v>
      </c>
      <c r="V75" s="34">
        <v>1824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1824</v>
      </c>
      <c r="AB75" s="34">
        <v>0</v>
      </c>
      <c r="AC75" s="34">
        <v>1824</v>
      </c>
    </row>
    <row r="76" spans="1:29" ht="13.5">
      <c r="A76" s="31" t="s">
        <v>59</v>
      </c>
      <c r="B76" s="32" t="s">
        <v>193</v>
      </c>
      <c r="C76" s="33" t="s">
        <v>194</v>
      </c>
      <c r="D76" s="34">
        <f t="shared" si="8"/>
        <v>4138</v>
      </c>
      <c r="E76" s="34">
        <f t="shared" si="9"/>
        <v>3051</v>
      </c>
      <c r="F76" s="34">
        <v>1128</v>
      </c>
      <c r="G76" s="34">
        <v>1923</v>
      </c>
      <c r="H76" s="34">
        <f t="shared" si="10"/>
        <v>0</v>
      </c>
      <c r="I76" s="34">
        <v>0</v>
      </c>
      <c r="J76" s="34">
        <v>0</v>
      </c>
      <c r="K76" s="34">
        <f t="shared" si="11"/>
        <v>1087</v>
      </c>
      <c r="L76" s="34">
        <v>0</v>
      </c>
      <c r="M76" s="34">
        <v>1087</v>
      </c>
      <c r="N76" s="34">
        <f t="shared" si="12"/>
        <v>4138</v>
      </c>
      <c r="O76" s="34">
        <f t="shared" si="13"/>
        <v>1128</v>
      </c>
      <c r="P76" s="34">
        <v>1128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3010</v>
      </c>
      <c r="V76" s="34">
        <v>3010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0</v>
      </c>
      <c r="AB76" s="34">
        <v>0</v>
      </c>
      <c r="AC76" s="34">
        <v>0</v>
      </c>
    </row>
    <row r="77" spans="1:29" ht="13.5">
      <c r="A77" s="31" t="s">
        <v>59</v>
      </c>
      <c r="B77" s="32" t="s">
        <v>195</v>
      </c>
      <c r="C77" s="33" t="s">
        <v>196</v>
      </c>
      <c r="D77" s="34">
        <f t="shared" si="8"/>
        <v>2936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2936</v>
      </c>
      <c r="L77" s="34">
        <v>1081</v>
      </c>
      <c r="M77" s="34">
        <v>1855</v>
      </c>
      <c r="N77" s="34">
        <f t="shared" si="12"/>
        <v>3022</v>
      </c>
      <c r="O77" s="34">
        <f t="shared" si="13"/>
        <v>1081</v>
      </c>
      <c r="P77" s="34">
        <v>1081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1855</v>
      </c>
      <c r="V77" s="34">
        <v>1855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86</v>
      </c>
      <c r="AB77" s="34">
        <v>86</v>
      </c>
      <c r="AC77" s="34">
        <v>0</v>
      </c>
    </row>
    <row r="78" spans="1:29" ht="13.5">
      <c r="A78" s="31" t="s">
        <v>59</v>
      </c>
      <c r="B78" s="32" t="s">
        <v>197</v>
      </c>
      <c r="C78" s="33" t="s">
        <v>198</v>
      </c>
      <c r="D78" s="34">
        <f t="shared" si="8"/>
        <v>8018</v>
      </c>
      <c r="E78" s="34">
        <f t="shared" si="9"/>
        <v>8018</v>
      </c>
      <c r="F78" s="34">
        <v>2577</v>
      </c>
      <c r="G78" s="34">
        <v>5441</v>
      </c>
      <c r="H78" s="34">
        <f t="shared" si="10"/>
        <v>0</v>
      </c>
      <c r="I78" s="34">
        <v>0</v>
      </c>
      <c r="J78" s="34">
        <v>0</v>
      </c>
      <c r="K78" s="34">
        <f t="shared" si="11"/>
        <v>0</v>
      </c>
      <c r="L78" s="34">
        <v>0</v>
      </c>
      <c r="M78" s="34">
        <v>0</v>
      </c>
      <c r="N78" s="34">
        <f t="shared" si="12"/>
        <v>8018</v>
      </c>
      <c r="O78" s="34">
        <f t="shared" si="13"/>
        <v>2577</v>
      </c>
      <c r="P78" s="34">
        <v>2577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5441</v>
      </c>
      <c r="V78" s="34">
        <v>5441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0</v>
      </c>
      <c r="AB78" s="34">
        <v>0</v>
      </c>
      <c r="AC78" s="34">
        <v>0</v>
      </c>
    </row>
    <row r="79" spans="1:29" ht="13.5">
      <c r="A79" s="31" t="s">
        <v>59</v>
      </c>
      <c r="B79" s="32" t="s">
        <v>199</v>
      </c>
      <c r="C79" s="33" t="s">
        <v>200</v>
      </c>
      <c r="D79" s="34">
        <f t="shared" si="8"/>
        <v>4804</v>
      </c>
      <c r="E79" s="34">
        <f t="shared" si="9"/>
        <v>4804</v>
      </c>
      <c r="F79" s="34">
        <v>2018</v>
      </c>
      <c r="G79" s="34">
        <v>2786</v>
      </c>
      <c r="H79" s="34">
        <f t="shared" si="10"/>
        <v>0</v>
      </c>
      <c r="I79" s="34">
        <v>0</v>
      </c>
      <c r="J79" s="34">
        <v>0</v>
      </c>
      <c r="K79" s="34">
        <f t="shared" si="11"/>
        <v>0</v>
      </c>
      <c r="L79" s="34">
        <v>0</v>
      </c>
      <c r="M79" s="34">
        <v>0</v>
      </c>
      <c r="N79" s="34">
        <f t="shared" si="12"/>
        <v>4924</v>
      </c>
      <c r="O79" s="34">
        <f t="shared" si="13"/>
        <v>2018</v>
      </c>
      <c r="P79" s="34">
        <v>2018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2786</v>
      </c>
      <c r="V79" s="34">
        <v>2786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120</v>
      </c>
      <c r="AB79" s="34">
        <v>120</v>
      </c>
      <c r="AC79" s="34">
        <v>0</v>
      </c>
    </row>
    <row r="80" spans="1:29" ht="13.5">
      <c r="A80" s="31" t="s">
        <v>59</v>
      </c>
      <c r="B80" s="32" t="s">
        <v>201</v>
      </c>
      <c r="C80" s="33" t="s">
        <v>202</v>
      </c>
      <c r="D80" s="34">
        <f t="shared" si="8"/>
        <v>2171</v>
      </c>
      <c r="E80" s="34">
        <f t="shared" si="9"/>
        <v>2171</v>
      </c>
      <c r="F80" s="34">
        <v>934</v>
      </c>
      <c r="G80" s="34">
        <v>1237</v>
      </c>
      <c r="H80" s="34">
        <f t="shared" si="10"/>
        <v>0</v>
      </c>
      <c r="I80" s="34">
        <v>0</v>
      </c>
      <c r="J80" s="34">
        <v>0</v>
      </c>
      <c r="K80" s="34">
        <f t="shared" si="11"/>
        <v>0</v>
      </c>
      <c r="L80" s="34">
        <v>0</v>
      </c>
      <c r="M80" s="34">
        <v>0</v>
      </c>
      <c r="N80" s="34">
        <f t="shared" si="12"/>
        <v>2241</v>
      </c>
      <c r="O80" s="34">
        <f t="shared" si="13"/>
        <v>934</v>
      </c>
      <c r="P80" s="34">
        <v>934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1237</v>
      </c>
      <c r="V80" s="34">
        <v>1237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70</v>
      </c>
      <c r="AB80" s="34">
        <v>70</v>
      </c>
      <c r="AC80" s="34">
        <v>0</v>
      </c>
    </row>
    <row r="81" spans="1:29" ht="13.5">
      <c r="A81" s="31" t="s">
        <v>59</v>
      </c>
      <c r="B81" s="32" t="s">
        <v>203</v>
      </c>
      <c r="C81" s="33" t="s">
        <v>204</v>
      </c>
      <c r="D81" s="34">
        <f t="shared" si="8"/>
        <v>2407</v>
      </c>
      <c r="E81" s="34">
        <f t="shared" si="9"/>
        <v>2407</v>
      </c>
      <c r="F81" s="34">
        <v>1216</v>
      </c>
      <c r="G81" s="34">
        <v>1191</v>
      </c>
      <c r="H81" s="34">
        <f t="shared" si="10"/>
        <v>0</v>
      </c>
      <c r="I81" s="34">
        <v>0</v>
      </c>
      <c r="J81" s="34">
        <v>0</v>
      </c>
      <c r="K81" s="34">
        <f t="shared" si="11"/>
        <v>0</v>
      </c>
      <c r="L81" s="34">
        <v>0</v>
      </c>
      <c r="M81" s="34">
        <v>0</v>
      </c>
      <c r="N81" s="34">
        <f t="shared" si="12"/>
        <v>2407</v>
      </c>
      <c r="O81" s="34">
        <f t="shared" si="13"/>
        <v>1216</v>
      </c>
      <c r="P81" s="34">
        <v>1216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1191</v>
      </c>
      <c r="V81" s="34">
        <v>1191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0</v>
      </c>
      <c r="AB81" s="34">
        <v>0</v>
      </c>
      <c r="AC81" s="34">
        <v>0</v>
      </c>
    </row>
    <row r="82" spans="1:29" ht="13.5">
      <c r="A82" s="31" t="s">
        <v>59</v>
      </c>
      <c r="B82" s="32" t="s">
        <v>205</v>
      </c>
      <c r="C82" s="33" t="s">
        <v>206</v>
      </c>
      <c r="D82" s="34">
        <f t="shared" si="8"/>
        <v>1218</v>
      </c>
      <c r="E82" s="34">
        <f t="shared" si="9"/>
        <v>1218</v>
      </c>
      <c r="F82" s="34">
        <v>686</v>
      </c>
      <c r="G82" s="34">
        <v>532</v>
      </c>
      <c r="H82" s="34">
        <f t="shared" si="10"/>
        <v>0</v>
      </c>
      <c r="I82" s="34">
        <v>0</v>
      </c>
      <c r="J82" s="34">
        <v>0</v>
      </c>
      <c r="K82" s="34">
        <f t="shared" si="11"/>
        <v>0</v>
      </c>
      <c r="L82" s="34">
        <v>0</v>
      </c>
      <c r="M82" s="34">
        <v>0</v>
      </c>
      <c r="N82" s="34">
        <f t="shared" si="12"/>
        <v>1649</v>
      </c>
      <c r="O82" s="34">
        <f t="shared" si="13"/>
        <v>686</v>
      </c>
      <c r="P82" s="34">
        <v>686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532</v>
      </c>
      <c r="V82" s="34">
        <v>532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431</v>
      </c>
      <c r="AB82" s="34">
        <v>431</v>
      </c>
      <c r="AC82" s="34">
        <v>0</v>
      </c>
    </row>
    <row r="83" spans="1:29" ht="13.5">
      <c r="A83" s="31" t="s">
        <v>59</v>
      </c>
      <c r="B83" s="32" t="s">
        <v>207</v>
      </c>
      <c r="C83" s="33" t="s">
        <v>208</v>
      </c>
      <c r="D83" s="34">
        <f t="shared" si="8"/>
        <v>2333</v>
      </c>
      <c r="E83" s="34">
        <f t="shared" si="9"/>
        <v>2333</v>
      </c>
      <c r="F83" s="34">
        <v>1131</v>
      </c>
      <c r="G83" s="34">
        <v>1202</v>
      </c>
      <c r="H83" s="34">
        <f t="shared" si="10"/>
        <v>0</v>
      </c>
      <c r="I83" s="34">
        <v>0</v>
      </c>
      <c r="J83" s="34">
        <v>0</v>
      </c>
      <c r="K83" s="34">
        <f t="shared" si="11"/>
        <v>0</v>
      </c>
      <c r="L83" s="34">
        <v>0</v>
      </c>
      <c r="M83" s="34">
        <v>0</v>
      </c>
      <c r="N83" s="34">
        <f t="shared" si="12"/>
        <v>2344</v>
      </c>
      <c r="O83" s="34">
        <f t="shared" si="13"/>
        <v>1131</v>
      </c>
      <c r="P83" s="34">
        <v>1131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1202</v>
      </c>
      <c r="V83" s="34">
        <v>1202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11</v>
      </c>
      <c r="AB83" s="34">
        <v>11</v>
      </c>
      <c r="AC83" s="34">
        <v>0</v>
      </c>
    </row>
    <row r="84" spans="1:29" ht="13.5">
      <c r="A84" s="31" t="s">
        <v>59</v>
      </c>
      <c r="B84" s="32" t="s">
        <v>209</v>
      </c>
      <c r="C84" s="33" t="s">
        <v>210</v>
      </c>
      <c r="D84" s="34">
        <f t="shared" si="8"/>
        <v>7931</v>
      </c>
      <c r="E84" s="34">
        <f t="shared" si="9"/>
        <v>7931</v>
      </c>
      <c r="F84" s="34">
        <v>3708</v>
      </c>
      <c r="G84" s="34">
        <v>4223</v>
      </c>
      <c r="H84" s="34">
        <f t="shared" si="10"/>
        <v>0</v>
      </c>
      <c r="I84" s="34">
        <v>0</v>
      </c>
      <c r="J84" s="34">
        <v>0</v>
      </c>
      <c r="K84" s="34">
        <f t="shared" si="11"/>
        <v>0</v>
      </c>
      <c r="L84" s="34">
        <v>0</v>
      </c>
      <c r="M84" s="34">
        <v>0</v>
      </c>
      <c r="N84" s="34">
        <f t="shared" si="12"/>
        <v>8011</v>
      </c>
      <c r="O84" s="34">
        <f t="shared" si="13"/>
        <v>3708</v>
      </c>
      <c r="P84" s="34">
        <v>3708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4223</v>
      </c>
      <c r="V84" s="34">
        <v>4223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80</v>
      </c>
      <c r="AB84" s="34">
        <v>80</v>
      </c>
      <c r="AC84" s="34">
        <v>0</v>
      </c>
    </row>
    <row r="85" spans="1:29" ht="13.5">
      <c r="A85" s="31" t="s">
        <v>59</v>
      </c>
      <c r="B85" s="32" t="s">
        <v>211</v>
      </c>
      <c r="C85" s="33" t="s">
        <v>212</v>
      </c>
      <c r="D85" s="34">
        <f t="shared" si="8"/>
        <v>1697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1697</v>
      </c>
      <c r="L85" s="34">
        <v>624</v>
      </c>
      <c r="M85" s="34">
        <v>1073</v>
      </c>
      <c r="N85" s="34">
        <f t="shared" si="12"/>
        <v>1711</v>
      </c>
      <c r="O85" s="34">
        <f t="shared" si="13"/>
        <v>624</v>
      </c>
      <c r="P85" s="34">
        <v>624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1073</v>
      </c>
      <c r="V85" s="34">
        <v>1073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14</v>
      </c>
      <c r="AB85" s="34">
        <v>14</v>
      </c>
      <c r="AC85" s="34">
        <v>0</v>
      </c>
    </row>
    <row r="86" spans="1:29" ht="13.5">
      <c r="A86" s="31" t="s">
        <v>59</v>
      </c>
      <c r="B86" s="32" t="s">
        <v>213</v>
      </c>
      <c r="C86" s="33" t="s">
        <v>214</v>
      </c>
      <c r="D86" s="34">
        <f t="shared" si="8"/>
        <v>2999</v>
      </c>
      <c r="E86" s="34">
        <f t="shared" si="9"/>
        <v>201</v>
      </c>
      <c r="F86" s="34">
        <v>0</v>
      </c>
      <c r="G86" s="34">
        <v>201</v>
      </c>
      <c r="H86" s="34">
        <f t="shared" si="10"/>
        <v>0</v>
      </c>
      <c r="I86" s="34">
        <v>0</v>
      </c>
      <c r="J86" s="34">
        <v>0</v>
      </c>
      <c r="K86" s="34">
        <f t="shared" si="11"/>
        <v>2798</v>
      </c>
      <c r="L86" s="34">
        <v>1074</v>
      </c>
      <c r="M86" s="34">
        <v>1724</v>
      </c>
      <c r="N86" s="34">
        <f t="shared" si="12"/>
        <v>3047</v>
      </c>
      <c r="O86" s="34">
        <f t="shared" si="13"/>
        <v>1074</v>
      </c>
      <c r="P86" s="34">
        <v>1074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1925</v>
      </c>
      <c r="V86" s="34">
        <v>1925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48</v>
      </c>
      <c r="AB86" s="34">
        <v>48</v>
      </c>
      <c r="AC86" s="34">
        <v>0</v>
      </c>
    </row>
    <row r="87" spans="1:29" ht="13.5">
      <c r="A87" s="31" t="s">
        <v>59</v>
      </c>
      <c r="B87" s="32" t="s">
        <v>215</v>
      </c>
      <c r="C87" s="33" t="s">
        <v>216</v>
      </c>
      <c r="D87" s="34">
        <f t="shared" si="8"/>
        <v>2884</v>
      </c>
      <c r="E87" s="34">
        <f t="shared" si="9"/>
        <v>2661</v>
      </c>
      <c r="F87" s="34">
        <v>1533</v>
      </c>
      <c r="G87" s="34">
        <v>1128</v>
      </c>
      <c r="H87" s="34">
        <f t="shared" si="10"/>
        <v>0</v>
      </c>
      <c r="I87" s="34">
        <v>0</v>
      </c>
      <c r="J87" s="34">
        <v>0</v>
      </c>
      <c r="K87" s="34">
        <f t="shared" si="11"/>
        <v>223</v>
      </c>
      <c r="L87" s="34">
        <v>0</v>
      </c>
      <c r="M87" s="34">
        <v>223</v>
      </c>
      <c r="N87" s="34">
        <f t="shared" si="12"/>
        <v>2895</v>
      </c>
      <c r="O87" s="34">
        <f t="shared" si="13"/>
        <v>1533</v>
      </c>
      <c r="P87" s="34">
        <v>1533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1351</v>
      </c>
      <c r="V87" s="34">
        <v>1351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11</v>
      </c>
      <c r="AB87" s="34">
        <v>11</v>
      </c>
      <c r="AC87" s="34">
        <v>0</v>
      </c>
    </row>
    <row r="88" spans="1:29" ht="13.5">
      <c r="A88" s="31" t="s">
        <v>59</v>
      </c>
      <c r="B88" s="32" t="s">
        <v>217</v>
      </c>
      <c r="C88" s="33" t="s">
        <v>218</v>
      </c>
      <c r="D88" s="34">
        <f t="shared" si="8"/>
        <v>1333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1333</v>
      </c>
      <c r="L88" s="34">
        <v>837</v>
      </c>
      <c r="M88" s="34">
        <v>496</v>
      </c>
      <c r="N88" s="34">
        <f t="shared" si="12"/>
        <v>1403</v>
      </c>
      <c r="O88" s="34">
        <f t="shared" si="13"/>
        <v>837</v>
      </c>
      <c r="P88" s="34">
        <v>837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496</v>
      </c>
      <c r="V88" s="34">
        <v>496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70</v>
      </c>
      <c r="AB88" s="34">
        <v>70</v>
      </c>
      <c r="AC88" s="34">
        <v>0</v>
      </c>
    </row>
    <row r="89" spans="1:29" ht="13.5">
      <c r="A89" s="31" t="s">
        <v>59</v>
      </c>
      <c r="B89" s="32" t="s">
        <v>219</v>
      </c>
      <c r="C89" s="33" t="s">
        <v>220</v>
      </c>
      <c r="D89" s="34">
        <f t="shared" si="8"/>
        <v>5380</v>
      </c>
      <c r="E89" s="34">
        <f t="shared" si="9"/>
        <v>1987</v>
      </c>
      <c r="F89" s="34">
        <v>0</v>
      </c>
      <c r="G89" s="34">
        <v>1987</v>
      </c>
      <c r="H89" s="34">
        <f t="shared" si="10"/>
        <v>0</v>
      </c>
      <c r="I89" s="34">
        <v>0</v>
      </c>
      <c r="J89" s="34">
        <v>0</v>
      </c>
      <c r="K89" s="34">
        <f t="shared" si="11"/>
        <v>3393</v>
      </c>
      <c r="L89" s="34">
        <v>338</v>
      </c>
      <c r="M89" s="34">
        <v>3055</v>
      </c>
      <c r="N89" s="34">
        <f t="shared" si="12"/>
        <v>5405</v>
      </c>
      <c r="O89" s="34">
        <f t="shared" si="13"/>
        <v>338</v>
      </c>
      <c r="P89" s="34">
        <v>338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5042</v>
      </c>
      <c r="V89" s="34">
        <v>5042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25</v>
      </c>
      <c r="AB89" s="34">
        <v>25</v>
      </c>
      <c r="AC89" s="34">
        <v>0</v>
      </c>
    </row>
    <row r="90" spans="1:29" ht="13.5">
      <c r="A90" s="31" t="s">
        <v>59</v>
      </c>
      <c r="B90" s="32" t="s">
        <v>221</v>
      </c>
      <c r="C90" s="33" t="s">
        <v>222</v>
      </c>
      <c r="D90" s="34">
        <f t="shared" si="8"/>
        <v>1527</v>
      </c>
      <c r="E90" s="34">
        <f t="shared" si="9"/>
        <v>0</v>
      </c>
      <c r="F90" s="34">
        <v>0</v>
      </c>
      <c r="G90" s="34">
        <v>0</v>
      </c>
      <c r="H90" s="34">
        <f t="shared" si="10"/>
        <v>0</v>
      </c>
      <c r="I90" s="34">
        <v>0</v>
      </c>
      <c r="J90" s="34">
        <v>0</v>
      </c>
      <c r="K90" s="34">
        <f t="shared" si="11"/>
        <v>1527</v>
      </c>
      <c r="L90" s="34">
        <v>263</v>
      </c>
      <c r="M90" s="34">
        <v>1264</v>
      </c>
      <c r="N90" s="34">
        <f t="shared" si="12"/>
        <v>1544</v>
      </c>
      <c r="O90" s="34">
        <f t="shared" si="13"/>
        <v>263</v>
      </c>
      <c r="P90" s="34">
        <v>263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1264</v>
      </c>
      <c r="V90" s="34">
        <v>1264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17</v>
      </c>
      <c r="AB90" s="34">
        <v>17</v>
      </c>
      <c r="AC90" s="34">
        <v>0</v>
      </c>
    </row>
    <row r="91" spans="1:29" ht="13.5">
      <c r="A91" s="31" t="s">
        <v>59</v>
      </c>
      <c r="B91" s="32" t="s">
        <v>223</v>
      </c>
      <c r="C91" s="33" t="s">
        <v>224</v>
      </c>
      <c r="D91" s="34">
        <f t="shared" si="8"/>
        <v>8219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8219</v>
      </c>
      <c r="L91" s="34">
        <v>2522</v>
      </c>
      <c r="M91" s="34">
        <v>5697</v>
      </c>
      <c r="N91" s="34">
        <f t="shared" si="12"/>
        <v>8432</v>
      </c>
      <c r="O91" s="34">
        <f t="shared" si="13"/>
        <v>2522</v>
      </c>
      <c r="P91" s="34">
        <v>2522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5697</v>
      </c>
      <c r="V91" s="34">
        <v>5697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213</v>
      </c>
      <c r="AB91" s="34">
        <v>213</v>
      </c>
      <c r="AC91" s="34">
        <v>0</v>
      </c>
    </row>
    <row r="92" spans="1:29" ht="13.5">
      <c r="A92" s="31" t="s">
        <v>59</v>
      </c>
      <c r="B92" s="32" t="s">
        <v>225</v>
      </c>
      <c r="C92" s="33" t="s">
        <v>226</v>
      </c>
      <c r="D92" s="34">
        <f t="shared" si="8"/>
        <v>576</v>
      </c>
      <c r="E92" s="34">
        <f t="shared" si="9"/>
        <v>0</v>
      </c>
      <c r="F92" s="34">
        <v>0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576</v>
      </c>
      <c r="L92" s="34">
        <v>243</v>
      </c>
      <c r="M92" s="34">
        <v>333</v>
      </c>
      <c r="N92" s="34">
        <f t="shared" si="12"/>
        <v>622</v>
      </c>
      <c r="O92" s="34">
        <f t="shared" si="13"/>
        <v>243</v>
      </c>
      <c r="P92" s="34">
        <v>243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333</v>
      </c>
      <c r="V92" s="34">
        <v>333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46</v>
      </c>
      <c r="AB92" s="34">
        <v>46</v>
      </c>
      <c r="AC92" s="34">
        <v>0</v>
      </c>
    </row>
    <row r="93" spans="1:29" ht="13.5">
      <c r="A93" s="31" t="s">
        <v>59</v>
      </c>
      <c r="B93" s="32" t="s">
        <v>227</v>
      </c>
      <c r="C93" s="33" t="s">
        <v>228</v>
      </c>
      <c r="D93" s="34">
        <f t="shared" si="8"/>
        <v>3137</v>
      </c>
      <c r="E93" s="34">
        <f t="shared" si="9"/>
        <v>0</v>
      </c>
      <c r="F93" s="34">
        <v>0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3137</v>
      </c>
      <c r="L93" s="34">
        <v>1525</v>
      </c>
      <c r="M93" s="34">
        <v>1612</v>
      </c>
      <c r="N93" s="34">
        <f t="shared" si="12"/>
        <v>3137</v>
      </c>
      <c r="O93" s="34">
        <f t="shared" si="13"/>
        <v>1525</v>
      </c>
      <c r="P93" s="34">
        <v>1525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1612</v>
      </c>
      <c r="V93" s="34">
        <v>1612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0</v>
      </c>
      <c r="AB93" s="34">
        <v>0</v>
      </c>
      <c r="AC93" s="34">
        <v>0</v>
      </c>
    </row>
    <row r="94" spans="1:29" ht="13.5">
      <c r="A94" s="31" t="s">
        <v>59</v>
      </c>
      <c r="B94" s="32" t="s">
        <v>229</v>
      </c>
      <c r="C94" s="33" t="s">
        <v>230</v>
      </c>
      <c r="D94" s="34">
        <f t="shared" si="8"/>
        <v>4800</v>
      </c>
      <c r="E94" s="34">
        <f t="shared" si="9"/>
        <v>0</v>
      </c>
      <c r="F94" s="34">
        <v>0</v>
      </c>
      <c r="G94" s="34">
        <v>0</v>
      </c>
      <c r="H94" s="34">
        <f t="shared" si="10"/>
        <v>0</v>
      </c>
      <c r="I94" s="34">
        <v>0</v>
      </c>
      <c r="J94" s="34">
        <v>0</v>
      </c>
      <c r="K94" s="34">
        <f t="shared" si="11"/>
        <v>4800</v>
      </c>
      <c r="L94" s="34">
        <v>1358</v>
      </c>
      <c r="M94" s="34">
        <v>3442</v>
      </c>
      <c r="N94" s="34">
        <f t="shared" si="12"/>
        <v>4800</v>
      </c>
      <c r="O94" s="34">
        <f t="shared" si="13"/>
        <v>1358</v>
      </c>
      <c r="P94" s="34">
        <v>1358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3442</v>
      </c>
      <c r="V94" s="34">
        <v>3442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0</v>
      </c>
      <c r="AB94" s="34">
        <v>0</v>
      </c>
      <c r="AC94" s="34">
        <v>0</v>
      </c>
    </row>
    <row r="95" spans="1:29" ht="13.5">
      <c r="A95" s="31" t="s">
        <v>59</v>
      </c>
      <c r="B95" s="32" t="s">
        <v>231</v>
      </c>
      <c r="C95" s="33" t="s">
        <v>232</v>
      </c>
      <c r="D95" s="34">
        <f t="shared" si="8"/>
        <v>5758</v>
      </c>
      <c r="E95" s="34">
        <f t="shared" si="9"/>
        <v>0</v>
      </c>
      <c r="F95" s="34">
        <v>0</v>
      </c>
      <c r="G95" s="34">
        <v>0</v>
      </c>
      <c r="H95" s="34">
        <f t="shared" si="10"/>
        <v>0</v>
      </c>
      <c r="I95" s="34">
        <v>0</v>
      </c>
      <c r="J95" s="34">
        <v>0</v>
      </c>
      <c r="K95" s="34">
        <f t="shared" si="11"/>
        <v>5758</v>
      </c>
      <c r="L95" s="34">
        <v>1606</v>
      </c>
      <c r="M95" s="34">
        <v>4152</v>
      </c>
      <c r="N95" s="34">
        <f t="shared" si="12"/>
        <v>5758</v>
      </c>
      <c r="O95" s="34">
        <f t="shared" si="13"/>
        <v>1606</v>
      </c>
      <c r="P95" s="34">
        <v>1606</v>
      </c>
      <c r="Q95" s="34">
        <v>0</v>
      </c>
      <c r="R95" s="34">
        <v>0</v>
      </c>
      <c r="S95" s="34">
        <v>0</v>
      </c>
      <c r="T95" s="34">
        <v>0</v>
      </c>
      <c r="U95" s="34">
        <f t="shared" si="14"/>
        <v>4152</v>
      </c>
      <c r="V95" s="34">
        <v>4152</v>
      </c>
      <c r="W95" s="34">
        <v>0</v>
      </c>
      <c r="X95" s="34">
        <v>0</v>
      </c>
      <c r="Y95" s="34">
        <v>0</v>
      </c>
      <c r="Z95" s="34">
        <v>0</v>
      </c>
      <c r="AA95" s="34">
        <f t="shared" si="15"/>
        <v>0</v>
      </c>
      <c r="AB95" s="34">
        <v>0</v>
      </c>
      <c r="AC95" s="34">
        <v>0</v>
      </c>
    </row>
    <row r="96" spans="1:29" ht="13.5">
      <c r="A96" s="31" t="s">
        <v>59</v>
      </c>
      <c r="B96" s="32" t="s">
        <v>233</v>
      </c>
      <c r="C96" s="33" t="s">
        <v>234</v>
      </c>
      <c r="D96" s="34">
        <f t="shared" si="8"/>
        <v>2857</v>
      </c>
      <c r="E96" s="34">
        <f t="shared" si="9"/>
        <v>0</v>
      </c>
      <c r="F96" s="34">
        <v>0</v>
      </c>
      <c r="G96" s="34">
        <v>0</v>
      </c>
      <c r="H96" s="34">
        <f t="shared" si="10"/>
        <v>0</v>
      </c>
      <c r="I96" s="34">
        <v>0</v>
      </c>
      <c r="J96" s="34">
        <v>0</v>
      </c>
      <c r="K96" s="34">
        <f t="shared" si="11"/>
        <v>2857</v>
      </c>
      <c r="L96" s="34">
        <v>1495</v>
      </c>
      <c r="M96" s="34">
        <v>1362</v>
      </c>
      <c r="N96" s="34">
        <f t="shared" si="12"/>
        <v>2857</v>
      </c>
      <c r="O96" s="34">
        <f t="shared" si="13"/>
        <v>1495</v>
      </c>
      <c r="P96" s="34">
        <v>1495</v>
      </c>
      <c r="Q96" s="34">
        <v>0</v>
      </c>
      <c r="R96" s="34">
        <v>0</v>
      </c>
      <c r="S96" s="34">
        <v>0</v>
      </c>
      <c r="T96" s="34">
        <v>0</v>
      </c>
      <c r="U96" s="34">
        <f t="shared" si="14"/>
        <v>1362</v>
      </c>
      <c r="V96" s="34">
        <v>1362</v>
      </c>
      <c r="W96" s="34">
        <v>0</v>
      </c>
      <c r="X96" s="34">
        <v>0</v>
      </c>
      <c r="Y96" s="34">
        <v>0</v>
      </c>
      <c r="Z96" s="34">
        <v>0</v>
      </c>
      <c r="AA96" s="34">
        <f t="shared" si="15"/>
        <v>0</v>
      </c>
      <c r="AB96" s="34">
        <v>0</v>
      </c>
      <c r="AC96" s="34">
        <v>0</v>
      </c>
    </row>
    <row r="97" spans="1:29" ht="13.5">
      <c r="A97" s="57" t="s">
        <v>264</v>
      </c>
      <c r="B97" s="58"/>
      <c r="C97" s="59"/>
      <c r="D97" s="34">
        <f>SUM(D7:D96)</f>
        <v>729507</v>
      </c>
      <c r="E97" s="34">
        <f aca="true" t="shared" si="16" ref="E97:AC97">SUM(E7:E96)</f>
        <v>70500</v>
      </c>
      <c r="F97" s="34">
        <f t="shared" si="16"/>
        <v>40079</v>
      </c>
      <c r="G97" s="34">
        <f t="shared" si="16"/>
        <v>30421</v>
      </c>
      <c r="H97" s="34">
        <f t="shared" si="16"/>
        <v>31914</v>
      </c>
      <c r="I97" s="34">
        <f t="shared" si="16"/>
        <v>29288</v>
      </c>
      <c r="J97" s="34">
        <f t="shared" si="16"/>
        <v>2626</v>
      </c>
      <c r="K97" s="34">
        <f t="shared" si="16"/>
        <v>627093</v>
      </c>
      <c r="L97" s="34">
        <f t="shared" si="16"/>
        <v>231664</v>
      </c>
      <c r="M97" s="34">
        <f t="shared" si="16"/>
        <v>395429</v>
      </c>
      <c r="N97" s="34">
        <f t="shared" si="16"/>
        <v>734980</v>
      </c>
      <c r="O97" s="34">
        <f t="shared" si="16"/>
        <v>301031</v>
      </c>
      <c r="P97" s="34">
        <f t="shared" si="16"/>
        <v>287776</v>
      </c>
      <c r="Q97" s="34">
        <f t="shared" si="16"/>
        <v>13255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428476</v>
      </c>
      <c r="V97" s="34">
        <f t="shared" si="16"/>
        <v>392982</v>
      </c>
      <c r="W97" s="34">
        <f t="shared" si="16"/>
        <v>35494</v>
      </c>
      <c r="X97" s="34">
        <f t="shared" si="16"/>
        <v>0</v>
      </c>
      <c r="Y97" s="34">
        <f t="shared" si="16"/>
        <v>0</v>
      </c>
      <c r="Z97" s="34">
        <f t="shared" si="16"/>
        <v>0</v>
      </c>
      <c r="AA97" s="34">
        <f t="shared" si="16"/>
        <v>5473</v>
      </c>
      <c r="AB97" s="34">
        <f t="shared" si="16"/>
        <v>3649</v>
      </c>
      <c r="AC97" s="34">
        <f t="shared" si="16"/>
        <v>1824</v>
      </c>
    </row>
  </sheetData>
  <mergeCells count="7">
    <mergeCell ref="A97:C9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260</v>
      </c>
      <c r="B1" s="94"/>
      <c r="C1" s="37" t="s">
        <v>21</v>
      </c>
    </row>
    <row r="2" ht="18" customHeight="1">
      <c r="J2" s="40" t="s">
        <v>22</v>
      </c>
    </row>
    <row r="3" spans="6:11" s="41" customFormat="1" ht="19.5" customHeight="1">
      <c r="F3" s="93" t="s">
        <v>23</v>
      </c>
      <c r="G3" s="93"/>
      <c r="H3" s="42" t="s">
        <v>24</v>
      </c>
      <c r="I3" s="42" t="s">
        <v>25</v>
      </c>
      <c r="J3" s="42" t="s">
        <v>13</v>
      </c>
      <c r="K3" s="42" t="s">
        <v>26</v>
      </c>
    </row>
    <row r="4" spans="2:11" s="41" customFormat="1" ht="19.5" customHeight="1">
      <c r="B4" s="95" t="s">
        <v>27</v>
      </c>
      <c r="C4" s="43" t="s">
        <v>28</v>
      </c>
      <c r="D4" s="44">
        <f>SUMIF('水洗化人口等'!$A$7:$C$97,$A$1,'水洗化人口等'!$G$7:$G$97)</f>
        <v>433091</v>
      </c>
      <c r="F4" s="103" t="s">
        <v>29</v>
      </c>
      <c r="G4" s="43" t="s">
        <v>30</v>
      </c>
      <c r="H4" s="44">
        <f>SUMIF('し尿処理の状況'!$A$7:$C$97,$A$1,'し尿処理の状況'!$P$7:$P$97)</f>
        <v>287776</v>
      </c>
      <c r="I4" s="44">
        <f>SUMIF('し尿処理の状況'!$A$7:$C$97,$A$1,'し尿処理の状況'!$V$7:$V$97)</f>
        <v>392982</v>
      </c>
      <c r="J4" s="44">
        <f aca="true" t="shared" si="0" ref="J4:J11">H4+I4</f>
        <v>680758</v>
      </c>
      <c r="K4" s="45">
        <f aca="true" t="shared" si="1" ref="K4:K9">J4/$J$9</f>
        <v>0.9331754184675404</v>
      </c>
    </row>
    <row r="5" spans="2:11" s="41" customFormat="1" ht="19.5" customHeight="1">
      <c r="B5" s="96"/>
      <c r="C5" s="43" t="s">
        <v>31</v>
      </c>
      <c r="D5" s="44">
        <f>SUMIF('水洗化人口等'!$A$7:$C$97,$A$1,'水洗化人口等'!$H$7:$H$97)</f>
        <v>7342</v>
      </c>
      <c r="F5" s="104"/>
      <c r="G5" s="43" t="s">
        <v>32</v>
      </c>
      <c r="H5" s="44">
        <f>SUMIF('し尿処理の状況'!$A$7:$C$97,$A$1,'し尿処理の状況'!$Q$7:$Q$97)</f>
        <v>13255</v>
      </c>
      <c r="I5" s="44">
        <f>SUMIF('し尿処理の状況'!$A$7:$C$97,$A$1,'し尿処理の状況'!$W$7:$W$97)</f>
        <v>35494</v>
      </c>
      <c r="J5" s="44">
        <f t="shared" si="0"/>
        <v>48749</v>
      </c>
      <c r="K5" s="45">
        <f t="shared" si="1"/>
        <v>0.0668245815324596</v>
      </c>
    </row>
    <row r="6" spans="2:11" s="41" customFormat="1" ht="19.5" customHeight="1">
      <c r="B6" s="97"/>
      <c r="C6" s="46" t="s">
        <v>33</v>
      </c>
      <c r="D6" s="47">
        <f>SUM(D4:D5)</f>
        <v>440433</v>
      </c>
      <c r="F6" s="104"/>
      <c r="G6" s="43" t="s">
        <v>34</v>
      </c>
      <c r="H6" s="44">
        <f>SUMIF('し尿処理の状況'!$A$7:$C$97,$A$1,'し尿処理の状況'!$R$7:$R$97)</f>
        <v>0</v>
      </c>
      <c r="I6" s="44">
        <f>SUMIF('し尿処理の状況'!$A$7:$C$97,$A$1,'し尿処理の状況'!$X$7:$X$97)</f>
        <v>0</v>
      </c>
      <c r="J6" s="44">
        <f t="shared" si="0"/>
        <v>0</v>
      </c>
      <c r="K6" s="45">
        <f t="shared" si="1"/>
        <v>0</v>
      </c>
    </row>
    <row r="7" spans="2:11" s="41" customFormat="1" ht="19.5" customHeight="1">
      <c r="B7" s="98" t="s">
        <v>35</v>
      </c>
      <c r="C7" s="48" t="s">
        <v>36</v>
      </c>
      <c r="D7" s="44">
        <f>SUMIF('水洗化人口等'!$A$7:$C$97,$A$1,'水洗化人口等'!$K$7:$K$97)</f>
        <v>644410</v>
      </c>
      <c r="F7" s="104"/>
      <c r="G7" s="43" t="s">
        <v>37</v>
      </c>
      <c r="H7" s="44">
        <f>SUMIF('し尿処理の状況'!$A$7:$C$97,$A$1,'し尿処理の状況'!$S$7:$S$97)</f>
        <v>0</v>
      </c>
      <c r="I7" s="44">
        <f>SUMIF('し尿処理の状況'!$A$7:$C$97,$A$1,'し尿処理の状況'!$Y$7:$Y$97)</f>
        <v>0</v>
      </c>
      <c r="J7" s="44">
        <f t="shared" si="0"/>
        <v>0</v>
      </c>
      <c r="K7" s="45">
        <f t="shared" si="1"/>
        <v>0</v>
      </c>
    </row>
    <row r="8" spans="2:11" s="41" customFormat="1" ht="19.5" customHeight="1">
      <c r="B8" s="99"/>
      <c r="C8" s="43" t="s">
        <v>38</v>
      </c>
      <c r="D8" s="44">
        <f>SUMIF('水洗化人口等'!$A$7:$C$97,$A$1,'水洗化人口等'!$M$7:$M$97)</f>
        <v>15712</v>
      </c>
      <c r="F8" s="104"/>
      <c r="G8" s="43" t="s">
        <v>39</v>
      </c>
      <c r="H8" s="44">
        <f>SUMIF('し尿処理の状況'!$A$7:$C$97,$A$1,'し尿処理の状況'!$T$7:$T$97)</f>
        <v>0</v>
      </c>
      <c r="I8" s="44">
        <f>SUMIF('し尿処理の状況'!$A$7:$C$97,$A$1,'し尿処理の状況'!$Z$7:$Z$97)</f>
        <v>0</v>
      </c>
      <c r="J8" s="44">
        <f t="shared" si="0"/>
        <v>0</v>
      </c>
      <c r="K8" s="45">
        <f t="shared" si="1"/>
        <v>0</v>
      </c>
    </row>
    <row r="9" spans="2:11" s="41" customFormat="1" ht="19.5" customHeight="1">
      <c r="B9" s="99"/>
      <c r="C9" s="43" t="s">
        <v>40</v>
      </c>
      <c r="D9" s="44">
        <f>SUMIF('水洗化人口等'!$A$7:$C$97,$A$1,'水洗化人口等'!$O$7:$O$97)</f>
        <v>1032772</v>
      </c>
      <c r="F9" s="104"/>
      <c r="G9" s="43" t="s">
        <v>33</v>
      </c>
      <c r="H9" s="44">
        <f>SUM(H4:H8)</f>
        <v>301031</v>
      </c>
      <c r="I9" s="44">
        <f>SUM(I4:I8)</f>
        <v>428476</v>
      </c>
      <c r="J9" s="44">
        <f t="shared" si="0"/>
        <v>729507</v>
      </c>
      <c r="K9" s="45">
        <f t="shared" si="1"/>
        <v>1</v>
      </c>
    </row>
    <row r="10" spans="2:10" s="41" customFormat="1" ht="19.5" customHeight="1">
      <c r="B10" s="100"/>
      <c r="C10" s="46" t="s">
        <v>33</v>
      </c>
      <c r="D10" s="47">
        <f>SUM(D7:D9)</f>
        <v>1692894</v>
      </c>
      <c r="F10" s="93" t="s">
        <v>41</v>
      </c>
      <c r="G10" s="93"/>
      <c r="H10" s="44">
        <f>SUMIF('し尿処理の状況'!$A$7:$C$97,$A$1,'し尿処理の状況'!$AB$7:$AB$97)</f>
        <v>3649</v>
      </c>
      <c r="I10" s="44">
        <f>SUMIF('し尿処理の状況'!$A$7:$C$97,$A$1,'し尿処理の状況'!$AC$7:$AC$97)</f>
        <v>1824</v>
      </c>
      <c r="J10" s="44">
        <f t="shared" si="0"/>
        <v>5473</v>
      </c>
    </row>
    <row r="11" spans="2:10" s="41" customFormat="1" ht="19.5" customHeight="1">
      <c r="B11" s="101" t="s">
        <v>42</v>
      </c>
      <c r="C11" s="102"/>
      <c r="D11" s="47">
        <f>D6+D10</f>
        <v>2133327</v>
      </c>
      <c r="F11" s="93" t="s">
        <v>13</v>
      </c>
      <c r="G11" s="93"/>
      <c r="H11" s="44">
        <f>H9+H10</f>
        <v>304680</v>
      </c>
      <c r="I11" s="44">
        <f>I9+I10</f>
        <v>430300</v>
      </c>
      <c r="J11" s="44">
        <f t="shared" si="0"/>
        <v>734980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43</v>
      </c>
      <c r="J13" s="40" t="s">
        <v>22</v>
      </c>
    </row>
    <row r="14" spans="3:10" s="41" customFormat="1" ht="19.5" customHeight="1">
      <c r="C14" s="44">
        <f>SUMIF('水洗化人口等'!$A$7:$C$97,$A$1,'水洗化人口等'!$P$7:$P$97)</f>
        <v>389963</v>
      </c>
      <c r="D14" s="41" t="s">
        <v>44</v>
      </c>
      <c r="F14" s="93" t="s">
        <v>45</v>
      </c>
      <c r="G14" s="93"/>
      <c r="H14" s="42" t="s">
        <v>24</v>
      </c>
      <c r="I14" s="42" t="s">
        <v>25</v>
      </c>
      <c r="J14" s="42" t="s">
        <v>13</v>
      </c>
    </row>
    <row r="15" spans="6:10" s="41" customFormat="1" ht="15.75" customHeight="1">
      <c r="F15" s="93" t="s">
        <v>46</v>
      </c>
      <c r="G15" s="93"/>
      <c r="H15" s="44">
        <f>SUMIF('し尿処理の状況'!$A$7:$C$97,$A$1,'し尿処理の状況'!$F$7:$F$97)</f>
        <v>40079</v>
      </c>
      <c r="I15" s="44">
        <f>SUMIF('し尿処理の状況'!$A$7:$C$97,$A$1,'し尿処理の状況'!$G$7:$G$97)</f>
        <v>30421</v>
      </c>
      <c r="J15" s="44">
        <f>H15+I15</f>
        <v>70500</v>
      </c>
    </row>
    <row r="16" spans="3:10" s="41" customFormat="1" ht="15.75" customHeight="1">
      <c r="C16" s="41" t="s">
        <v>47</v>
      </c>
      <c r="D16" s="52">
        <f>D10/D11</f>
        <v>0.7935464183409294</v>
      </c>
      <c r="F16" s="93" t="s">
        <v>48</v>
      </c>
      <c r="G16" s="93"/>
      <c r="H16" s="44">
        <f>SUMIF('し尿処理の状況'!$A$7:$C$97,$A$1,'し尿処理の状況'!$I$7:$I$97)</f>
        <v>29288</v>
      </c>
      <c r="I16" s="44">
        <f>SUMIF('し尿処理の状況'!$A$7:$C$97,$A$1,'し尿処理の状況'!$J$7:$J$97)</f>
        <v>2626</v>
      </c>
      <c r="J16" s="44">
        <f>H16+I16</f>
        <v>31914</v>
      </c>
    </row>
    <row r="17" spans="3:10" s="41" customFormat="1" ht="15.75" customHeight="1">
      <c r="C17" s="41" t="s">
        <v>49</v>
      </c>
      <c r="D17" s="52">
        <f>D6/D11</f>
        <v>0.20645358165907055</v>
      </c>
      <c r="F17" s="93" t="s">
        <v>50</v>
      </c>
      <c r="G17" s="93"/>
      <c r="H17" s="44">
        <f>SUMIF('し尿処理の状況'!$A$7:$C$97,$A$1,'し尿処理の状況'!$L$7:$L$97)</f>
        <v>231664</v>
      </c>
      <c r="I17" s="44">
        <f>SUMIF('し尿処理の状況'!$A$7:$C$97,$A$1,'し尿処理の状況'!$M$7:$M$97)</f>
        <v>395429</v>
      </c>
      <c r="J17" s="44">
        <f>H17+I17</f>
        <v>627093</v>
      </c>
    </row>
    <row r="18" spans="3:10" s="41" customFormat="1" ht="15.75" customHeight="1">
      <c r="C18" s="53" t="s">
        <v>51</v>
      </c>
      <c r="D18" s="52">
        <f>D7/D11</f>
        <v>0.30206808426462517</v>
      </c>
      <c r="F18" s="93" t="s">
        <v>13</v>
      </c>
      <c r="G18" s="93"/>
      <c r="H18" s="44">
        <f>SUM(H15:H17)</f>
        <v>301031</v>
      </c>
      <c r="I18" s="44">
        <f>SUM(I15:I17)</f>
        <v>428476</v>
      </c>
      <c r="J18" s="44">
        <f>SUM(J15:J17)</f>
        <v>729507</v>
      </c>
    </row>
    <row r="19" spans="3:10" ht="15.75" customHeight="1">
      <c r="C19" s="39" t="s">
        <v>52</v>
      </c>
      <c r="D19" s="52">
        <f>(D8+D9)/D11</f>
        <v>0.4914783340763043</v>
      </c>
      <c r="J19" s="54"/>
    </row>
    <row r="20" spans="3:10" ht="15.75" customHeight="1">
      <c r="C20" s="39" t="s">
        <v>53</v>
      </c>
      <c r="D20" s="52">
        <f>C14/D11</f>
        <v>0.1827956989247312</v>
      </c>
      <c r="J20" s="55"/>
    </row>
    <row r="21" spans="3:10" ht="15.75" customHeight="1">
      <c r="C21" s="39" t="s">
        <v>54</v>
      </c>
      <c r="D21" s="52">
        <f>D4/D6</f>
        <v>0.9833300411186264</v>
      </c>
      <c r="F21" s="56"/>
      <c r="J21" s="55"/>
    </row>
    <row r="22" spans="3:10" ht="15.75" customHeight="1">
      <c r="C22" s="39" t="s">
        <v>55</v>
      </c>
      <c r="D22" s="52">
        <f>D5/D6</f>
        <v>0.016669958881373556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2005-02-15T02:33:33Z</dcterms:modified>
  <cp:category/>
  <cp:version/>
  <cp:contentType/>
  <cp:contentStatus/>
</cp:coreProperties>
</file>