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'し尿処理の状況'!$A$2:$AC$81</definedName>
    <definedName name="_xlnm.Print_Area" localSheetId="0">'水洗化人口等'!$A$2:$U$81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<sst xmlns="http://schemas.openxmlformats.org/spreadsheetml/2006/main" count="623" uniqueCount="198">
  <si>
    <t>静岡県</t>
  </si>
  <si>
    <t>22201</t>
  </si>
  <si>
    <t>静岡市</t>
  </si>
  <si>
    <t>22202</t>
  </si>
  <si>
    <t>浜松市</t>
  </si>
  <si>
    <t>22203</t>
  </si>
  <si>
    <t>沼津市</t>
  </si>
  <si>
    <t>22204</t>
  </si>
  <si>
    <t>清水市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</si>
  <si>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</si>
  <si>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</si>
  <si>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</si>
  <si>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</si>
  <si>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</si>
  <si>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</si>
  <si>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</si>
  <si>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</si>
  <si>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</si>
  <si>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</si>
  <si>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</si>
  <si>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</si>
  <si>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</si>
  <si>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</si>
  <si>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</si>
  <si>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</si>
  <si>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</si>
  <si>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</si>
  <si>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</si>
  <si>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</si>
  <si>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</si>
  <si>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</si>
  <si>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</si>
  <si>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</si>
  <si>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</si>
  <si>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</si>
  <si>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</si>
  <si>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</si>
  <si>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</si>
  <si>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</si>
  <si>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</si>
  <si>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</si>
  <si>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</si>
  <si>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</si>
  <si>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</si>
  <si>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</si>
  <si>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</si>
  <si>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</si>
  <si>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</si>
  <si>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</si>
  <si>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</si>
  <si>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</si>
  <si>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</si>
  <si>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</si>
  <si>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</si>
  <si>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</si>
  <si>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</si>
  <si>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伊豆長岡町</t>
  </si>
  <si>
    <t>22322</t>
  </si>
  <si>
    <t>修善寺町</t>
  </si>
  <si>
    <t>22323</t>
  </si>
  <si>
    <t>戸田村</t>
  </si>
  <si>
    <t>22324</t>
  </si>
  <si>
    <t>土肥町</t>
  </si>
  <si>
    <t>22325</t>
  </si>
  <si>
    <t>函南町</t>
  </si>
  <si>
    <t>22326</t>
  </si>
  <si>
    <t>韮山町</t>
  </si>
  <si>
    <t>22327</t>
  </si>
  <si>
    <t>大仁町</t>
  </si>
  <si>
    <t>22328</t>
  </si>
  <si>
    <t>天城湯ケ島町</t>
  </si>
  <si>
    <t>22329</t>
  </si>
  <si>
    <t>中伊豆町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</si>
  <si>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</si>
  <si>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</si>
  <si>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</si>
  <si>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</si>
  <si>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</si>
  <si>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</si>
  <si>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</si>
  <si>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</si>
  <si>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</si>
  <si>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</si>
  <si>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</si>
  <si>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</si>
  <si>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</si>
  <si>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</si>
  <si>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</si>
  <si>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</si>
  <si>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22421</t>
  </si>
  <si>
    <t>御前崎町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</si>
  <si>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</si>
  <si>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</si>
  <si>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</si>
  <si>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</si>
  <si>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</si>
  <si>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</si>
  <si>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</si>
  <si>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</si>
  <si>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</si>
  <si>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</si>
  <si>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</si>
  <si>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</si>
  <si>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</si>
  <si>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</si>
  <si>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</si>
  <si>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22444</t>
  </si>
  <si>
    <t>浜岡町</t>
  </si>
  <si>
    <t>22445</t>
  </si>
  <si>
    <t>小笠町</t>
  </si>
  <si>
    <t>22446</t>
  </si>
  <si>
    <t>菊川町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</si>
  <si>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</si>
  <si>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</si>
  <si>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</si>
  <si>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</si>
  <si>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</si>
  <si>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</si>
  <si>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</si>
  <si>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</si>
  <si>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</si>
  <si>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</si>
  <si>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</si>
  <si>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</si>
  <si>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</si>
  <si>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</si>
  <si>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</si>
  <si>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</si>
  <si>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</si>
  <si>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</si>
  <si>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</si>
  <si>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水窪町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</si>
  <si>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</si>
  <si>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</si>
  <si>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</si>
  <si>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</si>
  <si>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</si>
  <si>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</si>
  <si>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</si>
  <si>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</si>
  <si>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</si>
  <si>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</si>
  <si>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22523</t>
  </si>
  <si>
    <t>三ケ日町</t>
  </si>
  <si>
    <t>○</t>
  </si>
  <si>
    <t>静岡県合計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</si>
  <si>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</si>
  <si>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</si>
  <si>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</si>
  <si>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</si>
  <si>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</si>
  <si>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</si>
  <si>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</si>
  <si>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</si>
  <si>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</si>
  <si>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</si>
  <si>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</si>
  <si>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</si>
  <si>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</si>
  <si>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</si>
  <si>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</si>
  <si>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</si>
  <si>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</si>
  <si>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</si>
  <si>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</si>
  <si>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</si>
  <si>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</si>
  <si>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</si>
  <si>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森町</t>
  </si>
  <si>
    <t>清水町</t>
  </si>
  <si>
    <t>大東町</t>
  </si>
  <si>
    <t>吉田町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</si>
  <si>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</si>
  <si>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</si>
  <si>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</si>
  <si>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</si>
  <si>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</si>
  <si>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</si>
  <si>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</si>
  <si>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</si>
  <si>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</si>
  <si>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</si>
  <si>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</si>
  <si>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</si>
  <si>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</si>
  <si>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</si>
  <si>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</si>
  <si>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</si>
  <si>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</si>
  <si>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</si>
  <si>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</si>
  <si>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</si>
  <si>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</si>
  <si>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</si>
  <si>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</si>
  <si>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</si>
  <si>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</si>
  <si>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岡部町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</si>
</sst>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147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157</v>
      </c>
      <c r="B2" s="44" t="s">
        <v>172</v>
      </c>
      <c r="C2" s="47" t="s">
        <v>173</v>
      </c>
      <c r="D2" s="5" t="s">
        <v>158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159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160</v>
      </c>
      <c r="F3" s="20"/>
      <c r="G3" s="20"/>
      <c r="H3" s="23"/>
      <c r="I3" s="7" t="s">
        <v>174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161</v>
      </c>
      <c r="F4" s="56" t="s">
        <v>175</v>
      </c>
      <c r="G4" s="56" t="s">
        <v>176</v>
      </c>
      <c r="H4" s="56" t="s">
        <v>177</v>
      </c>
      <c r="I4" s="6" t="s">
        <v>161</v>
      </c>
      <c r="J4" s="56" t="s">
        <v>178</v>
      </c>
      <c r="K4" s="56" t="s">
        <v>179</v>
      </c>
      <c r="L4" s="56" t="s">
        <v>180</v>
      </c>
      <c r="M4" s="56" t="s">
        <v>181</v>
      </c>
      <c r="N4" s="56" t="s">
        <v>182</v>
      </c>
      <c r="O4" s="60" t="s">
        <v>183</v>
      </c>
      <c r="P4" s="8"/>
      <c r="Q4" s="56" t="s">
        <v>184</v>
      </c>
      <c r="R4" s="56" t="s">
        <v>162</v>
      </c>
      <c r="S4" s="56" t="s">
        <v>163</v>
      </c>
      <c r="T4" s="58" t="s">
        <v>164</v>
      </c>
      <c r="U4" s="58" t="s">
        <v>165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166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167</v>
      </c>
      <c r="E6" s="10" t="s">
        <v>167</v>
      </c>
      <c r="F6" s="11" t="s">
        <v>185</v>
      </c>
      <c r="G6" s="10" t="s">
        <v>167</v>
      </c>
      <c r="H6" s="10" t="s">
        <v>167</v>
      </c>
      <c r="I6" s="10" t="s">
        <v>167</v>
      </c>
      <c r="J6" s="11" t="s">
        <v>185</v>
      </c>
      <c r="K6" s="10" t="s">
        <v>167</v>
      </c>
      <c r="L6" s="11" t="s">
        <v>185</v>
      </c>
      <c r="M6" s="10" t="s">
        <v>167</v>
      </c>
      <c r="N6" s="11" t="s">
        <v>185</v>
      </c>
      <c r="O6" s="10" t="s">
        <v>167</v>
      </c>
      <c r="P6" s="10" t="s">
        <v>167</v>
      </c>
      <c r="Q6" s="11" t="s">
        <v>185</v>
      </c>
      <c r="R6" s="62"/>
      <c r="S6" s="62"/>
      <c r="T6" s="62"/>
      <c r="U6" s="59"/>
    </row>
    <row r="7" spans="1:21" ht="13.5">
      <c r="A7" s="31" t="s">
        <v>0</v>
      </c>
      <c r="B7" s="32" t="s">
        <v>1</v>
      </c>
      <c r="C7" s="33" t="s">
        <v>2</v>
      </c>
      <c r="D7" s="34">
        <f aca="true" t="shared" si="0" ref="D7:D70">E7+I7</f>
        <v>474871</v>
      </c>
      <c r="E7" s="35">
        <f aca="true" t="shared" si="1" ref="E7:E20">G7+H7</f>
        <v>17435</v>
      </c>
      <c r="F7" s="36">
        <f aca="true" t="shared" si="2" ref="F7:F60">E7/D7*100</f>
        <v>3.671523424256272</v>
      </c>
      <c r="G7" s="34">
        <v>16609</v>
      </c>
      <c r="H7" s="34">
        <v>826</v>
      </c>
      <c r="I7" s="35">
        <f aca="true" t="shared" si="3" ref="I7:I20">K7+M7+O7</f>
        <v>457436</v>
      </c>
      <c r="J7" s="36">
        <f aca="true" t="shared" si="4" ref="J7:J60">I7/D7*100</f>
        <v>96.32847657574372</v>
      </c>
      <c r="K7" s="34">
        <v>297632</v>
      </c>
      <c r="L7" s="36">
        <f aca="true" t="shared" si="5" ref="L7:L60">K7/D7*100</f>
        <v>62.676390009076144</v>
      </c>
      <c r="M7" s="34">
        <v>0</v>
      </c>
      <c r="N7" s="36">
        <f aca="true" t="shared" si="6" ref="N7:N60">M7/D7*100</f>
        <v>0</v>
      </c>
      <c r="O7" s="34">
        <v>159804</v>
      </c>
      <c r="P7" s="34">
        <v>32354</v>
      </c>
      <c r="Q7" s="36">
        <f aca="true" t="shared" si="7" ref="Q7:Q60">O7/D7*100</f>
        <v>33.65208656666758</v>
      </c>
      <c r="R7" s="34"/>
      <c r="S7" s="34" t="s">
        <v>144</v>
      </c>
      <c r="T7" s="34"/>
      <c r="U7" s="34"/>
    </row>
    <row r="8" spans="1:21" ht="13.5">
      <c r="A8" s="31" t="s">
        <v>0</v>
      </c>
      <c r="B8" s="32" t="s">
        <v>3</v>
      </c>
      <c r="C8" s="33" t="s">
        <v>4</v>
      </c>
      <c r="D8" s="34">
        <f t="shared" si="0"/>
        <v>572573</v>
      </c>
      <c r="E8" s="35">
        <f t="shared" si="1"/>
        <v>47252</v>
      </c>
      <c r="F8" s="36">
        <f t="shared" si="2"/>
        <v>8.252572161104348</v>
      </c>
      <c r="G8" s="34">
        <v>47252</v>
      </c>
      <c r="H8" s="34">
        <v>0</v>
      </c>
      <c r="I8" s="35">
        <f t="shared" si="3"/>
        <v>525321</v>
      </c>
      <c r="J8" s="36">
        <f t="shared" si="4"/>
        <v>91.74742783889566</v>
      </c>
      <c r="K8" s="34">
        <v>380656</v>
      </c>
      <c r="L8" s="36">
        <f t="shared" si="5"/>
        <v>66.48165386771643</v>
      </c>
      <c r="M8" s="34">
        <v>0</v>
      </c>
      <c r="N8" s="36">
        <f t="shared" si="6"/>
        <v>0</v>
      </c>
      <c r="O8" s="34">
        <v>144665</v>
      </c>
      <c r="P8" s="34">
        <v>29613</v>
      </c>
      <c r="Q8" s="36">
        <f t="shared" si="7"/>
        <v>25.26577397117922</v>
      </c>
      <c r="R8" s="34" t="s">
        <v>144</v>
      </c>
      <c r="S8" s="34"/>
      <c r="T8" s="34"/>
      <c r="U8" s="34"/>
    </row>
    <row r="9" spans="1:21" ht="13.5">
      <c r="A9" s="31" t="s">
        <v>0</v>
      </c>
      <c r="B9" s="32" t="s">
        <v>5</v>
      </c>
      <c r="C9" s="33" t="s">
        <v>6</v>
      </c>
      <c r="D9" s="34">
        <f t="shared" si="0"/>
        <v>209571</v>
      </c>
      <c r="E9" s="35">
        <f t="shared" si="1"/>
        <v>12674</v>
      </c>
      <c r="F9" s="36">
        <f t="shared" si="2"/>
        <v>6.047592462697606</v>
      </c>
      <c r="G9" s="34">
        <v>12674</v>
      </c>
      <c r="H9" s="34">
        <v>0</v>
      </c>
      <c r="I9" s="35">
        <f t="shared" si="3"/>
        <v>196897</v>
      </c>
      <c r="J9" s="36">
        <f t="shared" si="4"/>
        <v>93.95240753730239</v>
      </c>
      <c r="K9" s="34">
        <v>65782</v>
      </c>
      <c r="L9" s="36">
        <f t="shared" si="5"/>
        <v>31.38888491251175</v>
      </c>
      <c r="M9" s="34">
        <v>291</v>
      </c>
      <c r="N9" s="36">
        <f t="shared" si="6"/>
        <v>0.13885508968320998</v>
      </c>
      <c r="O9" s="34">
        <v>130824</v>
      </c>
      <c r="P9" s="34">
        <v>36454</v>
      </c>
      <c r="Q9" s="36">
        <f t="shared" si="7"/>
        <v>62.42466753510744</v>
      </c>
      <c r="R9" s="34"/>
      <c r="S9" s="34" t="s">
        <v>144</v>
      </c>
      <c r="T9" s="34"/>
      <c r="U9" s="34"/>
    </row>
    <row r="10" spans="1:21" ht="13.5">
      <c r="A10" s="31" t="s">
        <v>0</v>
      </c>
      <c r="B10" s="32" t="s">
        <v>7</v>
      </c>
      <c r="C10" s="33" t="s">
        <v>8</v>
      </c>
      <c r="D10" s="34">
        <f t="shared" si="0"/>
        <v>236567</v>
      </c>
      <c r="E10" s="35">
        <f t="shared" si="1"/>
        <v>12664</v>
      </c>
      <c r="F10" s="36">
        <f t="shared" si="2"/>
        <v>5.353240308242485</v>
      </c>
      <c r="G10" s="34">
        <v>12569</v>
      </c>
      <c r="H10" s="34">
        <v>95</v>
      </c>
      <c r="I10" s="35">
        <f t="shared" si="3"/>
        <v>223903</v>
      </c>
      <c r="J10" s="36">
        <f t="shared" si="4"/>
        <v>94.64675969175751</v>
      </c>
      <c r="K10" s="34">
        <v>103021</v>
      </c>
      <c r="L10" s="36">
        <f t="shared" si="5"/>
        <v>43.54833937108726</v>
      </c>
      <c r="M10" s="34">
        <v>0</v>
      </c>
      <c r="N10" s="36">
        <f t="shared" si="6"/>
        <v>0</v>
      </c>
      <c r="O10" s="34">
        <v>120882</v>
      </c>
      <c r="P10" s="34">
        <v>22400</v>
      </c>
      <c r="Q10" s="36">
        <f t="shared" si="7"/>
        <v>51.09842032067026</v>
      </c>
      <c r="R10" s="34" t="s">
        <v>144</v>
      </c>
      <c r="S10" s="34"/>
      <c r="T10" s="34"/>
      <c r="U10" s="34"/>
    </row>
    <row r="11" spans="1:21" ht="13.5">
      <c r="A11" s="31" t="s">
        <v>0</v>
      </c>
      <c r="B11" s="32" t="s">
        <v>9</v>
      </c>
      <c r="C11" s="33" t="s">
        <v>10</v>
      </c>
      <c r="D11" s="34">
        <f t="shared" si="0"/>
        <v>43034</v>
      </c>
      <c r="E11" s="35">
        <f t="shared" si="1"/>
        <v>564</v>
      </c>
      <c r="F11" s="36">
        <f t="shared" si="2"/>
        <v>1.310591625226565</v>
      </c>
      <c r="G11" s="34">
        <v>564</v>
      </c>
      <c r="H11" s="34">
        <v>0</v>
      </c>
      <c r="I11" s="35">
        <f t="shared" si="3"/>
        <v>42470</v>
      </c>
      <c r="J11" s="36">
        <f t="shared" si="4"/>
        <v>98.68940837477344</v>
      </c>
      <c r="K11" s="34">
        <v>21322</v>
      </c>
      <c r="L11" s="36">
        <f t="shared" si="5"/>
        <v>49.54686991680997</v>
      </c>
      <c r="M11" s="34">
        <v>0</v>
      </c>
      <c r="N11" s="36">
        <f t="shared" si="6"/>
        <v>0</v>
      </c>
      <c r="O11" s="34">
        <v>21148</v>
      </c>
      <c r="P11" s="34">
        <v>1621</v>
      </c>
      <c r="Q11" s="36">
        <f t="shared" si="7"/>
        <v>49.14253845796347</v>
      </c>
      <c r="R11" s="34" t="s">
        <v>144</v>
      </c>
      <c r="S11" s="34"/>
      <c r="T11" s="34"/>
      <c r="U11" s="34"/>
    </row>
    <row r="12" spans="1:21" ht="13.5">
      <c r="A12" s="31" t="s">
        <v>0</v>
      </c>
      <c r="B12" s="32" t="s">
        <v>11</v>
      </c>
      <c r="C12" s="33" t="s">
        <v>12</v>
      </c>
      <c r="D12" s="34">
        <f t="shared" si="0"/>
        <v>111201</v>
      </c>
      <c r="E12" s="35">
        <f t="shared" si="1"/>
        <v>3130</v>
      </c>
      <c r="F12" s="36">
        <f t="shared" si="2"/>
        <v>2.8147228891826512</v>
      </c>
      <c r="G12" s="34">
        <v>3130</v>
      </c>
      <c r="H12" s="34">
        <v>0</v>
      </c>
      <c r="I12" s="35">
        <f t="shared" si="3"/>
        <v>108071</v>
      </c>
      <c r="J12" s="36">
        <f t="shared" si="4"/>
        <v>97.18527711081735</v>
      </c>
      <c r="K12" s="34">
        <v>56463</v>
      </c>
      <c r="L12" s="36">
        <f t="shared" si="5"/>
        <v>50.77562252138021</v>
      </c>
      <c r="M12" s="34">
        <v>15102</v>
      </c>
      <c r="N12" s="36">
        <f t="shared" si="6"/>
        <v>13.580813122184153</v>
      </c>
      <c r="O12" s="34">
        <v>36506</v>
      </c>
      <c r="P12" s="34">
        <v>5112</v>
      </c>
      <c r="Q12" s="36">
        <f t="shared" si="7"/>
        <v>32.82884146725299</v>
      </c>
      <c r="R12" s="34" t="s">
        <v>144</v>
      </c>
      <c r="S12" s="34"/>
      <c r="T12" s="34"/>
      <c r="U12" s="34"/>
    </row>
    <row r="13" spans="1:21" ht="13.5">
      <c r="A13" s="31" t="s">
        <v>0</v>
      </c>
      <c r="B13" s="32" t="s">
        <v>13</v>
      </c>
      <c r="C13" s="33" t="s">
        <v>14</v>
      </c>
      <c r="D13" s="34">
        <f t="shared" si="0"/>
        <v>122687</v>
      </c>
      <c r="E13" s="35">
        <f t="shared" si="1"/>
        <v>11829</v>
      </c>
      <c r="F13" s="36">
        <f t="shared" si="2"/>
        <v>9.64160832035994</v>
      </c>
      <c r="G13" s="34">
        <v>11829</v>
      </c>
      <c r="H13" s="34">
        <v>0</v>
      </c>
      <c r="I13" s="35">
        <f t="shared" si="3"/>
        <v>110858</v>
      </c>
      <c r="J13" s="36">
        <f t="shared" si="4"/>
        <v>90.35839167964006</v>
      </c>
      <c r="K13" s="34">
        <v>39952</v>
      </c>
      <c r="L13" s="36">
        <f t="shared" si="5"/>
        <v>32.564167352694255</v>
      </c>
      <c r="M13" s="34">
        <v>0</v>
      </c>
      <c r="N13" s="36">
        <f t="shared" si="6"/>
        <v>0</v>
      </c>
      <c r="O13" s="34">
        <v>70906</v>
      </c>
      <c r="P13" s="34">
        <v>13111</v>
      </c>
      <c r="Q13" s="36">
        <f t="shared" si="7"/>
        <v>57.79422432694581</v>
      </c>
      <c r="R13" s="34" t="s">
        <v>144</v>
      </c>
      <c r="S13" s="34"/>
      <c r="T13" s="34"/>
      <c r="U13" s="34"/>
    </row>
    <row r="14" spans="1:21" ht="13.5">
      <c r="A14" s="31" t="s">
        <v>0</v>
      </c>
      <c r="B14" s="32" t="s">
        <v>15</v>
      </c>
      <c r="C14" s="33" t="s">
        <v>16</v>
      </c>
      <c r="D14" s="34">
        <f t="shared" si="0"/>
        <v>71615</v>
      </c>
      <c r="E14" s="35">
        <f t="shared" si="1"/>
        <v>348</v>
      </c>
      <c r="F14" s="36">
        <f t="shared" si="2"/>
        <v>0.4859317182154576</v>
      </c>
      <c r="G14" s="34">
        <v>348</v>
      </c>
      <c r="H14" s="34">
        <v>0</v>
      </c>
      <c r="I14" s="35">
        <f t="shared" si="3"/>
        <v>71267</v>
      </c>
      <c r="J14" s="36">
        <f t="shared" si="4"/>
        <v>99.51406828178455</v>
      </c>
      <c r="K14" s="34">
        <v>16927</v>
      </c>
      <c r="L14" s="36">
        <f t="shared" si="5"/>
        <v>23.636109753543252</v>
      </c>
      <c r="M14" s="34">
        <v>3065</v>
      </c>
      <c r="N14" s="36">
        <f t="shared" si="6"/>
        <v>4.279829644627522</v>
      </c>
      <c r="O14" s="34">
        <v>51275</v>
      </c>
      <c r="P14" s="34">
        <v>8837</v>
      </c>
      <c r="Q14" s="36">
        <f t="shared" si="7"/>
        <v>71.59812888361377</v>
      </c>
      <c r="R14" s="34" t="s">
        <v>144</v>
      </c>
      <c r="S14" s="34"/>
      <c r="T14" s="34"/>
      <c r="U14" s="34"/>
    </row>
    <row r="15" spans="1:21" ht="13.5">
      <c r="A15" s="31" t="s">
        <v>0</v>
      </c>
      <c r="B15" s="32" t="s">
        <v>17</v>
      </c>
      <c r="C15" s="33" t="s">
        <v>18</v>
      </c>
      <c r="D15" s="34">
        <f t="shared" si="0"/>
        <v>74664</v>
      </c>
      <c r="E15" s="35">
        <f t="shared" si="1"/>
        <v>19180</v>
      </c>
      <c r="F15" s="36">
        <f t="shared" si="2"/>
        <v>25.688417443480123</v>
      </c>
      <c r="G15" s="34">
        <v>19180</v>
      </c>
      <c r="H15" s="34">
        <v>0</v>
      </c>
      <c r="I15" s="35">
        <f t="shared" si="3"/>
        <v>55484</v>
      </c>
      <c r="J15" s="36">
        <f t="shared" si="4"/>
        <v>74.31158255651987</v>
      </c>
      <c r="K15" s="34">
        <v>6026</v>
      </c>
      <c r="L15" s="36">
        <f t="shared" si="5"/>
        <v>8.0708239579985</v>
      </c>
      <c r="M15" s="34">
        <v>2042</v>
      </c>
      <c r="N15" s="36">
        <f t="shared" si="6"/>
        <v>2.734919104253723</v>
      </c>
      <c r="O15" s="34">
        <v>47416</v>
      </c>
      <c r="P15" s="34">
        <v>8802</v>
      </c>
      <c r="Q15" s="36">
        <f t="shared" si="7"/>
        <v>63.505839494267654</v>
      </c>
      <c r="R15" s="34" t="s">
        <v>144</v>
      </c>
      <c r="S15" s="34"/>
      <c r="T15" s="34"/>
      <c r="U15" s="34"/>
    </row>
    <row r="16" spans="1:21" ht="13.5">
      <c r="A16" s="31" t="s">
        <v>0</v>
      </c>
      <c r="B16" s="32" t="s">
        <v>19</v>
      </c>
      <c r="C16" s="33" t="s">
        <v>20</v>
      </c>
      <c r="D16" s="34">
        <f t="shared" si="0"/>
        <v>237375</v>
      </c>
      <c r="E16" s="35">
        <f t="shared" si="1"/>
        <v>13539</v>
      </c>
      <c r="F16" s="36">
        <f t="shared" si="2"/>
        <v>5.7036334913112166</v>
      </c>
      <c r="G16" s="34">
        <v>13539</v>
      </c>
      <c r="H16" s="34">
        <v>0</v>
      </c>
      <c r="I16" s="35">
        <f t="shared" si="3"/>
        <v>223836</v>
      </c>
      <c r="J16" s="36">
        <f t="shared" si="4"/>
        <v>94.29636650868878</v>
      </c>
      <c r="K16" s="34">
        <v>127168</v>
      </c>
      <c r="L16" s="36">
        <f t="shared" si="5"/>
        <v>53.57261716692996</v>
      </c>
      <c r="M16" s="34">
        <v>537</v>
      </c>
      <c r="N16" s="36">
        <f t="shared" si="6"/>
        <v>0.22622432859399685</v>
      </c>
      <c r="O16" s="34">
        <v>96131</v>
      </c>
      <c r="P16" s="34">
        <v>15579</v>
      </c>
      <c r="Q16" s="36">
        <f t="shared" si="7"/>
        <v>40.497525013164825</v>
      </c>
      <c r="R16" s="34" t="s">
        <v>144</v>
      </c>
      <c r="S16" s="34"/>
      <c r="T16" s="34"/>
      <c r="U16" s="34"/>
    </row>
    <row r="17" spans="1:21" ht="13.5">
      <c r="A17" s="31" t="s">
        <v>0</v>
      </c>
      <c r="B17" s="32" t="s">
        <v>21</v>
      </c>
      <c r="C17" s="33" t="s">
        <v>22</v>
      </c>
      <c r="D17" s="34">
        <f t="shared" si="0"/>
        <v>85844</v>
      </c>
      <c r="E17" s="35">
        <f t="shared" si="1"/>
        <v>14903</v>
      </c>
      <c r="F17" s="36">
        <f t="shared" si="2"/>
        <v>17.360561017659943</v>
      </c>
      <c r="G17" s="34">
        <v>14903</v>
      </c>
      <c r="H17" s="34">
        <v>0</v>
      </c>
      <c r="I17" s="35">
        <f t="shared" si="3"/>
        <v>70941</v>
      </c>
      <c r="J17" s="36">
        <f t="shared" si="4"/>
        <v>82.63943898234007</v>
      </c>
      <c r="K17" s="34">
        <v>34385</v>
      </c>
      <c r="L17" s="36">
        <f t="shared" si="5"/>
        <v>40.05521643912213</v>
      </c>
      <c r="M17" s="34">
        <v>0</v>
      </c>
      <c r="N17" s="36">
        <f t="shared" si="6"/>
        <v>0</v>
      </c>
      <c r="O17" s="34">
        <v>36556</v>
      </c>
      <c r="P17" s="34">
        <v>10697</v>
      </c>
      <c r="Q17" s="36">
        <f t="shared" si="7"/>
        <v>42.58422254321793</v>
      </c>
      <c r="R17" s="34" t="s">
        <v>144</v>
      </c>
      <c r="S17" s="34"/>
      <c r="T17" s="34"/>
      <c r="U17" s="34"/>
    </row>
    <row r="18" spans="1:21" ht="13.5">
      <c r="A18" s="31" t="s">
        <v>0</v>
      </c>
      <c r="B18" s="32" t="s">
        <v>23</v>
      </c>
      <c r="C18" s="33" t="s">
        <v>24</v>
      </c>
      <c r="D18" s="34">
        <f t="shared" si="0"/>
        <v>121205</v>
      </c>
      <c r="E18" s="35">
        <f t="shared" si="1"/>
        <v>6967</v>
      </c>
      <c r="F18" s="36">
        <f t="shared" si="2"/>
        <v>5.748112701621221</v>
      </c>
      <c r="G18" s="34">
        <v>6967</v>
      </c>
      <c r="H18" s="34">
        <v>0</v>
      </c>
      <c r="I18" s="35">
        <f t="shared" si="3"/>
        <v>114238</v>
      </c>
      <c r="J18" s="36">
        <f t="shared" si="4"/>
        <v>94.25188729837878</v>
      </c>
      <c r="K18" s="34">
        <v>24124</v>
      </c>
      <c r="L18" s="36">
        <f t="shared" si="5"/>
        <v>19.903469328823068</v>
      </c>
      <c r="M18" s="34">
        <v>1884</v>
      </c>
      <c r="N18" s="36">
        <f t="shared" si="6"/>
        <v>1.5543913204900788</v>
      </c>
      <c r="O18" s="34">
        <v>88230</v>
      </c>
      <c r="P18" s="34">
        <v>8778</v>
      </c>
      <c r="Q18" s="36">
        <f t="shared" si="7"/>
        <v>72.79402664906563</v>
      </c>
      <c r="R18" s="34" t="s">
        <v>144</v>
      </c>
      <c r="S18" s="34"/>
      <c r="T18" s="34"/>
      <c r="U18" s="34"/>
    </row>
    <row r="19" spans="1:21" ht="13.5">
      <c r="A19" s="31" t="s">
        <v>0</v>
      </c>
      <c r="B19" s="32" t="s">
        <v>25</v>
      </c>
      <c r="C19" s="33" t="s">
        <v>26</v>
      </c>
      <c r="D19" s="34">
        <f t="shared" si="0"/>
        <v>79344</v>
      </c>
      <c r="E19" s="35">
        <f t="shared" si="1"/>
        <v>6163</v>
      </c>
      <c r="F19" s="36">
        <f t="shared" si="2"/>
        <v>7.767443032869529</v>
      </c>
      <c r="G19" s="34">
        <v>6086</v>
      </c>
      <c r="H19" s="34">
        <v>77</v>
      </c>
      <c r="I19" s="35">
        <f t="shared" si="3"/>
        <v>73181</v>
      </c>
      <c r="J19" s="36">
        <f t="shared" si="4"/>
        <v>92.23255696713048</v>
      </c>
      <c r="K19" s="34">
        <v>2666</v>
      </c>
      <c r="L19" s="36">
        <f t="shared" si="5"/>
        <v>3.3600524299253887</v>
      </c>
      <c r="M19" s="34">
        <v>4433</v>
      </c>
      <c r="N19" s="36">
        <f t="shared" si="6"/>
        <v>5.587063924178262</v>
      </c>
      <c r="O19" s="34">
        <v>66082</v>
      </c>
      <c r="P19" s="34">
        <v>15985</v>
      </c>
      <c r="Q19" s="36">
        <f t="shared" si="7"/>
        <v>83.28544061302682</v>
      </c>
      <c r="R19" s="34" t="s">
        <v>144</v>
      </c>
      <c r="S19" s="34"/>
      <c r="T19" s="34"/>
      <c r="U19" s="34"/>
    </row>
    <row r="20" spans="1:21" ht="13.5">
      <c r="A20" s="31" t="s">
        <v>0</v>
      </c>
      <c r="B20" s="32" t="s">
        <v>27</v>
      </c>
      <c r="C20" s="33" t="s">
        <v>28</v>
      </c>
      <c r="D20" s="34">
        <f t="shared" si="0"/>
        <v>130180</v>
      </c>
      <c r="E20" s="35">
        <f t="shared" si="1"/>
        <v>11177</v>
      </c>
      <c r="F20" s="36">
        <f t="shared" si="2"/>
        <v>8.585804271009371</v>
      </c>
      <c r="G20" s="34">
        <v>11177</v>
      </c>
      <c r="H20" s="34">
        <v>0</v>
      </c>
      <c r="I20" s="35">
        <f t="shared" si="3"/>
        <v>119003</v>
      </c>
      <c r="J20" s="36">
        <f t="shared" si="4"/>
        <v>91.41419572899063</v>
      </c>
      <c r="K20" s="34">
        <v>44663</v>
      </c>
      <c r="L20" s="36">
        <f t="shared" si="5"/>
        <v>34.30864956214472</v>
      </c>
      <c r="M20" s="34">
        <v>0</v>
      </c>
      <c r="N20" s="36">
        <f t="shared" si="6"/>
        <v>0</v>
      </c>
      <c r="O20" s="34">
        <v>74340</v>
      </c>
      <c r="P20" s="34">
        <v>11257</v>
      </c>
      <c r="Q20" s="36">
        <f t="shared" si="7"/>
        <v>57.10554616684591</v>
      </c>
      <c r="R20" s="34" t="s">
        <v>144</v>
      </c>
      <c r="S20" s="34"/>
      <c r="T20" s="34"/>
      <c r="U20" s="34"/>
    </row>
    <row r="21" spans="1:21" ht="13.5">
      <c r="A21" s="31" t="s">
        <v>0</v>
      </c>
      <c r="B21" s="32" t="s">
        <v>29</v>
      </c>
      <c r="C21" s="33" t="s">
        <v>30</v>
      </c>
      <c r="D21" s="34">
        <f t="shared" si="0"/>
        <v>82725</v>
      </c>
      <c r="E21" s="35">
        <f aca="true" t="shared" si="8" ref="E21:E80">G21+H21</f>
        <v>4860</v>
      </c>
      <c r="F21" s="36">
        <f t="shared" si="2"/>
        <v>5.8748866727107885</v>
      </c>
      <c r="G21" s="34">
        <v>4860</v>
      </c>
      <c r="H21" s="34">
        <v>0</v>
      </c>
      <c r="I21" s="35">
        <f aca="true" t="shared" si="9" ref="I21:I80">K21+M21+O21</f>
        <v>77865</v>
      </c>
      <c r="J21" s="36">
        <f t="shared" si="4"/>
        <v>94.12511332728921</v>
      </c>
      <c r="K21" s="34">
        <v>12572</v>
      </c>
      <c r="L21" s="36">
        <f t="shared" si="5"/>
        <v>15.197340586279843</v>
      </c>
      <c r="M21" s="34">
        <v>540</v>
      </c>
      <c r="N21" s="36">
        <f t="shared" si="6"/>
        <v>0.6527651858567544</v>
      </c>
      <c r="O21" s="34">
        <v>64753</v>
      </c>
      <c r="P21" s="34">
        <v>14241</v>
      </c>
      <c r="Q21" s="36">
        <f t="shared" si="7"/>
        <v>78.27500755515261</v>
      </c>
      <c r="R21" s="34" t="s">
        <v>144</v>
      </c>
      <c r="S21" s="34"/>
      <c r="T21" s="34"/>
      <c r="U21" s="34"/>
    </row>
    <row r="22" spans="1:21" ht="13.5">
      <c r="A22" s="31" t="s">
        <v>0</v>
      </c>
      <c r="B22" s="32" t="s">
        <v>31</v>
      </c>
      <c r="C22" s="33" t="s">
        <v>32</v>
      </c>
      <c r="D22" s="34">
        <f t="shared" si="0"/>
        <v>59503</v>
      </c>
      <c r="E22" s="35">
        <f t="shared" si="8"/>
        <v>3200</v>
      </c>
      <c r="F22" s="36">
        <f t="shared" si="2"/>
        <v>5.377880106885367</v>
      </c>
      <c r="G22" s="34">
        <v>3180</v>
      </c>
      <c r="H22" s="34">
        <v>20</v>
      </c>
      <c r="I22" s="35">
        <f t="shared" si="9"/>
        <v>56303</v>
      </c>
      <c r="J22" s="36">
        <f t="shared" si="4"/>
        <v>94.62211989311463</v>
      </c>
      <c r="K22" s="34">
        <v>4785</v>
      </c>
      <c r="L22" s="36">
        <f t="shared" si="5"/>
        <v>8.041611347327025</v>
      </c>
      <c r="M22" s="34">
        <v>3077</v>
      </c>
      <c r="N22" s="36">
        <f t="shared" si="6"/>
        <v>5.1711678402769605</v>
      </c>
      <c r="O22" s="34">
        <v>48441</v>
      </c>
      <c r="P22" s="34">
        <v>4796</v>
      </c>
      <c r="Q22" s="36">
        <f t="shared" si="7"/>
        <v>81.40934070551064</v>
      </c>
      <c r="R22" s="34" t="s">
        <v>144</v>
      </c>
      <c r="S22" s="34"/>
      <c r="T22" s="34"/>
      <c r="U22" s="34"/>
    </row>
    <row r="23" spans="1:21" ht="13.5">
      <c r="A23" s="31" t="s">
        <v>0</v>
      </c>
      <c r="B23" s="32" t="s">
        <v>33</v>
      </c>
      <c r="C23" s="33" t="s">
        <v>34</v>
      </c>
      <c r="D23" s="34">
        <f t="shared" si="0"/>
        <v>23094</v>
      </c>
      <c r="E23" s="35">
        <f t="shared" si="8"/>
        <v>3924</v>
      </c>
      <c r="F23" s="36">
        <f t="shared" si="2"/>
        <v>16.99142634450507</v>
      </c>
      <c r="G23" s="34">
        <v>3759</v>
      </c>
      <c r="H23" s="34">
        <v>165</v>
      </c>
      <c r="I23" s="35">
        <f t="shared" si="9"/>
        <v>19170</v>
      </c>
      <c r="J23" s="36">
        <f t="shared" si="4"/>
        <v>83.00857365549493</v>
      </c>
      <c r="K23" s="34">
        <v>4288</v>
      </c>
      <c r="L23" s="36">
        <f t="shared" si="5"/>
        <v>18.567593314280764</v>
      </c>
      <c r="M23" s="34">
        <v>0</v>
      </c>
      <c r="N23" s="36">
        <f t="shared" si="6"/>
        <v>0</v>
      </c>
      <c r="O23" s="34">
        <v>14882</v>
      </c>
      <c r="P23" s="34">
        <v>3805</v>
      </c>
      <c r="Q23" s="36">
        <f t="shared" si="7"/>
        <v>64.44098034121417</v>
      </c>
      <c r="R23" s="34" t="s">
        <v>144</v>
      </c>
      <c r="S23" s="34"/>
      <c r="T23" s="34"/>
      <c r="U23" s="34"/>
    </row>
    <row r="24" spans="1:21" ht="13.5">
      <c r="A24" s="31" t="s">
        <v>0</v>
      </c>
      <c r="B24" s="32" t="s">
        <v>35</v>
      </c>
      <c r="C24" s="33" t="s">
        <v>36</v>
      </c>
      <c r="D24" s="34">
        <f t="shared" si="0"/>
        <v>84018</v>
      </c>
      <c r="E24" s="35">
        <f t="shared" si="8"/>
        <v>15151</v>
      </c>
      <c r="F24" s="36">
        <f t="shared" si="2"/>
        <v>18.033040538932134</v>
      </c>
      <c r="G24" s="34">
        <v>15117</v>
      </c>
      <c r="H24" s="34">
        <v>34</v>
      </c>
      <c r="I24" s="35">
        <f t="shared" si="9"/>
        <v>68867</v>
      </c>
      <c r="J24" s="36">
        <f t="shared" si="4"/>
        <v>81.96695946106787</v>
      </c>
      <c r="K24" s="34">
        <v>20898</v>
      </c>
      <c r="L24" s="36">
        <f t="shared" si="5"/>
        <v>24.873241448261087</v>
      </c>
      <c r="M24" s="34">
        <v>0</v>
      </c>
      <c r="N24" s="36">
        <f t="shared" si="6"/>
        <v>0</v>
      </c>
      <c r="O24" s="34">
        <v>47969</v>
      </c>
      <c r="P24" s="34">
        <v>6999</v>
      </c>
      <c r="Q24" s="36">
        <f t="shared" si="7"/>
        <v>57.09371801280678</v>
      </c>
      <c r="R24" s="34" t="s">
        <v>144</v>
      </c>
      <c r="S24" s="34"/>
      <c r="T24" s="34"/>
      <c r="U24" s="34"/>
    </row>
    <row r="25" spans="1:21" ht="13.5">
      <c r="A25" s="31" t="s">
        <v>0</v>
      </c>
      <c r="B25" s="32" t="s">
        <v>37</v>
      </c>
      <c r="C25" s="33" t="s">
        <v>38</v>
      </c>
      <c r="D25" s="34">
        <f t="shared" si="0"/>
        <v>27818</v>
      </c>
      <c r="E25" s="35">
        <f t="shared" si="8"/>
        <v>346</v>
      </c>
      <c r="F25" s="36">
        <f t="shared" si="2"/>
        <v>1.2437989790782946</v>
      </c>
      <c r="G25" s="34">
        <v>211</v>
      </c>
      <c r="H25" s="34">
        <v>135</v>
      </c>
      <c r="I25" s="35">
        <f t="shared" si="9"/>
        <v>27472</v>
      </c>
      <c r="J25" s="36">
        <f t="shared" si="4"/>
        <v>98.75620102092171</v>
      </c>
      <c r="K25" s="34">
        <v>5324</v>
      </c>
      <c r="L25" s="36">
        <f t="shared" si="5"/>
        <v>19.138687180961966</v>
      </c>
      <c r="M25" s="34">
        <v>0</v>
      </c>
      <c r="N25" s="36">
        <f t="shared" si="6"/>
        <v>0</v>
      </c>
      <c r="O25" s="34">
        <v>22148</v>
      </c>
      <c r="P25" s="34">
        <v>1585</v>
      </c>
      <c r="Q25" s="36">
        <f t="shared" si="7"/>
        <v>79.61751383995974</v>
      </c>
      <c r="R25" s="34" t="s">
        <v>144</v>
      </c>
      <c r="S25" s="34"/>
      <c r="T25" s="34"/>
      <c r="U25" s="34"/>
    </row>
    <row r="26" spans="1:21" ht="13.5">
      <c r="A26" s="31" t="s">
        <v>0</v>
      </c>
      <c r="B26" s="32" t="s">
        <v>39</v>
      </c>
      <c r="C26" s="33" t="s">
        <v>40</v>
      </c>
      <c r="D26" s="34">
        <f t="shared" si="0"/>
        <v>52547</v>
      </c>
      <c r="E26" s="35">
        <f t="shared" si="8"/>
        <v>2108</v>
      </c>
      <c r="F26" s="36">
        <f t="shared" si="2"/>
        <v>4.0116467162730505</v>
      </c>
      <c r="G26" s="34">
        <v>2108</v>
      </c>
      <c r="H26" s="34">
        <v>0</v>
      </c>
      <c r="I26" s="35">
        <f t="shared" si="9"/>
        <v>50439</v>
      </c>
      <c r="J26" s="36">
        <f t="shared" si="4"/>
        <v>95.98835328372695</v>
      </c>
      <c r="K26" s="34">
        <v>5343</v>
      </c>
      <c r="L26" s="36">
        <f t="shared" si="5"/>
        <v>10.168040040344835</v>
      </c>
      <c r="M26" s="34">
        <v>0</v>
      </c>
      <c r="N26" s="36">
        <f t="shared" si="6"/>
        <v>0</v>
      </c>
      <c r="O26" s="34">
        <v>45096</v>
      </c>
      <c r="P26" s="34">
        <v>14420</v>
      </c>
      <c r="Q26" s="36">
        <f t="shared" si="7"/>
        <v>85.82031324338212</v>
      </c>
      <c r="R26" s="34" t="s">
        <v>144</v>
      </c>
      <c r="S26" s="34"/>
      <c r="T26" s="34"/>
      <c r="U26" s="34"/>
    </row>
    <row r="27" spans="1:21" ht="13.5">
      <c r="A27" s="31" t="s">
        <v>0</v>
      </c>
      <c r="B27" s="32" t="s">
        <v>41</v>
      </c>
      <c r="C27" s="33" t="s">
        <v>42</v>
      </c>
      <c r="D27" s="34">
        <f t="shared" si="0"/>
        <v>42090</v>
      </c>
      <c r="E27" s="35">
        <f t="shared" si="8"/>
        <v>7965</v>
      </c>
      <c r="F27" s="36">
        <f t="shared" si="2"/>
        <v>18.923734853884532</v>
      </c>
      <c r="G27" s="34">
        <v>7965</v>
      </c>
      <c r="H27" s="34">
        <v>0</v>
      </c>
      <c r="I27" s="35">
        <f t="shared" si="9"/>
        <v>34125</v>
      </c>
      <c r="J27" s="36">
        <f t="shared" si="4"/>
        <v>81.07626514611546</v>
      </c>
      <c r="K27" s="34">
        <v>2729</v>
      </c>
      <c r="L27" s="36">
        <f t="shared" si="5"/>
        <v>6.483725350439534</v>
      </c>
      <c r="M27" s="34">
        <v>0</v>
      </c>
      <c r="N27" s="36">
        <f t="shared" si="6"/>
        <v>0</v>
      </c>
      <c r="O27" s="34">
        <v>31396</v>
      </c>
      <c r="P27" s="34">
        <v>10435</v>
      </c>
      <c r="Q27" s="36">
        <f t="shared" si="7"/>
        <v>74.59253979567593</v>
      </c>
      <c r="R27" s="34" t="s">
        <v>144</v>
      </c>
      <c r="S27" s="34"/>
      <c r="T27" s="34"/>
      <c r="U27" s="34"/>
    </row>
    <row r="28" spans="1:21" ht="13.5">
      <c r="A28" s="31" t="s">
        <v>0</v>
      </c>
      <c r="B28" s="32" t="s">
        <v>43</v>
      </c>
      <c r="C28" s="33" t="s">
        <v>44</v>
      </c>
      <c r="D28" s="34">
        <f t="shared" si="0"/>
        <v>15797</v>
      </c>
      <c r="E28" s="35">
        <f t="shared" si="8"/>
        <v>189</v>
      </c>
      <c r="F28" s="36">
        <f t="shared" si="2"/>
        <v>1.196429701842122</v>
      </c>
      <c r="G28" s="34">
        <v>189</v>
      </c>
      <c r="H28" s="34">
        <v>0</v>
      </c>
      <c r="I28" s="35">
        <f t="shared" si="9"/>
        <v>15608</v>
      </c>
      <c r="J28" s="36">
        <f t="shared" si="4"/>
        <v>98.80357029815788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15608</v>
      </c>
      <c r="P28" s="34">
        <v>219</v>
      </c>
      <c r="Q28" s="36">
        <f t="shared" si="7"/>
        <v>98.80357029815788</v>
      </c>
      <c r="R28" s="34" t="s">
        <v>144</v>
      </c>
      <c r="S28" s="34"/>
      <c r="T28" s="34"/>
      <c r="U28" s="34"/>
    </row>
    <row r="29" spans="1:21" ht="13.5">
      <c r="A29" s="31" t="s">
        <v>0</v>
      </c>
      <c r="B29" s="32" t="s">
        <v>45</v>
      </c>
      <c r="C29" s="33" t="s">
        <v>46</v>
      </c>
      <c r="D29" s="34">
        <f t="shared" si="0"/>
        <v>8762</v>
      </c>
      <c r="E29" s="35">
        <f t="shared" si="8"/>
        <v>50</v>
      </c>
      <c r="F29" s="36">
        <f t="shared" si="2"/>
        <v>0.570645971239443</v>
      </c>
      <c r="G29" s="34">
        <v>50</v>
      </c>
      <c r="H29" s="34">
        <v>0</v>
      </c>
      <c r="I29" s="35">
        <f t="shared" si="9"/>
        <v>8712</v>
      </c>
      <c r="J29" s="36">
        <f t="shared" si="4"/>
        <v>99.42935402876056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8712</v>
      </c>
      <c r="P29" s="34">
        <v>960</v>
      </c>
      <c r="Q29" s="36">
        <f t="shared" si="7"/>
        <v>99.42935402876056</v>
      </c>
      <c r="R29" s="34" t="s">
        <v>144</v>
      </c>
      <c r="S29" s="34"/>
      <c r="T29" s="34"/>
      <c r="U29" s="34"/>
    </row>
    <row r="30" spans="1:21" ht="13.5">
      <c r="A30" s="31" t="s">
        <v>0</v>
      </c>
      <c r="B30" s="32" t="s">
        <v>47</v>
      </c>
      <c r="C30" s="33" t="s">
        <v>48</v>
      </c>
      <c r="D30" s="34">
        <f t="shared" si="0"/>
        <v>10484</v>
      </c>
      <c r="E30" s="35">
        <f t="shared" si="8"/>
        <v>581</v>
      </c>
      <c r="F30" s="36">
        <f t="shared" si="2"/>
        <v>5.541777947348341</v>
      </c>
      <c r="G30" s="34">
        <v>581</v>
      </c>
      <c r="H30" s="34">
        <v>0</v>
      </c>
      <c r="I30" s="35">
        <f t="shared" si="9"/>
        <v>9903</v>
      </c>
      <c r="J30" s="36">
        <f t="shared" si="4"/>
        <v>94.45822205265166</v>
      </c>
      <c r="K30" s="34">
        <v>164</v>
      </c>
      <c r="L30" s="36">
        <f t="shared" si="5"/>
        <v>1.564288439526898</v>
      </c>
      <c r="M30" s="34">
        <v>0</v>
      </c>
      <c r="N30" s="36">
        <f t="shared" si="6"/>
        <v>0</v>
      </c>
      <c r="O30" s="34">
        <v>9739</v>
      </c>
      <c r="P30" s="34">
        <v>2726</v>
      </c>
      <c r="Q30" s="36">
        <f t="shared" si="7"/>
        <v>92.89393361312476</v>
      </c>
      <c r="R30" s="34" t="s">
        <v>144</v>
      </c>
      <c r="S30" s="34"/>
      <c r="T30" s="34"/>
      <c r="U30" s="34"/>
    </row>
    <row r="31" spans="1:21" ht="13.5">
      <c r="A31" s="31" t="s">
        <v>0</v>
      </c>
      <c r="B31" s="32" t="s">
        <v>49</v>
      </c>
      <c r="C31" s="33" t="s">
        <v>50</v>
      </c>
      <c r="D31" s="34">
        <f t="shared" si="0"/>
        <v>8937</v>
      </c>
      <c r="E31" s="35">
        <f t="shared" si="8"/>
        <v>1603</v>
      </c>
      <c r="F31" s="36">
        <f t="shared" si="2"/>
        <v>17.936667785610382</v>
      </c>
      <c r="G31" s="34">
        <v>1603</v>
      </c>
      <c r="H31" s="34">
        <v>0</v>
      </c>
      <c r="I31" s="35">
        <f t="shared" si="9"/>
        <v>7334</v>
      </c>
      <c r="J31" s="36">
        <f t="shared" si="4"/>
        <v>82.06333221438962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7334</v>
      </c>
      <c r="P31" s="34">
        <v>518</v>
      </c>
      <c r="Q31" s="36">
        <f t="shared" si="7"/>
        <v>82.06333221438962</v>
      </c>
      <c r="R31" s="34" t="s">
        <v>144</v>
      </c>
      <c r="S31" s="34"/>
      <c r="T31" s="34"/>
      <c r="U31" s="34"/>
    </row>
    <row r="32" spans="1:21" ht="13.5">
      <c r="A32" s="31" t="s">
        <v>0</v>
      </c>
      <c r="B32" s="32" t="s">
        <v>51</v>
      </c>
      <c r="C32" s="33" t="s">
        <v>52</v>
      </c>
      <c r="D32" s="34">
        <f t="shared" si="0"/>
        <v>7829</v>
      </c>
      <c r="E32" s="35">
        <f t="shared" si="8"/>
        <v>75</v>
      </c>
      <c r="F32" s="36">
        <f t="shared" si="2"/>
        <v>0.9579767530974581</v>
      </c>
      <c r="G32" s="34">
        <v>75</v>
      </c>
      <c r="H32" s="34">
        <v>0</v>
      </c>
      <c r="I32" s="35">
        <f t="shared" si="9"/>
        <v>7754</v>
      </c>
      <c r="J32" s="36">
        <f t="shared" si="4"/>
        <v>99.04202324690254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7754</v>
      </c>
      <c r="P32" s="34">
        <v>605</v>
      </c>
      <c r="Q32" s="36">
        <f t="shared" si="7"/>
        <v>99.04202324690254</v>
      </c>
      <c r="R32" s="34" t="s">
        <v>144</v>
      </c>
      <c r="S32" s="34"/>
      <c r="T32" s="34"/>
      <c r="U32" s="34"/>
    </row>
    <row r="33" spans="1:21" ht="13.5">
      <c r="A33" s="31" t="s">
        <v>0</v>
      </c>
      <c r="B33" s="32" t="s">
        <v>53</v>
      </c>
      <c r="C33" s="33" t="s">
        <v>54</v>
      </c>
      <c r="D33" s="34">
        <f t="shared" si="0"/>
        <v>3722</v>
      </c>
      <c r="E33" s="35">
        <f t="shared" si="8"/>
        <v>529</v>
      </c>
      <c r="F33" s="36">
        <f t="shared" si="2"/>
        <v>14.212788823213327</v>
      </c>
      <c r="G33" s="34">
        <v>529</v>
      </c>
      <c r="H33" s="34">
        <v>0</v>
      </c>
      <c r="I33" s="35">
        <f t="shared" si="9"/>
        <v>3193</v>
      </c>
      <c r="J33" s="36">
        <f t="shared" si="4"/>
        <v>85.78721117678667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3193</v>
      </c>
      <c r="P33" s="34">
        <v>120</v>
      </c>
      <c r="Q33" s="36">
        <f t="shared" si="7"/>
        <v>85.78721117678667</v>
      </c>
      <c r="R33" s="34" t="s">
        <v>144</v>
      </c>
      <c r="S33" s="34"/>
      <c r="T33" s="34"/>
      <c r="U33" s="34"/>
    </row>
    <row r="34" spans="1:21" ht="13.5">
      <c r="A34" s="31" t="s">
        <v>0</v>
      </c>
      <c r="B34" s="32" t="s">
        <v>55</v>
      </c>
      <c r="C34" s="33" t="s">
        <v>56</v>
      </c>
      <c r="D34" s="34">
        <f t="shared" si="0"/>
        <v>15350</v>
      </c>
      <c r="E34" s="35">
        <f t="shared" si="8"/>
        <v>599</v>
      </c>
      <c r="F34" s="36">
        <f t="shared" si="2"/>
        <v>3.90228013029316</v>
      </c>
      <c r="G34" s="34">
        <v>599</v>
      </c>
      <c r="H34" s="34">
        <v>0</v>
      </c>
      <c r="I34" s="35">
        <f t="shared" si="9"/>
        <v>14751</v>
      </c>
      <c r="J34" s="36">
        <f t="shared" si="4"/>
        <v>96.09771986970685</v>
      </c>
      <c r="K34" s="34">
        <v>9100</v>
      </c>
      <c r="L34" s="36">
        <f t="shared" si="5"/>
        <v>59.28338762214984</v>
      </c>
      <c r="M34" s="34">
        <v>0</v>
      </c>
      <c r="N34" s="36">
        <f t="shared" si="6"/>
        <v>0</v>
      </c>
      <c r="O34" s="34">
        <v>5651</v>
      </c>
      <c r="P34" s="34">
        <v>834</v>
      </c>
      <c r="Q34" s="36">
        <f t="shared" si="7"/>
        <v>36.814332247557005</v>
      </c>
      <c r="R34" s="34" t="s">
        <v>144</v>
      </c>
      <c r="S34" s="34"/>
      <c r="T34" s="34"/>
      <c r="U34" s="34"/>
    </row>
    <row r="35" spans="1:21" ht="13.5">
      <c r="A35" s="31" t="s">
        <v>0</v>
      </c>
      <c r="B35" s="32" t="s">
        <v>57</v>
      </c>
      <c r="C35" s="33" t="s">
        <v>58</v>
      </c>
      <c r="D35" s="34">
        <f t="shared" si="0"/>
        <v>17067</v>
      </c>
      <c r="E35" s="35">
        <f t="shared" si="8"/>
        <v>507</v>
      </c>
      <c r="F35" s="36">
        <f t="shared" si="2"/>
        <v>2.9706451045878013</v>
      </c>
      <c r="G35" s="34">
        <v>507</v>
      </c>
      <c r="H35" s="34">
        <v>0</v>
      </c>
      <c r="I35" s="35">
        <f t="shared" si="9"/>
        <v>16560</v>
      </c>
      <c r="J35" s="36">
        <f t="shared" si="4"/>
        <v>97.0293548954122</v>
      </c>
      <c r="K35" s="34">
        <v>8558</v>
      </c>
      <c r="L35" s="36">
        <f t="shared" si="5"/>
        <v>50.14355188375227</v>
      </c>
      <c r="M35" s="34">
        <v>0</v>
      </c>
      <c r="N35" s="36">
        <f t="shared" si="6"/>
        <v>0</v>
      </c>
      <c r="O35" s="34">
        <v>8002</v>
      </c>
      <c r="P35" s="34">
        <v>1054</v>
      </c>
      <c r="Q35" s="36">
        <f t="shared" si="7"/>
        <v>46.885803011659924</v>
      </c>
      <c r="R35" s="34" t="s">
        <v>144</v>
      </c>
      <c r="S35" s="34"/>
      <c r="T35" s="34"/>
      <c r="U35" s="34"/>
    </row>
    <row r="36" spans="1:21" ht="13.5">
      <c r="A36" s="31" t="s">
        <v>0</v>
      </c>
      <c r="B36" s="32" t="s">
        <v>59</v>
      </c>
      <c r="C36" s="33" t="s">
        <v>60</v>
      </c>
      <c r="D36" s="34">
        <f t="shared" si="0"/>
        <v>4220</v>
      </c>
      <c r="E36" s="35">
        <f t="shared" si="8"/>
        <v>207</v>
      </c>
      <c r="F36" s="36">
        <f t="shared" si="2"/>
        <v>4.9052132701421804</v>
      </c>
      <c r="G36" s="34">
        <v>207</v>
      </c>
      <c r="H36" s="34">
        <v>0</v>
      </c>
      <c r="I36" s="35">
        <f t="shared" si="9"/>
        <v>4013</v>
      </c>
      <c r="J36" s="36">
        <f t="shared" si="4"/>
        <v>95.09478672985782</v>
      </c>
      <c r="K36" s="34">
        <v>0</v>
      </c>
      <c r="L36" s="36">
        <f t="shared" si="5"/>
        <v>0</v>
      </c>
      <c r="M36" s="34">
        <v>0</v>
      </c>
      <c r="N36" s="36">
        <f t="shared" si="6"/>
        <v>0</v>
      </c>
      <c r="O36" s="34">
        <v>4013</v>
      </c>
      <c r="P36" s="34">
        <v>272</v>
      </c>
      <c r="Q36" s="36">
        <f t="shared" si="7"/>
        <v>95.09478672985782</v>
      </c>
      <c r="R36" s="34" t="s">
        <v>144</v>
      </c>
      <c r="S36" s="34"/>
      <c r="T36" s="34"/>
      <c r="U36" s="34"/>
    </row>
    <row r="37" spans="1:21" ht="13.5">
      <c r="A37" s="31" t="s">
        <v>0</v>
      </c>
      <c r="B37" s="32" t="s">
        <v>61</v>
      </c>
      <c r="C37" s="33" t="s">
        <v>62</v>
      </c>
      <c r="D37" s="34">
        <f t="shared" si="0"/>
        <v>5427</v>
      </c>
      <c r="E37" s="35">
        <f t="shared" si="8"/>
        <v>175</v>
      </c>
      <c r="F37" s="36">
        <f t="shared" si="2"/>
        <v>3.224617652478349</v>
      </c>
      <c r="G37" s="34">
        <v>175</v>
      </c>
      <c r="H37" s="34">
        <v>0</v>
      </c>
      <c r="I37" s="35">
        <f t="shared" si="9"/>
        <v>5252</v>
      </c>
      <c r="J37" s="36">
        <f t="shared" si="4"/>
        <v>96.77538234752166</v>
      </c>
      <c r="K37" s="34">
        <v>3029</v>
      </c>
      <c r="L37" s="36">
        <f t="shared" si="5"/>
        <v>55.81352496775382</v>
      </c>
      <c r="M37" s="34">
        <v>0</v>
      </c>
      <c r="N37" s="36">
        <f t="shared" si="6"/>
        <v>0</v>
      </c>
      <c r="O37" s="34">
        <v>2223</v>
      </c>
      <c r="P37" s="34">
        <v>647</v>
      </c>
      <c r="Q37" s="36">
        <f t="shared" si="7"/>
        <v>40.96185737976783</v>
      </c>
      <c r="R37" s="34"/>
      <c r="S37" s="34"/>
      <c r="T37" s="34" t="s">
        <v>144</v>
      </c>
      <c r="U37" s="34"/>
    </row>
    <row r="38" spans="1:21" ht="13.5">
      <c r="A38" s="31" t="s">
        <v>0</v>
      </c>
      <c r="B38" s="32" t="s">
        <v>63</v>
      </c>
      <c r="C38" s="33" t="s">
        <v>64</v>
      </c>
      <c r="D38" s="34">
        <f t="shared" si="0"/>
        <v>38571</v>
      </c>
      <c r="E38" s="35">
        <f t="shared" si="8"/>
        <v>903</v>
      </c>
      <c r="F38" s="36">
        <f t="shared" si="2"/>
        <v>2.341137123745819</v>
      </c>
      <c r="G38" s="34">
        <v>903</v>
      </c>
      <c r="H38" s="34">
        <v>0</v>
      </c>
      <c r="I38" s="35">
        <f t="shared" si="9"/>
        <v>37668</v>
      </c>
      <c r="J38" s="36">
        <f t="shared" si="4"/>
        <v>97.65886287625418</v>
      </c>
      <c r="K38" s="34">
        <v>20114</v>
      </c>
      <c r="L38" s="36">
        <f t="shared" si="5"/>
        <v>52.147986829483294</v>
      </c>
      <c r="M38" s="34">
        <v>0</v>
      </c>
      <c r="N38" s="36">
        <f t="shared" si="6"/>
        <v>0</v>
      </c>
      <c r="O38" s="34">
        <v>17554</v>
      </c>
      <c r="P38" s="34">
        <v>1546</v>
      </c>
      <c r="Q38" s="36">
        <f t="shared" si="7"/>
        <v>45.51087604677089</v>
      </c>
      <c r="R38" s="34" t="s">
        <v>144</v>
      </c>
      <c r="S38" s="34"/>
      <c r="T38" s="34"/>
      <c r="U38" s="34"/>
    </row>
    <row r="39" spans="1:21" ht="13.5">
      <c r="A39" s="31" t="s">
        <v>0</v>
      </c>
      <c r="B39" s="32" t="s">
        <v>65</v>
      </c>
      <c r="C39" s="33" t="s">
        <v>66</v>
      </c>
      <c r="D39" s="34">
        <f t="shared" si="0"/>
        <v>19670</v>
      </c>
      <c r="E39" s="35">
        <f t="shared" si="8"/>
        <v>907</v>
      </c>
      <c r="F39" s="36">
        <f t="shared" si="2"/>
        <v>4.611082867310625</v>
      </c>
      <c r="G39" s="34">
        <v>907</v>
      </c>
      <c r="H39" s="34">
        <v>0</v>
      </c>
      <c r="I39" s="35">
        <f t="shared" si="9"/>
        <v>18763</v>
      </c>
      <c r="J39" s="36">
        <f t="shared" si="4"/>
        <v>95.38891713268937</v>
      </c>
      <c r="K39" s="34">
        <v>9297</v>
      </c>
      <c r="L39" s="36">
        <f t="shared" si="5"/>
        <v>47.26487036095577</v>
      </c>
      <c r="M39" s="34">
        <v>0</v>
      </c>
      <c r="N39" s="36">
        <f t="shared" si="6"/>
        <v>0</v>
      </c>
      <c r="O39" s="34">
        <v>9466</v>
      </c>
      <c r="P39" s="34">
        <v>1086</v>
      </c>
      <c r="Q39" s="36">
        <f t="shared" si="7"/>
        <v>48.1240467717336</v>
      </c>
      <c r="R39" s="34" t="s">
        <v>144</v>
      </c>
      <c r="S39" s="34"/>
      <c r="T39" s="34"/>
      <c r="U39" s="34"/>
    </row>
    <row r="40" spans="1:21" ht="13.5">
      <c r="A40" s="31" t="s">
        <v>0</v>
      </c>
      <c r="B40" s="32" t="s">
        <v>67</v>
      </c>
      <c r="C40" s="33" t="s">
        <v>68</v>
      </c>
      <c r="D40" s="34">
        <f t="shared" si="0"/>
        <v>15695</v>
      </c>
      <c r="E40" s="35">
        <f t="shared" si="8"/>
        <v>400</v>
      </c>
      <c r="F40" s="36">
        <f t="shared" si="2"/>
        <v>2.548582351067219</v>
      </c>
      <c r="G40" s="34">
        <v>400</v>
      </c>
      <c r="H40" s="34">
        <v>0</v>
      </c>
      <c r="I40" s="35">
        <f t="shared" si="9"/>
        <v>15295</v>
      </c>
      <c r="J40" s="36">
        <f t="shared" si="4"/>
        <v>97.45141764893278</v>
      </c>
      <c r="K40" s="34">
        <v>9900</v>
      </c>
      <c r="L40" s="36">
        <f t="shared" si="5"/>
        <v>63.07741318891367</v>
      </c>
      <c r="M40" s="34">
        <v>0</v>
      </c>
      <c r="N40" s="36">
        <f t="shared" si="6"/>
        <v>0</v>
      </c>
      <c r="O40" s="34">
        <v>5395</v>
      </c>
      <c r="P40" s="34">
        <v>1650</v>
      </c>
      <c r="Q40" s="36">
        <f t="shared" si="7"/>
        <v>34.374004460019115</v>
      </c>
      <c r="R40" s="34" t="s">
        <v>144</v>
      </c>
      <c r="S40" s="34"/>
      <c r="T40" s="34"/>
      <c r="U40" s="34"/>
    </row>
    <row r="41" spans="1:21" ht="13.5">
      <c r="A41" s="31" t="s">
        <v>0</v>
      </c>
      <c r="B41" s="32" t="s">
        <v>69</v>
      </c>
      <c r="C41" s="33" t="s">
        <v>70</v>
      </c>
      <c r="D41" s="34">
        <f t="shared" si="0"/>
        <v>7827</v>
      </c>
      <c r="E41" s="35">
        <f t="shared" si="8"/>
        <v>487</v>
      </c>
      <c r="F41" s="36">
        <f t="shared" si="2"/>
        <v>6.222051871726077</v>
      </c>
      <c r="G41" s="34">
        <v>487</v>
      </c>
      <c r="H41" s="34">
        <v>0</v>
      </c>
      <c r="I41" s="35">
        <f t="shared" si="9"/>
        <v>7340</v>
      </c>
      <c r="J41" s="36">
        <f t="shared" si="4"/>
        <v>93.77794812827392</v>
      </c>
      <c r="K41" s="34">
        <v>972</v>
      </c>
      <c r="L41" s="36">
        <f t="shared" si="5"/>
        <v>12.41855116903028</v>
      </c>
      <c r="M41" s="34">
        <v>0</v>
      </c>
      <c r="N41" s="36">
        <f t="shared" si="6"/>
        <v>0</v>
      </c>
      <c r="O41" s="34">
        <v>6368</v>
      </c>
      <c r="P41" s="34">
        <v>1400</v>
      </c>
      <c r="Q41" s="36">
        <f t="shared" si="7"/>
        <v>81.35939695924364</v>
      </c>
      <c r="R41" s="34" t="s">
        <v>144</v>
      </c>
      <c r="S41" s="34"/>
      <c r="T41" s="34"/>
      <c r="U41" s="34"/>
    </row>
    <row r="42" spans="1:21" ht="13.5">
      <c r="A42" s="31" t="s">
        <v>0</v>
      </c>
      <c r="B42" s="32" t="s">
        <v>71</v>
      </c>
      <c r="C42" s="33" t="s">
        <v>72</v>
      </c>
      <c r="D42" s="34">
        <f t="shared" si="0"/>
        <v>8218</v>
      </c>
      <c r="E42" s="35">
        <f t="shared" si="8"/>
        <v>70</v>
      </c>
      <c r="F42" s="36">
        <f t="shared" si="2"/>
        <v>0.8517887563884157</v>
      </c>
      <c r="G42" s="34">
        <v>70</v>
      </c>
      <c r="H42" s="34">
        <v>0</v>
      </c>
      <c r="I42" s="35">
        <f t="shared" si="9"/>
        <v>8148</v>
      </c>
      <c r="J42" s="36">
        <f t="shared" si="4"/>
        <v>99.14821124361158</v>
      </c>
      <c r="K42" s="34">
        <v>694</v>
      </c>
      <c r="L42" s="36">
        <f t="shared" si="5"/>
        <v>8.444877099050863</v>
      </c>
      <c r="M42" s="34">
        <v>0</v>
      </c>
      <c r="N42" s="36">
        <f t="shared" si="6"/>
        <v>0</v>
      </c>
      <c r="O42" s="34">
        <v>7454</v>
      </c>
      <c r="P42" s="34">
        <v>1005</v>
      </c>
      <c r="Q42" s="36">
        <f t="shared" si="7"/>
        <v>90.70333414456073</v>
      </c>
      <c r="R42" s="34" t="s">
        <v>144</v>
      </c>
      <c r="S42" s="34"/>
      <c r="T42" s="34"/>
      <c r="U42" s="34"/>
    </row>
    <row r="43" spans="1:21" ht="13.5">
      <c r="A43" s="31" t="s">
        <v>0</v>
      </c>
      <c r="B43" s="32" t="s">
        <v>73</v>
      </c>
      <c r="C43" s="33" t="s">
        <v>169</v>
      </c>
      <c r="D43" s="34">
        <f t="shared" si="0"/>
        <v>30929</v>
      </c>
      <c r="E43" s="35">
        <f t="shared" si="8"/>
        <v>1035</v>
      </c>
      <c r="F43" s="36">
        <f t="shared" si="2"/>
        <v>3.346373953247761</v>
      </c>
      <c r="G43" s="34">
        <v>1035</v>
      </c>
      <c r="H43" s="34">
        <v>0</v>
      </c>
      <c r="I43" s="35">
        <f t="shared" si="9"/>
        <v>29894</v>
      </c>
      <c r="J43" s="36">
        <f t="shared" si="4"/>
        <v>96.65362604675224</v>
      </c>
      <c r="K43" s="34">
        <v>13792</v>
      </c>
      <c r="L43" s="36">
        <f t="shared" si="5"/>
        <v>44.59245368424456</v>
      </c>
      <c r="M43" s="34">
        <v>0</v>
      </c>
      <c r="N43" s="36">
        <f t="shared" si="6"/>
        <v>0</v>
      </c>
      <c r="O43" s="34">
        <v>16102</v>
      </c>
      <c r="P43" s="34">
        <v>2085</v>
      </c>
      <c r="Q43" s="36">
        <f t="shared" si="7"/>
        <v>52.061172362507676</v>
      </c>
      <c r="R43" s="34" t="s">
        <v>144</v>
      </c>
      <c r="S43" s="34"/>
      <c r="T43" s="34"/>
      <c r="U43" s="34"/>
    </row>
    <row r="44" spans="1:21" ht="13.5">
      <c r="A44" s="31" t="s">
        <v>0</v>
      </c>
      <c r="B44" s="32" t="s">
        <v>74</v>
      </c>
      <c r="C44" s="33" t="s">
        <v>75</v>
      </c>
      <c r="D44" s="34">
        <f t="shared" si="0"/>
        <v>36517</v>
      </c>
      <c r="E44" s="35">
        <f t="shared" si="8"/>
        <v>2200</v>
      </c>
      <c r="F44" s="36">
        <f t="shared" si="2"/>
        <v>6.0245912862502395</v>
      </c>
      <c r="G44" s="34">
        <v>2200</v>
      </c>
      <c r="H44" s="34">
        <v>0</v>
      </c>
      <c r="I44" s="35">
        <f t="shared" si="9"/>
        <v>34317</v>
      </c>
      <c r="J44" s="36">
        <f t="shared" si="4"/>
        <v>93.97540871374976</v>
      </c>
      <c r="K44" s="34">
        <v>12572</v>
      </c>
      <c r="L44" s="36">
        <f t="shared" si="5"/>
        <v>34.42780075033546</v>
      </c>
      <c r="M44" s="34">
        <v>0</v>
      </c>
      <c r="N44" s="36">
        <f t="shared" si="6"/>
        <v>0</v>
      </c>
      <c r="O44" s="34">
        <v>21745</v>
      </c>
      <c r="P44" s="34">
        <v>3470</v>
      </c>
      <c r="Q44" s="36">
        <f t="shared" si="7"/>
        <v>59.54760796341429</v>
      </c>
      <c r="R44" s="34" t="s">
        <v>144</v>
      </c>
      <c r="S44" s="34"/>
      <c r="T44" s="34"/>
      <c r="U44" s="34"/>
    </row>
    <row r="45" spans="1:21" ht="13.5">
      <c r="A45" s="31" t="s">
        <v>0</v>
      </c>
      <c r="B45" s="32" t="s">
        <v>76</v>
      </c>
      <c r="C45" s="33" t="s">
        <v>77</v>
      </c>
      <c r="D45" s="34">
        <f t="shared" si="0"/>
        <v>21989</v>
      </c>
      <c r="E45" s="35">
        <f t="shared" si="8"/>
        <v>440</v>
      </c>
      <c r="F45" s="36">
        <f t="shared" si="2"/>
        <v>2.001000500250125</v>
      </c>
      <c r="G45" s="34">
        <v>440</v>
      </c>
      <c r="H45" s="34">
        <v>0</v>
      </c>
      <c r="I45" s="35">
        <f t="shared" si="9"/>
        <v>21549</v>
      </c>
      <c r="J45" s="36">
        <f t="shared" si="4"/>
        <v>97.99899949974987</v>
      </c>
      <c r="K45" s="34">
        <v>4178</v>
      </c>
      <c r="L45" s="36">
        <f t="shared" si="5"/>
        <v>19.00040929555687</v>
      </c>
      <c r="M45" s="34">
        <v>0</v>
      </c>
      <c r="N45" s="36">
        <f t="shared" si="6"/>
        <v>0</v>
      </c>
      <c r="O45" s="34">
        <v>17371</v>
      </c>
      <c r="P45" s="34">
        <v>5608</v>
      </c>
      <c r="Q45" s="36">
        <f t="shared" si="7"/>
        <v>78.99859020419301</v>
      </c>
      <c r="R45" s="34" t="s">
        <v>144</v>
      </c>
      <c r="S45" s="34"/>
      <c r="T45" s="34"/>
      <c r="U45" s="34"/>
    </row>
    <row r="46" spans="1:21" ht="13.5">
      <c r="A46" s="31" t="s">
        <v>0</v>
      </c>
      <c r="B46" s="32" t="s">
        <v>78</v>
      </c>
      <c r="C46" s="33" t="s">
        <v>79</v>
      </c>
      <c r="D46" s="34">
        <f t="shared" si="0"/>
        <v>10452</v>
      </c>
      <c r="E46" s="35">
        <f t="shared" si="8"/>
        <v>1526</v>
      </c>
      <c r="F46" s="36">
        <f t="shared" si="2"/>
        <v>14.600076540375047</v>
      </c>
      <c r="G46" s="34">
        <v>1526</v>
      </c>
      <c r="H46" s="34">
        <v>0</v>
      </c>
      <c r="I46" s="35">
        <f t="shared" si="9"/>
        <v>8926</v>
      </c>
      <c r="J46" s="36">
        <f t="shared" si="4"/>
        <v>85.39992345962494</v>
      </c>
      <c r="K46" s="34">
        <v>0</v>
      </c>
      <c r="L46" s="36">
        <f t="shared" si="5"/>
        <v>0</v>
      </c>
      <c r="M46" s="34">
        <v>0</v>
      </c>
      <c r="N46" s="36">
        <f t="shared" si="6"/>
        <v>0</v>
      </c>
      <c r="O46" s="34">
        <v>8926</v>
      </c>
      <c r="P46" s="34">
        <v>2378</v>
      </c>
      <c r="Q46" s="36">
        <f t="shared" si="7"/>
        <v>85.39992345962494</v>
      </c>
      <c r="R46" s="34" t="s">
        <v>144</v>
      </c>
      <c r="S46" s="34"/>
      <c r="T46" s="34"/>
      <c r="U46" s="34"/>
    </row>
    <row r="47" spans="1:21" ht="13.5">
      <c r="A47" s="31" t="s">
        <v>0</v>
      </c>
      <c r="B47" s="32" t="s">
        <v>80</v>
      </c>
      <c r="C47" s="33" t="s">
        <v>81</v>
      </c>
      <c r="D47" s="34">
        <f t="shared" si="0"/>
        <v>17585</v>
      </c>
      <c r="E47" s="35">
        <f t="shared" si="8"/>
        <v>3860</v>
      </c>
      <c r="F47" s="36">
        <f t="shared" si="2"/>
        <v>21.950526016491327</v>
      </c>
      <c r="G47" s="34">
        <v>3860</v>
      </c>
      <c r="H47" s="34">
        <v>0</v>
      </c>
      <c r="I47" s="35">
        <f t="shared" si="9"/>
        <v>13725</v>
      </c>
      <c r="J47" s="36">
        <f t="shared" si="4"/>
        <v>78.04947398350868</v>
      </c>
      <c r="K47" s="34">
        <v>0</v>
      </c>
      <c r="L47" s="36">
        <f t="shared" si="5"/>
        <v>0</v>
      </c>
      <c r="M47" s="34">
        <v>1627</v>
      </c>
      <c r="N47" s="36">
        <f t="shared" si="6"/>
        <v>9.252203582598806</v>
      </c>
      <c r="O47" s="34">
        <v>12098</v>
      </c>
      <c r="P47" s="34">
        <v>5593</v>
      </c>
      <c r="Q47" s="36">
        <f t="shared" si="7"/>
        <v>68.79727040090987</v>
      </c>
      <c r="R47" s="34" t="s">
        <v>144</v>
      </c>
      <c r="S47" s="34"/>
      <c r="T47" s="34"/>
      <c r="U47" s="34"/>
    </row>
    <row r="48" spans="1:21" ht="13.5">
      <c r="A48" s="31" t="s">
        <v>0</v>
      </c>
      <c r="B48" s="32" t="s">
        <v>82</v>
      </c>
      <c r="C48" s="33" t="s">
        <v>83</v>
      </c>
      <c r="D48" s="34">
        <f t="shared" si="0"/>
        <v>13618</v>
      </c>
      <c r="E48" s="35">
        <f t="shared" si="8"/>
        <v>3509</v>
      </c>
      <c r="F48" s="36">
        <f t="shared" si="2"/>
        <v>25.767366720516964</v>
      </c>
      <c r="G48" s="34">
        <v>3509</v>
      </c>
      <c r="H48" s="34">
        <v>0</v>
      </c>
      <c r="I48" s="35">
        <f t="shared" si="9"/>
        <v>10109</v>
      </c>
      <c r="J48" s="36">
        <f t="shared" si="4"/>
        <v>74.23263327948304</v>
      </c>
      <c r="K48" s="34">
        <v>0</v>
      </c>
      <c r="L48" s="36">
        <f t="shared" si="5"/>
        <v>0</v>
      </c>
      <c r="M48" s="34">
        <v>0</v>
      </c>
      <c r="N48" s="36">
        <f t="shared" si="6"/>
        <v>0</v>
      </c>
      <c r="O48" s="34">
        <v>10109</v>
      </c>
      <c r="P48" s="34">
        <v>1198</v>
      </c>
      <c r="Q48" s="36">
        <f t="shared" si="7"/>
        <v>74.23263327948304</v>
      </c>
      <c r="R48" s="34"/>
      <c r="S48" s="34" t="s">
        <v>144</v>
      </c>
      <c r="T48" s="34"/>
      <c r="U48" s="34"/>
    </row>
    <row r="49" spans="1:21" ht="13.5">
      <c r="A49" s="31" t="s">
        <v>0</v>
      </c>
      <c r="B49" s="32" t="s">
        <v>84</v>
      </c>
      <c r="C49" s="33" t="s">
        <v>85</v>
      </c>
      <c r="D49" s="34">
        <f t="shared" si="0"/>
        <v>10254</v>
      </c>
      <c r="E49" s="35">
        <f t="shared" si="8"/>
        <v>2111</v>
      </c>
      <c r="F49" s="36">
        <f t="shared" si="2"/>
        <v>20.587087965671934</v>
      </c>
      <c r="G49" s="34">
        <v>2111</v>
      </c>
      <c r="H49" s="34">
        <v>0</v>
      </c>
      <c r="I49" s="35">
        <f t="shared" si="9"/>
        <v>8143</v>
      </c>
      <c r="J49" s="36">
        <f t="shared" si="4"/>
        <v>79.41291203432806</v>
      </c>
      <c r="K49" s="34">
        <v>0</v>
      </c>
      <c r="L49" s="36">
        <f t="shared" si="5"/>
        <v>0</v>
      </c>
      <c r="M49" s="34">
        <v>0</v>
      </c>
      <c r="N49" s="36">
        <f t="shared" si="6"/>
        <v>0</v>
      </c>
      <c r="O49" s="34">
        <v>8143</v>
      </c>
      <c r="P49" s="34">
        <v>778</v>
      </c>
      <c r="Q49" s="36">
        <f t="shared" si="7"/>
        <v>79.41291203432806</v>
      </c>
      <c r="R49" s="34"/>
      <c r="S49" s="34"/>
      <c r="T49" s="34"/>
      <c r="U49" s="34" t="s">
        <v>144</v>
      </c>
    </row>
    <row r="50" spans="1:21" ht="13.5">
      <c r="A50" s="31" t="s">
        <v>0</v>
      </c>
      <c r="B50" s="32" t="s">
        <v>86</v>
      </c>
      <c r="C50" s="33" t="s">
        <v>197</v>
      </c>
      <c r="D50" s="34">
        <f t="shared" si="0"/>
        <v>13297</v>
      </c>
      <c r="E50" s="35">
        <f t="shared" si="8"/>
        <v>1403</v>
      </c>
      <c r="F50" s="36">
        <f t="shared" si="2"/>
        <v>10.551252162141836</v>
      </c>
      <c r="G50" s="34">
        <v>1403</v>
      </c>
      <c r="H50" s="34">
        <v>0</v>
      </c>
      <c r="I50" s="35">
        <f t="shared" si="9"/>
        <v>11894</v>
      </c>
      <c r="J50" s="36">
        <f t="shared" si="4"/>
        <v>89.44874783785816</v>
      </c>
      <c r="K50" s="34">
        <v>0</v>
      </c>
      <c r="L50" s="36">
        <f t="shared" si="5"/>
        <v>0</v>
      </c>
      <c r="M50" s="34">
        <v>122</v>
      </c>
      <c r="N50" s="36">
        <f t="shared" si="6"/>
        <v>0.9175001880123336</v>
      </c>
      <c r="O50" s="34">
        <v>11772</v>
      </c>
      <c r="P50" s="34">
        <v>3793</v>
      </c>
      <c r="Q50" s="36">
        <f t="shared" si="7"/>
        <v>88.53124764984584</v>
      </c>
      <c r="R50" s="34" t="s">
        <v>144</v>
      </c>
      <c r="S50" s="34"/>
      <c r="T50" s="34"/>
      <c r="U50" s="34"/>
    </row>
    <row r="51" spans="1:21" ht="13.5">
      <c r="A51" s="31" t="s">
        <v>0</v>
      </c>
      <c r="B51" s="32" t="s">
        <v>87</v>
      </c>
      <c r="C51" s="33" t="s">
        <v>88</v>
      </c>
      <c r="D51" s="34">
        <f t="shared" si="0"/>
        <v>23666</v>
      </c>
      <c r="E51" s="35">
        <f t="shared" si="8"/>
        <v>2304</v>
      </c>
      <c r="F51" s="36">
        <f t="shared" si="2"/>
        <v>9.735485506633989</v>
      </c>
      <c r="G51" s="34">
        <v>2304</v>
      </c>
      <c r="H51" s="34">
        <v>0</v>
      </c>
      <c r="I51" s="35">
        <f t="shared" si="9"/>
        <v>21362</v>
      </c>
      <c r="J51" s="36">
        <f t="shared" si="4"/>
        <v>90.26451449336601</v>
      </c>
      <c r="K51" s="34">
        <v>0</v>
      </c>
      <c r="L51" s="36">
        <f t="shared" si="5"/>
        <v>0</v>
      </c>
      <c r="M51" s="34">
        <v>0</v>
      </c>
      <c r="N51" s="36">
        <f t="shared" si="6"/>
        <v>0</v>
      </c>
      <c r="O51" s="34">
        <v>21362</v>
      </c>
      <c r="P51" s="34">
        <v>8711</v>
      </c>
      <c r="Q51" s="36">
        <f t="shared" si="7"/>
        <v>90.26451449336601</v>
      </c>
      <c r="R51" s="34" t="s">
        <v>144</v>
      </c>
      <c r="S51" s="34"/>
      <c r="T51" s="34"/>
      <c r="U51" s="34"/>
    </row>
    <row r="52" spans="1:21" ht="13.5">
      <c r="A52" s="31" t="s">
        <v>0</v>
      </c>
      <c r="B52" s="32" t="s">
        <v>89</v>
      </c>
      <c r="C52" s="33" t="s">
        <v>90</v>
      </c>
      <c r="D52" s="34">
        <f t="shared" si="0"/>
        <v>11576</v>
      </c>
      <c r="E52" s="35">
        <f t="shared" si="8"/>
        <v>1711</v>
      </c>
      <c r="F52" s="36">
        <f t="shared" si="2"/>
        <v>14.780580511402903</v>
      </c>
      <c r="G52" s="34">
        <v>1711</v>
      </c>
      <c r="H52" s="34">
        <v>0</v>
      </c>
      <c r="I52" s="35">
        <f t="shared" si="9"/>
        <v>9865</v>
      </c>
      <c r="J52" s="36">
        <f t="shared" si="4"/>
        <v>85.2194194885971</v>
      </c>
      <c r="K52" s="34">
        <v>0</v>
      </c>
      <c r="L52" s="36">
        <f t="shared" si="5"/>
        <v>0</v>
      </c>
      <c r="M52" s="34">
        <v>0</v>
      </c>
      <c r="N52" s="36">
        <f t="shared" si="6"/>
        <v>0</v>
      </c>
      <c r="O52" s="34">
        <v>9865</v>
      </c>
      <c r="P52" s="34">
        <v>929</v>
      </c>
      <c r="Q52" s="36">
        <f t="shared" si="7"/>
        <v>85.2194194885971</v>
      </c>
      <c r="R52" s="34" t="s">
        <v>144</v>
      </c>
      <c r="S52" s="34"/>
      <c r="T52" s="34"/>
      <c r="U52" s="34"/>
    </row>
    <row r="53" spans="1:21" ht="13.5">
      <c r="A53" s="31" t="s">
        <v>0</v>
      </c>
      <c r="B53" s="32" t="s">
        <v>91</v>
      </c>
      <c r="C53" s="33" t="s">
        <v>92</v>
      </c>
      <c r="D53" s="34">
        <f t="shared" si="0"/>
        <v>26746</v>
      </c>
      <c r="E53" s="35">
        <f t="shared" si="8"/>
        <v>4292</v>
      </c>
      <c r="F53" s="36">
        <f t="shared" si="2"/>
        <v>16.04725940327526</v>
      </c>
      <c r="G53" s="34">
        <v>4292</v>
      </c>
      <c r="H53" s="34">
        <v>0</v>
      </c>
      <c r="I53" s="35">
        <f t="shared" si="9"/>
        <v>22454</v>
      </c>
      <c r="J53" s="36">
        <f t="shared" si="4"/>
        <v>83.95274059672474</v>
      </c>
      <c r="K53" s="34">
        <v>0</v>
      </c>
      <c r="L53" s="36">
        <f t="shared" si="5"/>
        <v>0</v>
      </c>
      <c r="M53" s="34">
        <v>0</v>
      </c>
      <c r="N53" s="36">
        <f t="shared" si="6"/>
        <v>0</v>
      </c>
      <c r="O53" s="34">
        <v>22454</v>
      </c>
      <c r="P53" s="34">
        <v>3493</v>
      </c>
      <c r="Q53" s="36">
        <f t="shared" si="7"/>
        <v>83.95274059672474</v>
      </c>
      <c r="R53" s="34" t="s">
        <v>144</v>
      </c>
      <c r="S53" s="34"/>
      <c r="T53" s="34"/>
      <c r="U53" s="34"/>
    </row>
    <row r="54" spans="1:21" ht="13.5">
      <c r="A54" s="31" t="s">
        <v>0</v>
      </c>
      <c r="B54" s="32" t="s">
        <v>93</v>
      </c>
      <c r="C54" s="33" t="s">
        <v>94</v>
      </c>
      <c r="D54" s="34">
        <f t="shared" si="0"/>
        <v>25303</v>
      </c>
      <c r="E54" s="35">
        <f t="shared" si="8"/>
        <v>4555</v>
      </c>
      <c r="F54" s="36">
        <f t="shared" si="2"/>
        <v>18.00181796624906</v>
      </c>
      <c r="G54" s="34">
        <v>4555</v>
      </c>
      <c r="H54" s="34">
        <v>0</v>
      </c>
      <c r="I54" s="35">
        <f t="shared" si="9"/>
        <v>20748</v>
      </c>
      <c r="J54" s="36">
        <f t="shared" si="4"/>
        <v>81.99818203375095</v>
      </c>
      <c r="K54" s="34">
        <v>0</v>
      </c>
      <c r="L54" s="36">
        <f t="shared" si="5"/>
        <v>0</v>
      </c>
      <c r="M54" s="34">
        <v>0</v>
      </c>
      <c r="N54" s="36">
        <f t="shared" si="6"/>
        <v>0</v>
      </c>
      <c r="O54" s="34">
        <v>20748</v>
      </c>
      <c r="P54" s="34">
        <v>1227</v>
      </c>
      <c r="Q54" s="36">
        <f t="shared" si="7"/>
        <v>81.99818203375095</v>
      </c>
      <c r="R54" s="34" t="s">
        <v>144</v>
      </c>
      <c r="S54" s="34"/>
      <c r="T54" s="34"/>
      <c r="U54" s="34"/>
    </row>
    <row r="55" spans="1:21" ht="13.5">
      <c r="A55" s="31" t="s">
        <v>0</v>
      </c>
      <c r="B55" s="32" t="s">
        <v>95</v>
      </c>
      <c r="C55" s="33" t="s">
        <v>171</v>
      </c>
      <c r="D55" s="34">
        <f t="shared" si="0"/>
        <v>27620</v>
      </c>
      <c r="E55" s="35">
        <f t="shared" si="8"/>
        <v>4972</v>
      </c>
      <c r="F55" s="36">
        <f t="shared" si="2"/>
        <v>18.001448225923244</v>
      </c>
      <c r="G55" s="34">
        <v>4972</v>
      </c>
      <c r="H55" s="34">
        <v>0</v>
      </c>
      <c r="I55" s="35">
        <f t="shared" si="9"/>
        <v>22648</v>
      </c>
      <c r="J55" s="36">
        <f t="shared" si="4"/>
        <v>81.99855177407676</v>
      </c>
      <c r="K55" s="34">
        <v>3600</v>
      </c>
      <c r="L55" s="36">
        <f t="shared" si="5"/>
        <v>13.034033309196236</v>
      </c>
      <c r="M55" s="34">
        <v>0</v>
      </c>
      <c r="N55" s="36">
        <f t="shared" si="6"/>
        <v>0</v>
      </c>
      <c r="O55" s="34">
        <v>19048</v>
      </c>
      <c r="P55" s="34">
        <v>1812</v>
      </c>
      <c r="Q55" s="36">
        <f t="shared" si="7"/>
        <v>68.96451846488051</v>
      </c>
      <c r="R55" s="34" t="s">
        <v>144</v>
      </c>
      <c r="S55" s="34"/>
      <c r="T55" s="34"/>
      <c r="U55" s="34"/>
    </row>
    <row r="56" spans="1:21" ht="13.5">
      <c r="A56" s="31" t="s">
        <v>0</v>
      </c>
      <c r="B56" s="32" t="s">
        <v>96</v>
      </c>
      <c r="C56" s="33" t="s">
        <v>97</v>
      </c>
      <c r="D56" s="34">
        <f t="shared" si="0"/>
        <v>21321</v>
      </c>
      <c r="E56" s="35">
        <f t="shared" si="8"/>
        <v>4031</v>
      </c>
      <c r="F56" s="36">
        <f t="shared" si="2"/>
        <v>18.906242671544486</v>
      </c>
      <c r="G56" s="34">
        <v>4031</v>
      </c>
      <c r="H56" s="34">
        <v>0</v>
      </c>
      <c r="I56" s="35">
        <f t="shared" si="9"/>
        <v>17290</v>
      </c>
      <c r="J56" s="36">
        <f t="shared" si="4"/>
        <v>81.09375732845552</v>
      </c>
      <c r="K56" s="34">
        <v>0</v>
      </c>
      <c r="L56" s="36">
        <f t="shared" si="5"/>
        <v>0</v>
      </c>
      <c r="M56" s="34">
        <v>0</v>
      </c>
      <c r="N56" s="36">
        <f t="shared" si="6"/>
        <v>0</v>
      </c>
      <c r="O56" s="34">
        <v>17290</v>
      </c>
      <c r="P56" s="34">
        <v>2029</v>
      </c>
      <c r="Q56" s="36">
        <f t="shared" si="7"/>
        <v>81.09375732845552</v>
      </c>
      <c r="R56" s="34" t="s">
        <v>144</v>
      </c>
      <c r="S56" s="34"/>
      <c r="T56" s="34"/>
      <c r="U56" s="34"/>
    </row>
    <row r="57" spans="1:21" ht="13.5">
      <c r="A57" s="31" t="s">
        <v>0</v>
      </c>
      <c r="B57" s="32" t="s">
        <v>98</v>
      </c>
      <c r="C57" s="33" t="s">
        <v>99</v>
      </c>
      <c r="D57" s="34">
        <f t="shared" si="0"/>
        <v>6401</v>
      </c>
      <c r="E57" s="35">
        <f t="shared" si="8"/>
        <v>1308</v>
      </c>
      <c r="F57" s="36">
        <f t="shared" si="2"/>
        <v>20.434307139509453</v>
      </c>
      <c r="G57" s="34">
        <v>1047</v>
      </c>
      <c r="H57" s="34">
        <v>261</v>
      </c>
      <c r="I57" s="35">
        <f t="shared" si="9"/>
        <v>5093</v>
      </c>
      <c r="J57" s="36">
        <f t="shared" si="4"/>
        <v>79.56569286049054</v>
      </c>
      <c r="K57" s="34">
        <v>0</v>
      </c>
      <c r="L57" s="36">
        <f t="shared" si="5"/>
        <v>0</v>
      </c>
      <c r="M57" s="34">
        <v>0</v>
      </c>
      <c r="N57" s="36">
        <f t="shared" si="6"/>
        <v>0</v>
      </c>
      <c r="O57" s="34">
        <v>5093</v>
      </c>
      <c r="P57" s="34">
        <v>1273</v>
      </c>
      <c r="Q57" s="36">
        <f t="shared" si="7"/>
        <v>79.56569286049054</v>
      </c>
      <c r="R57" s="34"/>
      <c r="S57" s="34"/>
      <c r="T57" s="34"/>
      <c r="U57" s="34" t="s">
        <v>144</v>
      </c>
    </row>
    <row r="58" spans="1:21" ht="13.5">
      <c r="A58" s="31" t="s">
        <v>0</v>
      </c>
      <c r="B58" s="32" t="s">
        <v>100</v>
      </c>
      <c r="C58" s="33" t="s">
        <v>101</v>
      </c>
      <c r="D58" s="34">
        <f t="shared" si="0"/>
        <v>6646</v>
      </c>
      <c r="E58" s="35">
        <f t="shared" si="8"/>
        <v>1394</v>
      </c>
      <c r="F58" s="36">
        <f t="shared" si="2"/>
        <v>20.975022569966896</v>
      </c>
      <c r="G58" s="34">
        <v>1291</v>
      </c>
      <c r="H58" s="34">
        <v>103</v>
      </c>
      <c r="I58" s="35">
        <f t="shared" si="9"/>
        <v>5252</v>
      </c>
      <c r="J58" s="36">
        <f t="shared" si="4"/>
        <v>79.0249774300331</v>
      </c>
      <c r="K58" s="34">
        <v>0</v>
      </c>
      <c r="L58" s="36">
        <f t="shared" si="5"/>
        <v>0</v>
      </c>
      <c r="M58" s="34">
        <v>0</v>
      </c>
      <c r="N58" s="36">
        <f t="shared" si="6"/>
        <v>0</v>
      </c>
      <c r="O58" s="34">
        <v>5252</v>
      </c>
      <c r="P58" s="34">
        <v>1910</v>
      </c>
      <c r="Q58" s="36">
        <f t="shared" si="7"/>
        <v>79.0249774300331</v>
      </c>
      <c r="R58" s="34" t="s">
        <v>144</v>
      </c>
      <c r="S58" s="34"/>
      <c r="T58" s="34"/>
      <c r="U58" s="34"/>
    </row>
    <row r="59" spans="1:21" ht="13.5">
      <c r="A59" s="31" t="s">
        <v>0</v>
      </c>
      <c r="B59" s="32" t="s">
        <v>102</v>
      </c>
      <c r="C59" s="33" t="s">
        <v>103</v>
      </c>
      <c r="D59" s="34">
        <f t="shared" si="0"/>
        <v>3352</v>
      </c>
      <c r="E59" s="35">
        <f t="shared" si="8"/>
        <v>1352</v>
      </c>
      <c r="F59" s="36">
        <f t="shared" si="2"/>
        <v>40.334128878281625</v>
      </c>
      <c r="G59" s="34">
        <v>1321</v>
      </c>
      <c r="H59" s="34">
        <v>31</v>
      </c>
      <c r="I59" s="35">
        <f t="shared" si="9"/>
        <v>2000</v>
      </c>
      <c r="J59" s="36">
        <f t="shared" si="4"/>
        <v>59.665871121718375</v>
      </c>
      <c r="K59" s="34">
        <v>0</v>
      </c>
      <c r="L59" s="36">
        <f t="shared" si="5"/>
        <v>0</v>
      </c>
      <c r="M59" s="34">
        <v>0</v>
      </c>
      <c r="N59" s="36">
        <f t="shared" si="6"/>
        <v>0</v>
      </c>
      <c r="O59" s="34">
        <v>2000</v>
      </c>
      <c r="P59" s="34">
        <v>452</v>
      </c>
      <c r="Q59" s="36">
        <f t="shared" si="7"/>
        <v>59.665871121718375</v>
      </c>
      <c r="R59" s="34" t="s">
        <v>144</v>
      </c>
      <c r="S59" s="34"/>
      <c r="T59" s="34"/>
      <c r="U59" s="34"/>
    </row>
    <row r="60" spans="1:21" ht="13.5">
      <c r="A60" s="31" t="s">
        <v>0</v>
      </c>
      <c r="B60" s="32" t="s">
        <v>104</v>
      </c>
      <c r="C60" s="33" t="s">
        <v>105</v>
      </c>
      <c r="D60" s="34">
        <f t="shared" si="0"/>
        <v>12266</v>
      </c>
      <c r="E60" s="35">
        <f t="shared" si="8"/>
        <v>1907</v>
      </c>
      <c r="F60" s="36">
        <f t="shared" si="2"/>
        <v>15.547040600032611</v>
      </c>
      <c r="G60" s="34">
        <v>1907</v>
      </c>
      <c r="H60" s="34">
        <v>0</v>
      </c>
      <c r="I60" s="35">
        <f t="shared" si="9"/>
        <v>10359</v>
      </c>
      <c r="J60" s="36">
        <f t="shared" si="4"/>
        <v>84.45295939996738</v>
      </c>
      <c r="K60" s="34">
        <v>0</v>
      </c>
      <c r="L60" s="36">
        <f t="shared" si="5"/>
        <v>0</v>
      </c>
      <c r="M60" s="34">
        <v>0</v>
      </c>
      <c r="N60" s="36">
        <f t="shared" si="6"/>
        <v>0</v>
      </c>
      <c r="O60" s="34">
        <v>10359</v>
      </c>
      <c r="P60" s="34">
        <v>1970</v>
      </c>
      <c r="Q60" s="36">
        <f t="shared" si="7"/>
        <v>84.45295939996738</v>
      </c>
      <c r="R60" s="34" t="s">
        <v>144</v>
      </c>
      <c r="S60" s="34"/>
      <c r="T60" s="34"/>
      <c r="U60" s="34"/>
    </row>
    <row r="61" spans="1:21" ht="13.5">
      <c r="A61" s="31" t="s">
        <v>0</v>
      </c>
      <c r="B61" s="32" t="s">
        <v>106</v>
      </c>
      <c r="C61" s="33" t="s">
        <v>107</v>
      </c>
      <c r="D61" s="34">
        <f t="shared" si="0"/>
        <v>23947</v>
      </c>
      <c r="E61" s="35">
        <f t="shared" si="8"/>
        <v>4344</v>
      </c>
      <c r="F61" s="36">
        <f aca="true" t="shared" si="10" ref="F61:F81">E61/D61*100</f>
        <v>18.14005929761557</v>
      </c>
      <c r="G61" s="34">
        <v>4344</v>
      </c>
      <c r="H61" s="34">
        <v>0</v>
      </c>
      <c r="I61" s="35">
        <f t="shared" si="9"/>
        <v>19603</v>
      </c>
      <c r="J61" s="36">
        <f aca="true" t="shared" si="11" ref="J61:J81">I61/D61*100</f>
        <v>81.85994070238443</v>
      </c>
      <c r="K61" s="34">
        <v>5085</v>
      </c>
      <c r="L61" s="36">
        <f aca="true" t="shared" si="12" ref="L61:L81">K61/D61*100</f>
        <v>21.234392617029275</v>
      </c>
      <c r="M61" s="34">
        <v>0</v>
      </c>
      <c r="N61" s="36">
        <f aca="true" t="shared" si="13" ref="N61:N81">M61/D61*100</f>
        <v>0</v>
      </c>
      <c r="O61" s="34">
        <v>14518</v>
      </c>
      <c r="P61" s="34">
        <v>8002</v>
      </c>
      <c r="Q61" s="36">
        <f aca="true" t="shared" si="14" ref="Q61:Q81">O61/D61*100</f>
        <v>60.62554808535516</v>
      </c>
      <c r="R61" s="34" t="s">
        <v>144</v>
      </c>
      <c r="S61" s="34"/>
      <c r="T61" s="34"/>
      <c r="U61" s="34"/>
    </row>
    <row r="62" spans="1:21" ht="13.5">
      <c r="A62" s="31" t="s">
        <v>0</v>
      </c>
      <c r="B62" s="32" t="s">
        <v>108</v>
      </c>
      <c r="C62" s="33" t="s">
        <v>109</v>
      </c>
      <c r="D62" s="34">
        <f t="shared" si="0"/>
        <v>14437</v>
      </c>
      <c r="E62" s="35">
        <f t="shared" si="8"/>
        <v>1312</v>
      </c>
      <c r="F62" s="36">
        <f t="shared" si="10"/>
        <v>9.087760615086236</v>
      </c>
      <c r="G62" s="34">
        <v>1312</v>
      </c>
      <c r="H62" s="34">
        <v>0</v>
      </c>
      <c r="I62" s="35">
        <f t="shared" si="9"/>
        <v>13125</v>
      </c>
      <c r="J62" s="36">
        <f t="shared" si="11"/>
        <v>90.91223938491376</v>
      </c>
      <c r="K62" s="34">
        <v>0</v>
      </c>
      <c r="L62" s="36">
        <f t="shared" si="12"/>
        <v>0</v>
      </c>
      <c r="M62" s="34">
        <v>209</v>
      </c>
      <c r="N62" s="36">
        <f t="shared" si="13"/>
        <v>1.447669183348341</v>
      </c>
      <c r="O62" s="34">
        <v>12916</v>
      </c>
      <c r="P62" s="34">
        <v>2893</v>
      </c>
      <c r="Q62" s="36">
        <f t="shared" si="14"/>
        <v>89.46457020156542</v>
      </c>
      <c r="R62" s="34" t="s">
        <v>144</v>
      </c>
      <c r="S62" s="34"/>
      <c r="T62" s="34"/>
      <c r="U62" s="34"/>
    </row>
    <row r="63" spans="1:21" ht="13.5">
      <c r="A63" s="31" t="s">
        <v>0</v>
      </c>
      <c r="B63" s="32" t="s">
        <v>110</v>
      </c>
      <c r="C63" s="33" t="s">
        <v>111</v>
      </c>
      <c r="D63" s="34">
        <f t="shared" si="0"/>
        <v>31292</v>
      </c>
      <c r="E63" s="35">
        <f t="shared" si="8"/>
        <v>3186</v>
      </c>
      <c r="F63" s="36">
        <f t="shared" si="10"/>
        <v>10.181516042438963</v>
      </c>
      <c r="G63" s="34">
        <v>3186</v>
      </c>
      <c r="H63" s="34">
        <v>0</v>
      </c>
      <c r="I63" s="35">
        <f t="shared" si="9"/>
        <v>28106</v>
      </c>
      <c r="J63" s="36">
        <f t="shared" si="11"/>
        <v>89.81848395756103</v>
      </c>
      <c r="K63" s="34">
        <v>0</v>
      </c>
      <c r="L63" s="36">
        <f t="shared" si="12"/>
        <v>0</v>
      </c>
      <c r="M63" s="34">
        <v>2567</v>
      </c>
      <c r="N63" s="36">
        <f t="shared" si="13"/>
        <v>8.203374664450978</v>
      </c>
      <c r="O63" s="34">
        <v>25539</v>
      </c>
      <c r="P63" s="34">
        <v>3598</v>
      </c>
      <c r="Q63" s="36">
        <f t="shared" si="14"/>
        <v>81.61510929311005</v>
      </c>
      <c r="R63" s="34" t="s">
        <v>144</v>
      </c>
      <c r="S63" s="34"/>
      <c r="T63" s="34"/>
      <c r="U63" s="34"/>
    </row>
    <row r="64" spans="1:21" ht="13.5">
      <c r="A64" s="31" t="s">
        <v>0</v>
      </c>
      <c r="B64" s="32" t="s">
        <v>112</v>
      </c>
      <c r="C64" s="33" t="s">
        <v>170</v>
      </c>
      <c r="D64" s="34">
        <f t="shared" si="0"/>
        <v>21042</v>
      </c>
      <c r="E64" s="35">
        <f t="shared" si="8"/>
        <v>2234</v>
      </c>
      <c r="F64" s="36">
        <f t="shared" si="10"/>
        <v>10.616861515065109</v>
      </c>
      <c r="G64" s="34">
        <v>2234</v>
      </c>
      <c r="H64" s="34">
        <v>0</v>
      </c>
      <c r="I64" s="35">
        <f t="shared" si="9"/>
        <v>18808</v>
      </c>
      <c r="J64" s="36">
        <f t="shared" si="11"/>
        <v>89.38313848493489</v>
      </c>
      <c r="K64" s="34">
        <v>3453</v>
      </c>
      <c r="L64" s="36">
        <f t="shared" si="12"/>
        <v>16.410037068719703</v>
      </c>
      <c r="M64" s="34">
        <v>176</v>
      </c>
      <c r="N64" s="36">
        <f t="shared" si="13"/>
        <v>0.8364223933086208</v>
      </c>
      <c r="O64" s="34">
        <v>15179</v>
      </c>
      <c r="P64" s="34">
        <v>2179</v>
      </c>
      <c r="Q64" s="36">
        <f t="shared" si="14"/>
        <v>72.13667902290656</v>
      </c>
      <c r="R64" s="34" t="s">
        <v>144</v>
      </c>
      <c r="S64" s="34"/>
      <c r="T64" s="34"/>
      <c r="U64" s="34"/>
    </row>
    <row r="65" spans="1:21" ht="13.5">
      <c r="A65" s="31" t="s">
        <v>0</v>
      </c>
      <c r="B65" s="32" t="s">
        <v>113</v>
      </c>
      <c r="C65" s="33" t="s">
        <v>168</v>
      </c>
      <c r="D65" s="34">
        <f t="shared" si="0"/>
        <v>21116</v>
      </c>
      <c r="E65" s="35">
        <f t="shared" si="8"/>
        <v>3547</v>
      </c>
      <c r="F65" s="36">
        <f t="shared" si="10"/>
        <v>16.797688956241714</v>
      </c>
      <c r="G65" s="34">
        <v>2408</v>
      </c>
      <c r="H65" s="34">
        <v>1139</v>
      </c>
      <c r="I65" s="35">
        <f t="shared" si="9"/>
        <v>17569</v>
      </c>
      <c r="J65" s="36">
        <f t="shared" si="11"/>
        <v>83.20231104375829</v>
      </c>
      <c r="K65" s="34">
        <v>0</v>
      </c>
      <c r="L65" s="36">
        <f t="shared" si="12"/>
        <v>0</v>
      </c>
      <c r="M65" s="34">
        <v>0</v>
      </c>
      <c r="N65" s="36">
        <f t="shared" si="13"/>
        <v>0</v>
      </c>
      <c r="O65" s="34">
        <v>17569</v>
      </c>
      <c r="P65" s="34">
        <v>1239</v>
      </c>
      <c r="Q65" s="36">
        <f t="shared" si="14"/>
        <v>83.20231104375829</v>
      </c>
      <c r="R65" s="34" t="s">
        <v>144</v>
      </c>
      <c r="S65" s="34"/>
      <c r="T65" s="34"/>
      <c r="U65" s="34"/>
    </row>
    <row r="66" spans="1:21" ht="13.5">
      <c r="A66" s="31" t="s">
        <v>0</v>
      </c>
      <c r="B66" s="32" t="s">
        <v>114</v>
      </c>
      <c r="C66" s="33" t="s">
        <v>115</v>
      </c>
      <c r="D66" s="34">
        <f t="shared" si="0"/>
        <v>6604</v>
      </c>
      <c r="E66" s="35">
        <f t="shared" si="8"/>
        <v>1443</v>
      </c>
      <c r="F66" s="36">
        <f t="shared" si="10"/>
        <v>21.8503937007874</v>
      </c>
      <c r="G66" s="34">
        <v>1307</v>
      </c>
      <c r="H66" s="34">
        <v>136</v>
      </c>
      <c r="I66" s="35">
        <f t="shared" si="9"/>
        <v>5161</v>
      </c>
      <c r="J66" s="36">
        <f t="shared" si="11"/>
        <v>78.1496062992126</v>
      </c>
      <c r="K66" s="34">
        <v>83</v>
      </c>
      <c r="L66" s="36">
        <f t="shared" si="12"/>
        <v>1.2568140520896427</v>
      </c>
      <c r="M66" s="34">
        <v>0</v>
      </c>
      <c r="N66" s="36">
        <f t="shared" si="13"/>
        <v>0</v>
      </c>
      <c r="O66" s="34">
        <v>5078</v>
      </c>
      <c r="P66" s="34">
        <v>526</v>
      </c>
      <c r="Q66" s="36">
        <f t="shared" si="14"/>
        <v>76.89279224712296</v>
      </c>
      <c r="R66" s="34" t="s">
        <v>144</v>
      </c>
      <c r="S66" s="34"/>
      <c r="T66" s="34"/>
      <c r="U66" s="34"/>
    </row>
    <row r="67" spans="1:21" ht="13.5">
      <c r="A67" s="31" t="s">
        <v>0</v>
      </c>
      <c r="B67" s="32" t="s">
        <v>116</v>
      </c>
      <c r="C67" s="33" t="s">
        <v>117</v>
      </c>
      <c r="D67" s="34">
        <f t="shared" si="0"/>
        <v>18925</v>
      </c>
      <c r="E67" s="35">
        <f t="shared" si="8"/>
        <v>2550</v>
      </c>
      <c r="F67" s="36">
        <f t="shared" si="10"/>
        <v>13.474240422721268</v>
      </c>
      <c r="G67" s="34">
        <v>2550</v>
      </c>
      <c r="H67" s="34">
        <v>0</v>
      </c>
      <c r="I67" s="35">
        <f t="shared" si="9"/>
        <v>16375</v>
      </c>
      <c r="J67" s="36">
        <f t="shared" si="11"/>
        <v>86.52575957727873</v>
      </c>
      <c r="K67" s="34">
        <v>0</v>
      </c>
      <c r="L67" s="36">
        <f t="shared" si="12"/>
        <v>0</v>
      </c>
      <c r="M67" s="34">
        <v>0</v>
      </c>
      <c r="N67" s="36">
        <f t="shared" si="13"/>
        <v>0</v>
      </c>
      <c r="O67" s="34">
        <v>16375</v>
      </c>
      <c r="P67" s="34">
        <v>1478</v>
      </c>
      <c r="Q67" s="36">
        <f t="shared" si="14"/>
        <v>86.52575957727873</v>
      </c>
      <c r="R67" s="34" t="s">
        <v>144</v>
      </c>
      <c r="S67" s="34"/>
      <c r="T67" s="34"/>
      <c r="U67" s="34"/>
    </row>
    <row r="68" spans="1:21" ht="13.5">
      <c r="A68" s="31" t="s">
        <v>0</v>
      </c>
      <c r="B68" s="32" t="s">
        <v>118</v>
      </c>
      <c r="C68" s="33" t="s">
        <v>119</v>
      </c>
      <c r="D68" s="34">
        <f t="shared" si="0"/>
        <v>19646</v>
      </c>
      <c r="E68" s="35">
        <f t="shared" si="8"/>
        <v>3844</v>
      </c>
      <c r="F68" s="36">
        <f t="shared" si="10"/>
        <v>19.566323933625167</v>
      </c>
      <c r="G68" s="34">
        <v>3844</v>
      </c>
      <c r="H68" s="34">
        <v>0</v>
      </c>
      <c r="I68" s="35">
        <f t="shared" si="9"/>
        <v>15802</v>
      </c>
      <c r="J68" s="36">
        <f t="shared" si="11"/>
        <v>80.43367606637484</v>
      </c>
      <c r="K68" s="34">
        <v>9332</v>
      </c>
      <c r="L68" s="36">
        <f t="shared" si="12"/>
        <v>47.50076351420137</v>
      </c>
      <c r="M68" s="34">
        <v>0</v>
      </c>
      <c r="N68" s="36">
        <f t="shared" si="13"/>
        <v>0</v>
      </c>
      <c r="O68" s="34">
        <v>6470</v>
      </c>
      <c r="P68" s="34">
        <v>1051</v>
      </c>
      <c r="Q68" s="36">
        <f t="shared" si="14"/>
        <v>32.93291255217347</v>
      </c>
      <c r="R68" s="34" t="s">
        <v>144</v>
      </c>
      <c r="S68" s="34"/>
      <c r="T68" s="34"/>
      <c r="U68" s="34"/>
    </row>
    <row r="69" spans="1:21" ht="13.5">
      <c r="A69" s="31" t="s">
        <v>0</v>
      </c>
      <c r="B69" s="32" t="s">
        <v>120</v>
      </c>
      <c r="C69" s="33" t="s">
        <v>121</v>
      </c>
      <c r="D69" s="34">
        <f t="shared" si="0"/>
        <v>19389</v>
      </c>
      <c r="E69" s="35">
        <f t="shared" si="8"/>
        <v>702</v>
      </c>
      <c r="F69" s="36">
        <f t="shared" si="10"/>
        <v>3.6206096240136163</v>
      </c>
      <c r="G69" s="34">
        <v>702</v>
      </c>
      <c r="H69" s="34">
        <v>0</v>
      </c>
      <c r="I69" s="35">
        <f t="shared" si="9"/>
        <v>18687</v>
      </c>
      <c r="J69" s="36">
        <f t="shared" si="11"/>
        <v>96.37939037598639</v>
      </c>
      <c r="K69" s="34">
        <v>14767</v>
      </c>
      <c r="L69" s="36">
        <f t="shared" si="12"/>
        <v>76.1617411934602</v>
      </c>
      <c r="M69" s="34">
        <v>0</v>
      </c>
      <c r="N69" s="36">
        <f t="shared" si="13"/>
        <v>0</v>
      </c>
      <c r="O69" s="34">
        <v>3920</v>
      </c>
      <c r="P69" s="34">
        <v>200</v>
      </c>
      <c r="Q69" s="36">
        <f t="shared" si="14"/>
        <v>20.217649182526173</v>
      </c>
      <c r="R69" s="34" t="s">
        <v>144</v>
      </c>
      <c r="S69" s="34"/>
      <c r="T69" s="34"/>
      <c r="U69" s="34"/>
    </row>
    <row r="70" spans="1:21" ht="13.5">
      <c r="A70" s="31" t="s">
        <v>0</v>
      </c>
      <c r="B70" s="32" t="s">
        <v>122</v>
      </c>
      <c r="C70" s="33" t="s">
        <v>123</v>
      </c>
      <c r="D70" s="34">
        <f t="shared" si="0"/>
        <v>28952</v>
      </c>
      <c r="E70" s="35">
        <f t="shared" si="8"/>
        <v>3474</v>
      </c>
      <c r="F70" s="36">
        <f t="shared" si="10"/>
        <v>11.999171041724232</v>
      </c>
      <c r="G70" s="34">
        <v>3474</v>
      </c>
      <c r="H70" s="34">
        <v>0</v>
      </c>
      <c r="I70" s="35">
        <f t="shared" si="9"/>
        <v>25478</v>
      </c>
      <c r="J70" s="36">
        <f t="shared" si="11"/>
        <v>88.00082895827576</v>
      </c>
      <c r="K70" s="34">
        <v>11900</v>
      </c>
      <c r="L70" s="36">
        <f t="shared" si="12"/>
        <v>41.10251450676983</v>
      </c>
      <c r="M70" s="34">
        <v>0</v>
      </c>
      <c r="N70" s="36">
        <f t="shared" si="13"/>
        <v>0</v>
      </c>
      <c r="O70" s="34">
        <v>13578</v>
      </c>
      <c r="P70" s="34">
        <v>1837</v>
      </c>
      <c r="Q70" s="36">
        <f t="shared" si="14"/>
        <v>46.89831445150594</v>
      </c>
      <c r="R70" s="34" t="s">
        <v>144</v>
      </c>
      <c r="S70" s="34"/>
      <c r="T70" s="34"/>
      <c r="U70" s="34"/>
    </row>
    <row r="71" spans="1:21" ht="13.5">
      <c r="A71" s="31" t="s">
        <v>0</v>
      </c>
      <c r="B71" s="32" t="s">
        <v>124</v>
      </c>
      <c r="C71" s="33" t="s">
        <v>125</v>
      </c>
      <c r="D71" s="34">
        <f aca="true" t="shared" si="15" ref="D71:D80">E71+I71</f>
        <v>11484</v>
      </c>
      <c r="E71" s="35">
        <f t="shared" si="8"/>
        <v>827</v>
      </c>
      <c r="F71" s="36">
        <f t="shared" si="10"/>
        <v>7.201323580633925</v>
      </c>
      <c r="G71" s="34">
        <v>727</v>
      </c>
      <c r="H71" s="34">
        <v>100</v>
      </c>
      <c r="I71" s="35">
        <f t="shared" si="9"/>
        <v>10657</v>
      </c>
      <c r="J71" s="36">
        <f t="shared" si="11"/>
        <v>92.79867641936607</v>
      </c>
      <c r="K71" s="34">
        <v>1409</v>
      </c>
      <c r="L71" s="36">
        <f t="shared" si="12"/>
        <v>12.26924416579589</v>
      </c>
      <c r="M71" s="34">
        <v>0</v>
      </c>
      <c r="N71" s="36">
        <f t="shared" si="13"/>
        <v>0</v>
      </c>
      <c r="O71" s="34">
        <v>9248</v>
      </c>
      <c r="P71" s="34">
        <v>1207</v>
      </c>
      <c r="Q71" s="36">
        <f t="shared" si="14"/>
        <v>80.52943225357019</v>
      </c>
      <c r="R71" s="34" t="s">
        <v>144</v>
      </c>
      <c r="S71" s="34"/>
      <c r="T71" s="34"/>
      <c r="U71" s="34"/>
    </row>
    <row r="72" spans="1:21" ht="13.5">
      <c r="A72" s="31" t="s">
        <v>0</v>
      </c>
      <c r="B72" s="32" t="s">
        <v>126</v>
      </c>
      <c r="C72" s="33" t="s">
        <v>127</v>
      </c>
      <c r="D72" s="34">
        <f t="shared" si="15"/>
        <v>1216</v>
      </c>
      <c r="E72" s="35">
        <f t="shared" si="8"/>
        <v>517</v>
      </c>
      <c r="F72" s="36">
        <f t="shared" si="10"/>
        <v>42.51644736842105</v>
      </c>
      <c r="G72" s="34">
        <v>217</v>
      </c>
      <c r="H72" s="34">
        <v>300</v>
      </c>
      <c r="I72" s="35">
        <f t="shared" si="9"/>
        <v>699</v>
      </c>
      <c r="J72" s="36">
        <f t="shared" si="11"/>
        <v>57.48355263157895</v>
      </c>
      <c r="K72" s="34">
        <v>0</v>
      </c>
      <c r="L72" s="36">
        <f t="shared" si="12"/>
        <v>0</v>
      </c>
      <c r="M72" s="34">
        <v>0</v>
      </c>
      <c r="N72" s="36">
        <f t="shared" si="13"/>
        <v>0</v>
      </c>
      <c r="O72" s="34">
        <v>699</v>
      </c>
      <c r="P72" s="34">
        <v>221</v>
      </c>
      <c r="Q72" s="36">
        <f t="shared" si="14"/>
        <v>57.48355263157895</v>
      </c>
      <c r="R72" s="34" t="s">
        <v>144</v>
      </c>
      <c r="S72" s="34"/>
      <c r="T72" s="34"/>
      <c r="U72" s="34"/>
    </row>
    <row r="73" spans="1:21" ht="13.5">
      <c r="A73" s="31" t="s">
        <v>0</v>
      </c>
      <c r="B73" s="32" t="s">
        <v>128</v>
      </c>
      <c r="C73" s="33" t="s">
        <v>129</v>
      </c>
      <c r="D73" s="34">
        <f t="shared" si="15"/>
        <v>6081</v>
      </c>
      <c r="E73" s="35">
        <f t="shared" si="8"/>
        <v>2192</v>
      </c>
      <c r="F73" s="36">
        <f t="shared" si="10"/>
        <v>36.04670284492682</v>
      </c>
      <c r="G73" s="34">
        <v>1889</v>
      </c>
      <c r="H73" s="34">
        <v>303</v>
      </c>
      <c r="I73" s="35">
        <f t="shared" si="9"/>
        <v>3889</v>
      </c>
      <c r="J73" s="36">
        <f t="shared" si="11"/>
        <v>63.95329715507317</v>
      </c>
      <c r="K73" s="34">
        <v>884</v>
      </c>
      <c r="L73" s="36">
        <f t="shared" si="12"/>
        <v>14.537082716658444</v>
      </c>
      <c r="M73" s="34">
        <v>0</v>
      </c>
      <c r="N73" s="36">
        <f t="shared" si="13"/>
        <v>0</v>
      </c>
      <c r="O73" s="34">
        <v>3005</v>
      </c>
      <c r="P73" s="34">
        <v>766</v>
      </c>
      <c r="Q73" s="36">
        <f t="shared" si="14"/>
        <v>49.416214438414734</v>
      </c>
      <c r="R73" s="34" t="s">
        <v>144</v>
      </c>
      <c r="S73" s="34"/>
      <c r="T73" s="34"/>
      <c r="U73" s="34"/>
    </row>
    <row r="74" spans="1:21" ht="13.5">
      <c r="A74" s="31" t="s">
        <v>0</v>
      </c>
      <c r="B74" s="32" t="s">
        <v>130</v>
      </c>
      <c r="C74" s="33" t="s">
        <v>131</v>
      </c>
      <c r="D74" s="34">
        <f t="shared" si="15"/>
        <v>3759</v>
      </c>
      <c r="E74" s="35">
        <f t="shared" si="8"/>
        <v>1501</v>
      </c>
      <c r="F74" s="36">
        <f t="shared" si="10"/>
        <v>39.93083266826283</v>
      </c>
      <c r="G74" s="34">
        <v>897</v>
      </c>
      <c r="H74" s="34">
        <v>604</v>
      </c>
      <c r="I74" s="35">
        <f t="shared" si="9"/>
        <v>2258</v>
      </c>
      <c r="J74" s="36">
        <f t="shared" si="11"/>
        <v>60.06916733173716</v>
      </c>
      <c r="K74" s="34">
        <v>0</v>
      </c>
      <c r="L74" s="36">
        <f t="shared" si="12"/>
        <v>0</v>
      </c>
      <c r="M74" s="34">
        <v>0</v>
      </c>
      <c r="N74" s="36">
        <f t="shared" si="13"/>
        <v>0</v>
      </c>
      <c r="O74" s="34">
        <v>2258</v>
      </c>
      <c r="P74" s="34">
        <v>57</v>
      </c>
      <c r="Q74" s="36">
        <f t="shared" si="14"/>
        <v>60.06916733173716</v>
      </c>
      <c r="R74" s="34" t="s">
        <v>144</v>
      </c>
      <c r="S74" s="34"/>
      <c r="T74" s="34"/>
      <c r="U74" s="34"/>
    </row>
    <row r="75" spans="1:21" ht="13.5">
      <c r="A75" s="31" t="s">
        <v>0</v>
      </c>
      <c r="B75" s="32" t="s">
        <v>132</v>
      </c>
      <c r="C75" s="33" t="s">
        <v>133</v>
      </c>
      <c r="D75" s="34">
        <f t="shared" si="15"/>
        <v>11669</v>
      </c>
      <c r="E75" s="35">
        <f t="shared" si="8"/>
        <v>432</v>
      </c>
      <c r="F75" s="36">
        <f t="shared" si="10"/>
        <v>3.7021167195132403</v>
      </c>
      <c r="G75" s="34">
        <v>432</v>
      </c>
      <c r="H75" s="34">
        <v>0</v>
      </c>
      <c r="I75" s="35">
        <f t="shared" si="9"/>
        <v>11237</v>
      </c>
      <c r="J75" s="36">
        <f t="shared" si="11"/>
        <v>96.29788328048676</v>
      </c>
      <c r="K75" s="34">
        <v>10734</v>
      </c>
      <c r="L75" s="36">
        <f t="shared" si="12"/>
        <v>91.98731682234981</v>
      </c>
      <c r="M75" s="34">
        <v>0</v>
      </c>
      <c r="N75" s="36">
        <f t="shared" si="13"/>
        <v>0</v>
      </c>
      <c r="O75" s="34">
        <v>503</v>
      </c>
      <c r="P75" s="34">
        <v>23</v>
      </c>
      <c r="Q75" s="36">
        <f t="shared" si="14"/>
        <v>4.310566458136944</v>
      </c>
      <c r="R75" s="34" t="s">
        <v>144</v>
      </c>
      <c r="S75" s="34"/>
      <c r="T75" s="34"/>
      <c r="U75" s="34"/>
    </row>
    <row r="76" spans="1:21" ht="13.5">
      <c r="A76" s="31" t="s">
        <v>0</v>
      </c>
      <c r="B76" s="32" t="s">
        <v>134</v>
      </c>
      <c r="C76" s="33" t="s">
        <v>135</v>
      </c>
      <c r="D76" s="34">
        <f t="shared" si="15"/>
        <v>17021</v>
      </c>
      <c r="E76" s="35">
        <f t="shared" si="8"/>
        <v>3461</v>
      </c>
      <c r="F76" s="36">
        <f t="shared" si="10"/>
        <v>20.33370542271312</v>
      </c>
      <c r="G76" s="34">
        <v>3461</v>
      </c>
      <c r="H76" s="34">
        <v>0</v>
      </c>
      <c r="I76" s="35">
        <f t="shared" si="9"/>
        <v>13560</v>
      </c>
      <c r="J76" s="36">
        <f t="shared" si="11"/>
        <v>79.66629457728688</v>
      </c>
      <c r="K76" s="34">
        <v>575</v>
      </c>
      <c r="L76" s="36">
        <f t="shared" si="12"/>
        <v>3.3781798954233007</v>
      </c>
      <c r="M76" s="34">
        <v>0</v>
      </c>
      <c r="N76" s="36">
        <f t="shared" si="13"/>
        <v>0</v>
      </c>
      <c r="O76" s="34">
        <v>12985</v>
      </c>
      <c r="P76" s="34">
        <v>2195</v>
      </c>
      <c r="Q76" s="36">
        <f t="shared" si="14"/>
        <v>76.28811468186359</v>
      </c>
      <c r="R76" s="34" t="s">
        <v>144</v>
      </c>
      <c r="S76" s="34"/>
      <c r="T76" s="34"/>
      <c r="U76" s="34"/>
    </row>
    <row r="77" spans="1:21" ht="13.5">
      <c r="A77" s="31" t="s">
        <v>0</v>
      </c>
      <c r="B77" s="32" t="s">
        <v>136</v>
      </c>
      <c r="C77" s="33" t="s">
        <v>137</v>
      </c>
      <c r="D77" s="34">
        <f t="shared" si="15"/>
        <v>14124</v>
      </c>
      <c r="E77" s="35">
        <f t="shared" si="8"/>
        <v>1014</v>
      </c>
      <c r="F77" s="36">
        <f t="shared" si="10"/>
        <v>7.179269328802039</v>
      </c>
      <c r="G77" s="34">
        <v>1014</v>
      </c>
      <c r="H77" s="34">
        <v>0</v>
      </c>
      <c r="I77" s="35">
        <f t="shared" si="9"/>
        <v>13110</v>
      </c>
      <c r="J77" s="36">
        <f t="shared" si="11"/>
        <v>92.82073067119796</v>
      </c>
      <c r="K77" s="34">
        <v>10110</v>
      </c>
      <c r="L77" s="36">
        <f t="shared" si="12"/>
        <v>71.5802888700085</v>
      </c>
      <c r="M77" s="34">
        <v>0</v>
      </c>
      <c r="N77" s="36">
        <f t="shared" si="13"/>
        <v>0</v>
      </c>
      <c r="O77" s="34">
        <v>3000</v>
      </c>
      <c r="P77" s="34">
        <v>121</v>
      </c>
      <c r="Q77" s="36">
        <f t="shared" si="14"/>
        <v>21.240441801189462</v>
      </c>
      <c r="R77" s="34"/>
      <c r="S77" s="34" t="s">
        <v>144</v>
      </c>
      <c r="T77" s="34"/>
      <c r="U77" s="34"/>
    </row>
    <row r="78" spans="1:21" ht="13.5">
      <c r="A78" s="31" t="s">
        <v>0</v>
      </c>
      <c r="B78" s="32" t="s">
        <v>138</v>
      </c>
      <c r="C78" s="33" t="s">
        <v>139</v>
      </c>
      <c r="D78" s="34">
        <f t="shared" si="15"/>
        <v>21298</v>
      </c>
      <c r="E78" s="35">
        <f t="shared" si="8"/>
        <v>2970</v>
      </c>
      <c r="F78" s="36">
        <f t="shared" si="10"/>
        <v>13.944971358813035</v>
      </c>
      <c r="G78" s="34">
        <v>2950</v>
      </c>
      <c r="H78" s="34">
        <v>20</v>
      </c>
      <c r="I78" s="35">
        <f t="shared" si="9"/>
        <v>18328</v>
      </c>
      <c r="J78" s="36">
        <f t="shared" si="11"/>
        <v>86.05502864118696</v>
      </c>
      <c r="K78" s="34">
        <v>4000</v>
      </c>
      <c r="L78" s="36">
        <f t="shared" si="12"/>
        <v>18.781106207155602</v>
      </c>
      <c r="M78" s="34">
        <v>0</v>
      </c>
      <c r="N78" s="36">
        <f t="shared" si="13"/>
        <v>0</v>
      </c>
      <c r="O78" s="34">
        <v>14328</v>
      </c>
      <c r="P78" s="34">
        <v>9100</v>
      </c>
      <c r="Q78" s="36">
        <f t="shared" si="14"/>
        <v>67.27392243403136</v>
      </c>
      <c r="R78" s="34" t="s">
        <v>144</v>
      </c>
      <c r="S78" s="34"/>
      <c r="T78" s="34"/>
      <c r="U78" s="34"/>
    </row>
    <row r="79" spans="1:21" ht="13.5">
      <c r="A79" s="31" t="s">
        <v>0</v>
      </c>
      <c r="B79" s="32" t="s">
        <v>140</v>
      </c>
      <c r="C79" s="33" t="s">
        <v>141</v>
      </c>
      <c r="D79" s="34">
        <f t="shared" si="15"/>
        <v>15285</v>
      </c>
      <c r="E79" s="35">
        <f t="shared" si="8"/>
        <v>3580</v>
      </c>
      <c r="F79" s="36">
        <f t="shared" si="10"/>
        <v>23.42165521753353</v>
      </c>
      <c r="G79" s="34">
        <v>3339</v>
      </c>
      <c r="H79" s="34">
        <v>241</v>
      </c>
      <c r="I79" s="35">
        <f t="shared" si="9"/>
        <v>11705</v>
      </c>
      <c r="J79" s="36">
        <f t="shared" si="11"/>
        <v>76.57834478246647</v>
      </c>
      <c r="K79" s="34">
        <v>2661</v>
      </c>
      <c r="L79" s="36">
        <f t="shared" si="12"/>
        <v>17.409224730127576</v>
      </c>
      <c r="M79" s="34">
        <v>0</v>
      </c>
      <c r="N79" s="36">
        <f t="shared" si="13"/>
        <v>0</v>
      </c>
      <c r="O79" s="34">
        <v>9044</v>
      </c>
      <c r="P79" s="34">
        <v>441</v>
      </c>
      <c r="Q79" s="36">
        <f t="shared" si="14"/>
        <v>59.1691200523389</v>
      </c>
      <c r="R79" s="34" t="s">
        <v>144</v>
      </c>
      <c r="S79" s="34"/>
      <c r="T79" s="34"/>
      <c r="U79" s="34"/>
    </row>
    <row r="80" spans="1:21" ht="13.5">
      <c r="A80" s="31" t="s">
        <v>0</v>
      </c>
      <c r="B80" s="32" t="s">
        <v>142</v>
      </c>
      <c r="C80" s="33" t="s">
        <v>143</v>
      </c>
      <c r="D80" s="34">
        <f t="shared" si="15"/>
        <v>16173</v>
      </c>
      <c r="E80" s="35">
        <f t="shared" si="8"/>
        <v>2838</v>
      </c>
      <c r="F80" s="36">
        <f t="shared" si="10"/>
        <v>17.54776479317381</v>
      </c>
      <c r="G80" s="34">
        <v>2838</v>
      </c>
      <c r="H80" s="34">
        <v>0</v>
      </c>
      <c r="I80" s="35">
        <f t="shared" si="9"/>
        <v>13335</v>
      </c>
      <c r="J80" s="36">
        <f t="shared" si="11"/>
        <v>82.4522352068262</v>
      </c>
      <c r="K80" s="34">
        <v>0</v>
      </c>
      <c r="L80" s="36">
        <f t="shared" si="12"/>
        <v>0</v>
      </c>
      <c r="M80" s="34">
        <v>0</v>
      </c>
      <c r="N80" s="36">
        <f t="shared" si="13"/>
        <v>0</v>
      </c>
      <c r="O80" s="34">
        <v>13335</v>
      </c>
      <c r="P80" s="34">
        <v>3040</v>
      </c>
      <c r="Q80" s="36">
        <f t="shared" si="14"/>
        <v>82.4522352068262</v>
      </c>
      <c r="R80" s="34" t="s">
        <v>144</v>
      </c>
      <c r="S80" s="34"/>
      <c r="T80" s="34"/>
      <c r="U80" s="34"/>
    </row>
    <row r="81" spans="1:21" ht="13.5">
      <c r="A81" s="63" t="s">
        <v>145</v>
      </c>
      <c r="B81" s="64"/>
      <c r="C81" s="65"/>
      <c r="D81" s="34">
        <f>SUM(D7:D80)</f>
        <v>3773100</v>
      </c>
      <c r="E81" s="34">
        <f aca="true" t="shared" si="16" ref="E81:P81">SUM(E7:E80)</f>
        <v>312539</v>
      </c>
      <c r="F81" s="36">
        <f t="shared" si="10"/>
        <v>8.283347910206462</v>
      </c>
      <c r="G81" s="34">
        <f t="shared" si="16"/>
        <v>307949</v>
      </c>
      <c r="H81" s="34">
        <f t="shared" si="16"/>
        <v>4590</v>
      </c>
      <c r="I81" s="34">
        <f t="shared" si="16"/>
        <v>3460561</v>
      </c>
      <c r="J81" s="36">
        <f t="shared" si="11"/>
        <v>91.71665208979354</v>
      </c>
      <c r="K81" s="34">
        <f t="shared" si="16"/>
        <v>1447689</v>
      </c>
      <c r="L81" s="36">
        <f t="shared" si="12"/>
        <v>38.368688876520636</v>
      </c>
      <c r="M81" s="34">
        <f t="shared" si="16"/>
        <v>35672</v>
      </c>
      <c r="N81" s="36">
        <f t="shared" si="13"/>
        <v>0.9454294876891681</v>
      </c>
      <c r="O81" s="34">
        <f t="shared" si="16"/>
        <v>1977200</v>
      </c>
      <c r="P81" s="34">
        <f t="shared" si="16"/>
        <v>380406</v>
      </c>
      <c r="Q81" s="36">
        <f t="shared" si="14"/>
        <v>52.40253372558373</v>
      </c>
      <c r="R81" s="34">
        <f>COUNTIF(R7:R80,"○")</f>
        <v>67</v>
      </c>
      <c r="S81" s="34">
        <f>COUNTIF(S7:S80,"○")</f>
        <v>4</v>
      </c>
      <c r="T81" s="34">
        <f>COUNTIF(T7:T80,"○")</f>
        <v>1</v>
      </c>
      <c r="U81" s="34">
        <f>COUNTIF(U7:U80,"○")</f>
        <v>2</v>
      </c>
    </row>
  </sheetData>
  <mergeCells count="19">
    <mergeCell ref="A81:C8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8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146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148</v>
      </c>
      <c r="B2" s="44" t="s">
        <v>186</v>
      </c>
      <c r="C2" s="47" t="s">
        <v>187</v>
      </c>
      <c r="D2" s="14" t="s">
        <v>149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150</v>
      </c>
      <c r="E3" s="69" t="s">
        <v>151</v>
      </c>
      <c r="F3" s="71"/>
      <c r="G3" s="72"/>
      <c r="H3" s="66" t="s">
        <v>152</v>
      </c>
      <c r="I3" s="67"/>
      <c r="J3" s="68"/>
      <c r="K3" s="69" t="s">
        <v>153</v>
      </c>
      <c r="L3" s="67"/>
      <c r="M3" s="68"/>
      <c r="N3" s="26" t="s">
        <v>150</v>
      </c>
      <c r="O3" s="17" t="s">
        <v>154</v>
      </c>
      <c r="P3" s="24"/>
      <c r="Q3" s="24"/>
      <c r="R3" s="24"/>
      <c r="S3" s="24"/>
      <c r="T3" s="25"/>
      <c r="U3" s="17" t="s">
        <v>155</v>
      </c>
      <c r="V3" s="24"/>
      <c r="W3" s="24"/>
      <c r="X3" s="24"/>
      <c r="Y3" s="24"/>
      <c r="Z3" s="25"/>
      <c r="AA3" s="17" t="s">
        <v>156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150</v>
      </c>
      <c r="F4" s="18" t="s">
        <v>189</v>
      </c>
      <c r="G4" s="18" t="s">
        <v>190</v>
      </c>
      <c r="H4" s="26" t="s">
        <v>150</v>
      </c>
      <c r="I4" s="18" t="s">
        <v>189</v>
      </c>
      <c r="J4" s="18" t="s">
        <v>190</v>
      </c>
      <c r="K4" s="26" t="s">
        <v>150</v>
      </c>
      <c r="L4" s="18" t="s">
        <v>189</v>
      </c>
      <c r="M4" s="18" t="s">
        <v>190</v>
      </c>
      <c r="N4" s="27"/>
      <c r="O4" s="26" t="s">
        <v>150</v>
      </c>
      <c r="P4" s="18" t="s">
        <v>191</v>
      </c>
      <c r="Q4" s="18" t="s">
        <v>192</v>
      </c>
      <c r="R4" s="18" t="s">
        <v>193</v>
      </c>
      <c r="S4" s="18" t="s">
        <v>194</v>
      </c>
      <c r="T4" s="18" t="s">
        <v>195</v>
      </c>
      <c r="U4" s="26" t="s">
        <v>150</v>
      </c>
      <c r="V4" s="18" t="s">
        <v>191</v>
      </c>
      <c r="W4" s="18" t="s">
        <v>192</v>
      </c>
      <c r="X4" s="18" t="s">
        <v>193</v>
      </c>
      <c r="Y4" s="18" t="s">
        <v>194</v>
      </c>
      <c r="Z4" s="18" t="s">
        <v>195</v>
      </c>
      <c r="AA4" s="26" t="s">
        <v>150</v>
      </c>
      <c r="AB4" s="18" t="s">
        <v>189</v>
      </c>
      <c r="AC4" s="18" t="s">
        <v>190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196</v>
      </c>
      <c r="E6" s="19" t="s">
        <v>196</v>
      </c>
      <c r="F6" s="19" t="s">
        <v>196</v>
      </c>
      <c r="G6" s="19" t="s">
        <v>196</v>
      </c>
      <c r="H6" s="19" t="s">
        <v>196</v>
      </c>
      <c r="I6" s="19" t="s">
        <v>196</v>
      </c>
      <c r="J6" s="19" t="s">
        <v>196</v>
      </c>
      <c r="K6" s="19" t="s">
        <v>196</v>
      </c>
      <c r="L6" s="19" t="s">
        <v>196</v>
      </c>
      <c r="M6" s="19" t="s">
        <v>196</v>
      </c>
      <c r="N6" s="19" t="s">
        <v>196</v>
      </c>
      <c r="O6" s="19" t="s">
        <v>196</v>
      </c>
      <c r="P6" s="19" t="s">
        <v>196</v>
      </c>
      <c r="Q6" s="19" t="s">
        <v>196</v>
      </c>
      <c r="R6" s="19" t="s">
        <v>196</v>
      </c>
      <c r="S6" s="19" t="s">
        <v>196</v>
      </c>
      <c r="T6" s="19" t="s">
        <v>196</v>
      </c>
      <c r="U6" s="19" t="s">
        <v>196</v>
      </c>
      <c r="V6" s="19" t="s">
        <v>196</v>
      </c>
      <c r="W6" s="19" t="s">
        <v>196</v>
      </c>
      <c r="X6" s="19" t="s">
        <v>196</v>
      </c>
      <c r="Y6" s="19" t="s">
        <v>196</v>
      </c>
      <c r="Z6" s="19" t="s">
        <v>196</v>
      </c>
      <c r="AA6" s="19" t="s">
        <v>196</v>
      </c>
      <c r="AB6" s="19" t="s">
        <v>196</v>
      </c>
      <c r="AC6" s="19" t="s">
        <v>196</v>
      </c>
    </row>
    <row r="7" spans="1:29" ht="13.5">
      <c r="A7" s="31" t="s">
        <v>0</v>
      </c>
      <c r="B7" s="32" t="s">
        <v>1</v>
      </c>
      <c r="C7" s="33" t="s">
        <v>2</v>
      </c>
      <c r="D7" s="34">
        <f aca="true" t="shared" si="0" ref="D7:D70">E7+H7+K7</f>
        <v>81849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81849</v>
      </c>
      <c r="L7" s="34">
        <v>14546</v>
      </c>
      <c r="M7" s="34">
        <v>67303</v>
      </c>
      <c r="N7" s="34">
        <f aca="true" t="shared" si="4" ref="N7:N70">O7+U7+AA7</f>
        <v>82573</v>
      </c>
      <c r="O7" s="34">
        <f aca="true" t="shared" si="5" ref="O7:O70">SUM(P7:T7)</f>
        <v>14546</v>
      </c>
      <c r="P7" s="34">
        <v>14546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67303</v>
      </c>
      <c r="V7" s="34">
        <v>67303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724</v>
      </c>
      <c r="AB7" s="34">
        <v>724</v>
      </c>
      <c r="AC7" s="34">
        <v>0</v>
      </c>
    </row>
    <row r="8" spans="1:29" ht="13.5">
      <c r="A8" s="31" t="s">
        <v>0</v>
      </c>
      <c r="B8" s="32" t="s">
        <v>3</v>
      </c>
      <c r="C8" s="33" t="s">
        <v>4</v>
      </c>
      <c r="D8" s="34">
        <f t="shared" si="0"/>
        <v>96030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96030</v>
      </c>
      <c r="L8" s="34">
        <v>25491</v>
      </c>
      <c r="M8" s="34">
        <v>70539</v>
      </c>
      <c r="N8" s="34">
        <f t="shared" si="4"/>
        <v>96030</v>
      </c>
      <c r="O8" s="34">
        <f t="shared" si="5"/>
        <v>25491</v>
      </c>
      <c r="P8" s="34">
        <v>25491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70539</v>
      </c>
      <c r="V8" s="34">
        <v>70539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0</v>
      </c>
      <c r="B9" s="32" t="s">
        <v>5</v>
      </c>
      <c r="C9" s="33" t="s">
        <v>6</v>
      </c>
      <c r="D9" s="34">
        <f t="shared" si="0"/>
        <v>53136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53136</v>
      </c>
      <c r="L9" s="34">
        <v>8439</v>
      </c>
      <c r="M9" s="34">
        <v>44697</v>
      </c>
      <c r="N9" s="34">
        <f t="shared" si="4"/>
        <v>53136</v>
      </c>
      <c r="O9" s="34">
        <f t="shared" si="5"/>
        <v>8439</v>
      </c>
      <c r="P9" s="34">
        <v>8439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44697</v>
      </c>
      <c r="V9" s="34">
        <v>44697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0</v>
      </c>
      <c r="B10" s="32" t="s">
        <v>7</v>
      </c>
      <c r="C10" s="33" t="s">
        <v>8</v>
      </c>
      <c r="D10" s="34">
        <f t="shared" si="0"/>
        <v>55999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55999</v>
      </c>
      <c r="L10" s="34">
        <v>5344</v>
      </c>
      <c r="M10" s="34">
        <v>50655</v>
      </c>
      <c r="N10" s="34">
        <f t="shared" si="4"/>
        <v>56045</v>
      </c>
      <c r="O10" s="34">
        <f t="shared" si="5"/>
        <v>5344</v>
      </c>
      <c r="P10" s="34">
        <v>5344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50655</v>
      </c>
      <c r="V10" s="34">
        <v>50655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46</v>
      </c>
      <c r="AB10" s="34">
        <v>46</v>
      </c>
      <c r="AC10" s="34">
        <v>0</v>
      </c>
    </row>
    <row r="11" spans="1:29" ht="13.5">
      <c r="A11" s="31" t="s">
        <v>0</v>
      </c>
      <c r="B11" s="32" t="s">
        <v>9</v>
      </c>
      <c r="C11" s="33" t="s">
        <v>10</v>
      </c>
      <c r="D11" s="34">
        <f t="shared" si="0"/>
        <v>9930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9930</v>
      </c>
      <c r="L11" s="34">
        <v>549</v>
      </c>
      <c r="M11" s="34">
        <v>9381</v>
      </c>
      <c r="N11" s="34">
        <f t="shared" si="4"/>
        <v>9930</v>
      </c>
      <c r="O11" s="34">
        <f t="shared" si="5"/>
        <v>549</v>
      </c>
      <c r="P11" s="34">
        <v>549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9381</v>
      </c>
      <c r="V11" s="34">
        <v>8858</v>
      </c>
      <c r="W11" s="34">
        <v>0</v>
      </c>
      <c r="X11" s="34">
        <v>523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0</v>
      </c>
      <c r="B12" s="32" t="s">
        <v>11</v>
      </c>
      <c r="C12" s="33" t="s">
        <v>12</v>
      </c>
      <c r="D12" s="34">
        <f t="shared" si="0"/>
        <v>18837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18837</v>
      </c>
      <c r="L12" s="34">
        <v>1287</v>
      </c>
      <c r="M12" s="34">
        <v>17550</v>
      </c>
      <c r="N12" s="34">
        <f t="shared" si="4"/>
        <v>18837</v>
      </c>
      <c r="O12" s="34">
        <f t="shared" si="5"/>
        <v>1287</v>
      </c>
      <c r="P12" s="34">
        <v>1287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17550</v>
      </c>
      <c r="V12" s="34">
        <v>17550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0</v>
      </c>
      <c r="B13" s="32" t="s">
        <v>13</v>
      </c>
      <c r="C13" s="33" t="s">
        <v>14</v>
      </c>
      <c r="D13" s="34">
        <f t="shared" si="0"/>
        <v>40353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40353</v>
      </c>
      <c r="L13" s="34">
        <v>11834</v>
      </c>
      <c r="M13" s="34">
        <v>28519</v>
      </c>
      <c r="N13" s="34">
        <f t="shared" si="4"/>
        <v>40353</v>
      </c>
      <c r="O13" s="34">
        <f t="shared" si="5"/>
        <v>11834</v>
      </c>
      <c r="P13" s="34">
        <v>11834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28519</v>
      </c>
      <c r="V13" s="34">
        <v>28519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0</v>
      </c>
      <c r="B14" s="32" t="s">
        <v>15</v>
      </c>
      <c r="C14" s="33" t="s">
        <v>16</v>
      </c>
      <c r="D14" s="34">
        <f t="shared" si="0"/>
        <v>30017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30017</v>
      </c>
      <c r="L14" s="34">
        <v>178</v>
      </c>
      <c r="M14" s="34">
        <v>29839</v>
      </c>
      <c r="N14" s="34">
        <f t="shared" si="4"/>
        <v>30017</v>
      </c>
      <c r="O14" s="34">
        <f t="shared" si="5"/>
        <v>178</v>
      </c>
      <c r="P14" s="34">
        <v>178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29839</v>
      </c>
      <c r="V14" s="34">
        <v>29839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0</v>
      </c>
      <c r="B15" s="32" t="s">
        <v>17</v>
      </c>
      <c r="C15" s="33" t="s">
        <v>18</v>
      </c>
      <c r="D15" s="34">
        <f t="shared" si="0"/>
        <v>32755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32755</v>
      </c>
      <c r="L15" s="34">
        <v>6265</v>
      </c>
      <c r="M15" s="34">
        <v>26490</v>
      </c>
      <c r="N15" s="34">
        <f t="shared" si="4"/>
        <v>32755</v>
      </c>
      <c r="O15" s="34">
        <f t="shared" si="5"/>
        <v>6265</v>
      </c>
      <c r="P15" s="34">
        <v>6265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26490</v>
      </c>
      <c r="V15" s="34">
        <v>26490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0</v>
      </c>
      <c r="B16" s="32" t="s">
        <v>19</v>
      </c>
      <c r="C16" s="33" t="s">
        <v>20</v>
      </c>
      <c r="D16" s="34">
        <f t="shared" si="0"/>
        <v>63275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63275</v>
      </c>
      <c r="L16" s="34">
        <v>8052</v>
      </c>
      <c r="M16" s="34">
        <v>55223</v>
      </c>
      <c r="N16" s="34">
        <f t="shared" si="4"/>
        <v>63275</v>
      </c>
      <c r="O16" s="34">
        <f t="shared" si="5"/>
        <v>8052</v>
      </c>
      <c r="P16" s="34">
        <v>8052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55223</v>
      </c>
      <c r="V16" s="34">
        <v>55223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0</v>
      </c>
      <c r="B17" s="32" t="s">
        <v>21</v>
      </c>
      <c r="C17" s="33" t="s">
        <v>22</v>
      </c>
      <c r="D17" s="34">
        <f t="shared" si="0"/>
        <v>25109</v>
      </c>
      <c r="E17" s="34">
        <f t="shared" si="1"/>
        <v>240</v>
      </c>
      <c r="F17" s="34">
        <v>240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24869</v>
      </c>
      <c r="L17" s="34">
        <v>6923</v>
      </c>
      <c r="M17" s="34">
        <v>17946</v>
      </c>
      <c r="N17" s="34">
        <f t="shared" si="4"/>
        <v>25320</v>
      </c>
      <c r="O17" s="34">
        <f t="shared" si="5"/>
        <v>7163</v>
      </c>
      <c r="P17" s="34">
        <v>7163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17946</v>
      </c>
      <c r="V17" s="34">
        <v>17946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211</v>
      </c>
      <c r="AB17" s="34">
        <v>211</v>
      </c>
      <c r="AC17" s="34">
        <v>0</v>
      </c>
    </row>
    <row r="18" spans="1:29" ht="13.5">
      <c r="A18" s="31" t="s">
        <v>0</v>
      </c>
      <c r="B18" s="32" t="s">
        <v>23</v>
      </c>
      <c r="C18" s="33" t="s">
        <v>24</v>
      </c>
      <c r="D18" s="34">
        <f t="shared" si="0"/>
        <v>32999</v>
      </c>
      <c r="E18" s="34">
        <f t="shared" si="1"/>
        <v>32999</v>
      </c>
      <c r="F18" s="34">
        <v>7193</v>
      </c>
      <c r="G18" s="34">
        <v>25806</v>
      </c>
      <c r="H18" s="34">
        <f t="shared" si="2"/>
        <v>0</v>
      </c>
      <c r="I18" s="34">
        <v>0</v>
      </c>
      <c r="J18" s="34">
        <v>0</v>
      </c>
      <c r="K18" s="34">
        <f t="shared" si="3"/>
        <v>0</v>
      </c>
      <c r="L18" s="34">
        <v>0</v>
      </c>
      <c r="M18" s="34">
        <v>0</v>
      </c>
      <c r="N18" s="34">
        <f t="shared" si="4"/>
        <v>32999</v>
      </c>
      <c r="O18" s="34">
        <f t="shared" si="5"/>
        <v>7193</v>
      </c>
      <c r="P18" s="34">
        <v>7193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25806</v>
      </c>
      <c r="V18" s="34">
        <v>25806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0</v>
      </c>
      <c r="B19" s="32" t="s">
        <v>25</v>
      </c>
      <c r="C19" s="33" t="s">
        <v>26</v>
      </c>
      <c r="D19" s="34">
        <f t="shared" si="0"/>
        <v>36334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36334</v>
      </c>
      <c r="L19" s="34">
        <v>4707</v>
      </c>
      <c r="M19" s="34">
        <v>31627</v>
      </c>
      <c r="N19" s="34">
        <f t="shared" si="4"/>
        <v>36390</v>
      </c>
      <c r="O19" s="34">
        <f t="shared" si="5"/>
        <v>4707</v>
      </c>
      <c r="P19" s="34">
        <v>4707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31627</v>
      </c>
      <c r="V19" s="34">
        <v>31627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56</v>
      </c>
      <c r="AB19" s="34">
        <v>56</v>
      </c>
      <c r="AC19" s="34">
        <v>0</v>
      </c>
    </row>
    <row r="20" spans="1:29" ht="13.5">
      <c r="A20" s="31" t="s">
        <v>0</v>
      </c>
      <c r="B20" s="32" t="s">
        <v>27</v>
      </c>
      <c r="C20" s="33" t="s">
        <v>28</v>
      </c>
      <c r="D20" s="34">
        <f t="shared" si="0"/>
        <v>37922</v>
      </c>
      <c r="E20" s="34">
        <f t="shared" si="1"/>
        <v>0</v>
      </c>
      <c r="F20" s="34">
        <v>0</v>
      </c>
      <c r="G20" s="34">
        <v>0</v>
      </c>
      <c r="H20" s="34">
        <f t="shared" si="2"/>
        <v>5293</v>
      </c>
      <c r="I20" s="34">
        <v>5293</v>
      </c>
      <c r="J20" s="34">
        <v>0</v>
      </c>
      <c r="K20" s="34">
        <f t="shared" si="3"/>
        <v>32629</v>
      </c>
      <c r="L20" s="34">
        <v>589</v>
      </c>
      <c r="M20" s="34">
        <v>32040</v>
      </c>
      <c r="N20" s="34">
        <f t="shared" si="4"/>
        <v>37922</v>
      </c>
      <c r="O20" s="34">
        <f t="shared" si="5"/>
        <v>5882</v>
      </c>
      <c r="P20" s="34">
        <v>5882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32040</v>
      </c>
      <c r="V20" s="34">
        <v>32040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0</v>
      </c>
      <c r="B21" s="32" t="s">
        <v>29</v>
      </c>
      <c r="C21" s="33" t="s">
        <v>30</v>
      </c>
      <c r="D21" s="34">
        <f t="shared" si="0"/>
        <v>30901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30901</v>
      </c>
      <c r="L21" s="34">
        <v>4597</v>
      </c>
      <c r="M21" s="34">
        <v>26304</v>
      </c>
      <c r="N21" s="34">
        <f t="shared" si="4"/>
        <v>30901</v>
      </c>
      <c r="O21" s="34">
        <f t="shared" si="5"/>
        <v>4597</v>
      </c>
      <c r="P21" s="34">
        <v>4597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26304</v>
      </c>
      <c r="V21" s="34">
        <v>26304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0</v>
      </c>
      <c r="B22" s="32" t="s">
        <v>31</v>
      </c>
      <c r="C22" s="33" t="s">
        <v>32</v>
      </c>
      <c r="D22" s="34">
        <f t="shared" si="0"/>
        <v>31907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31907</v>
      </c>
      <c r="L22" s="34">
        <v>3175</v>
      </c>
      <c r="M22" s="34">
        <v>28732</v>
      </c>
      <c r="N22" s="34">
        <f t="shared" si="4"/>
        <v>31919</v>
      </c>
      <c r="O22" s="34">
        <f t="shared" si="5"/>
        <v>3175</v>
      </c>
      <c r="P22" s="34">
        <v>3175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28732</v>
      </c>
      <c r="V22" s="34">
        <v>28732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12</v>
      </c>
      <c r="AB22" s="34">
        <v>12</v>
      </c>
      <c r="AC22" s="34">
        <v>0</v>
      </c>
    </row>
    <row r="23" spans="1:29" ht="13.5">
      <c r="A23" s="31" t="s">
        <v>0</v>
      </c>
      <c r="B23" s="32" t="s">
        <v>33</v>
      </c>
      <c r="C23" s="33" t="s">
        <v>34</v>
      </c>
      <c r="D23" s="34">
        <f t="shared" si="0"/>
        <v>7934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7934</v>
      </c>
      <c r="L23" s="34">
        <v>1921</v>
      </c>
      <c r="M23" s="34">
        <v>6013</v>
      </c>
      <c r="N23" s="34">
        <f t="shared" si="4"/>
        <v>8000</v>
      </c>
      <c r="O23" s="34">
        <f t="shared" si="5"/>
        <v>1921</v>
      </c>
      <c r="P23" s="34">
        <v>1921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6013</v>
      </c>
      <c r="V23" s="34">
        <v>6013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66</v>
      </c>
      <c r="AB23" s="34">
        <v>66</v>
      </c>
      <c r="AC23" s="34">
        <v>0</v>
      </c>
    </row>
    <row r="24" spans="1:29" ht="13.5">
      <c r="A24" s="31" t="s">
        <v>0</v>
      </c>
      <c r="B24" s="32" t="s">
        <v>35</v>
      </c>
      <c r="C24" s="33" t="s">
        <v>36</v>
      </c>
      <c r="D24" s="34">
        <f t="shared" si="0"/>
        <v>23805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23805</v>
      </c>
      <c r="L24" s="34">
        <v>8057</v>
      </c>
      <c r="M24" s="34">
        <v>15748</v>
      </c>
      <c r="N24" s="34">
        <f t="shared" si="4"/>
        <v>23822</v>
      </c>
      <c r="O24" s="34">
        <f t="shared" si="5"/>
        <v>8057</v>
      </c>
      <c r="P24" s="34">
        <v>8057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15748</v>
      </c>
      <c r="V24" s="34">
        <v>15748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17</v>
      </c>
      <c r="AB24" s="34">
        <v>17</v>
      </c>
      <c r="AC24" s="34">
        <v>0</v>
      </c>
    </row>
    <row r="25" spans="1:29" ht="13.5">
      <c r="A25" s="31" t="s">
        <v>0</v>
      </c>
      <c r="B25" s="32" t="s">
        <v>37</v>
      </c>
      <c r="C25" s="33" t="s">
        <v>38</v>
      </c>
      <c r="D25" s="34">
        <f t="shared" si="0"/>
        <v>9487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9487</v>
      </c>
      <c r="L25" s="34">
        <v>391</v>
      </c>
      <c r="M25" s="34">
        <v>9096</v>
      </c>
      <c r="N25" s="34">
        <f t="shared" si="4"/>
        <v>9552</v>
      </c>
      <c r="O25" s="34">
        <f t="shared" si="5"/>
        <v>391</v>
      </c>
      <c r="P25" s="34">
        <v>391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9096</v>
      </c>
      <c r="V25" s="34">
        <v>9096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65</v>
      </c>
      <c r="AB25" s="34">
        <v>65</v>
      </c>
      <c r="AC25" s="34">
        <v>0</v>
      </c>
    </row>
    <row r="26" spans="1:29" ht="13.5">
      <c r="A26" s="31" t="s">
        <v>0</v>
      </c>
      <c r="B26" s="32" t="s">
        <v>39</v>
      </c>
      <c r="C26" s="33" t="s">
        <v>40</v>
      </c>
      <c r="D26" s="34">
        <f t="shared" si="0"/>
        <v>14795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14795</v>
      </c>
      <c r="L26" s="34">
        <v>1049</v>
      </c>
      <c r="M26" s="34">
        <v>13746</v>
      </c>
      <c r="N26" s="34">
        <f t="shared" si="4"/>
        <v>14795</v>
      </c>
      <c r="O26" s="34">
        <f t="shared" si="5"/>
        <v>1049</v>
      </c>
      <c r="P26" s="34">
        <v>1049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13746</v>
      </c>
      <c r="V26" s="34">
        <v>13746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0</v>
      </c>
      <c r="B27" s="32" t="s">
        <v>41</v>
      </c>
      <c r="C27" s="33" t="s">
        <v>42</v>
      </c>
      <c r="D27" s="34">
        <f t="shared" si="0"/>
        <v>24100</v>
      </c>
      <c r="E27" s="34">
        <f t="shared" si="1"/>
        <v>0</v>
      </c>
      <c r="F27" s="34">
        <v>0</v>
      </c>
      <c r="G27" s="34">
        <v>0</v>
      </c>
      <c r="H27" s="34">
        <f t="shared" si="2"/>
        <v>3910</v>
      </c>
      <c r="I27" s="34">
        <v>3910</v>
      </c>
      <c r="J27" s="34">
        <v>0</v>
      </c>
      <c r="K27" s="34">
        <f t="shared" si="3"/>
        <v>20190</v>
      </c>
      <c r="L27" s="34">
        <v>0</v>
      </c>
      <c r="M27" s="34">
        <v>20190</v>
      </c>
      <c r="N27" s="34">
        <f t="shared" si="4"/>
        <v>24100</v>
      </c>
      <c r="O27" s="34">
        <f t="shared" si="5"/>
        <v>3910</v>
      </c>
      <c r="P27" s="34">
        <v>3910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20190</v>
      </c>
      <c r="V27" s="34">
        <v>20190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0</v>
      </c>
      <c r="B28" s="32" t="s">
        <v>43</v>
      </c>
      <c r="C28" s="33" t="s">
        <v>44</v>
      </c>
      <c r="D28" s="34">
        <f t="shared" si="0"/>
        <v>7671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7671</v>
      </c>
      <c r="L28" s="34">
        <v>179</v>
      </c>
      <c r="M28" s="34">
        <v>7492</v>
      </c>
      <c r="N28" s="34">
        <f t="shared" si="4"/>
        <v>7671</v>
      </c>
      <c r="O28" s="34">
        <f t="shared" si="5"/>
        <v>179</v>
      </c>
      <c r="P28" s="34">
        <v>179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7492</v>
      </c>
      <c r="V28" s="34">
        <v>7492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0</v>
      </c>
      <c r="B29" s="32" t="s">
        <v>45</v>
      </c>
      <c r="C29" s="33" t="s">
        <v>46</v>
      </c>
      <c r="D29" s="34">
        <f t="shared" si="0"/>
        <v>4189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4189</v>
      </c>
      <c r="L29" s="34">
        <v>43</v>
      </c>
      <c r="M29" s="34">
        <v>4146</v>
      </c>
      <c r="N29" s="34">
        <f t="shared" si="4"/>
        <v>4189</v>
      </c>
      <c r="O29" s="34">
        <f t="shared" si="5"/>
        <v>43</v>
      </c>
      <c r="P29" s="34">
        <v>43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4146</v>
      </c>
      <c r="V29" s="34">
        <v>4146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0</v>
      </c>
      <c r="B30" s="32" t="s">
        <v>47</v>
      </c>
      <c r="C30" s="33" t="s">
        <v>48</v>
      </c>
      <c r="D30" s="34">
        <f t="shared" si="0"/>
        <v>4830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4830</v>
      </c>
      <c r="L30" s="34">
        <v>133</v>
      </c>
      <c r="M30" s="34">
        <v>4697</v>
      </c>
      <c r="N30" s="34">
        <f t="shared" si="4"/>
        <v>4830</v>
      </c>
      <c r="O30" s="34">
        <f t="shared" si="5"/>
        <v>133</v>
      </c>
      <c r="P30" s="34">
        <v>133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4697</v>
      </c>
      <c r="V30" s="34">
        <v>4697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0</v>
      </c>
      <c r="B31" s="32" t="s">
        <v>49</v>
      </c>
      <c r="C31" s="33" t="s">
        <v>50</v>
      </c>
      <c r="D31" s="34">
        <f t="shared" si="0"/>
        <v>4583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4583</v>
      </c>
      <c r="L31" s="34">
        <v>397</v>
      </c>
      <c r="M31" s="34">
        <v>4186</v>
      </c>
      <c r="N31" s="34">
        <f t="shared" si="4"/>
        <v>4583</v>
      </c>
      <c r="O31" s="34">
        <f t="shared" si="5"/>
        <v>397</v>
      </c>
      <c r="P31" s="34">
        <v>0</v>
      </c>
      <c r="Q31" s="34">
        <v>0</v>
      </c>
      <c r="R31" s="34">
        <v>397</v>
      </c>
      <c r="S31" s="34">
        <v>0</v>
      </c>
      <c r="T31" s="34">
        <v>0</v>
      </c>
      <c r="U31" s="34">
        <f t="shared" si="6"/>
        <v>4186</v>
      </c>
      <c r="V31" s="34">
        <v>0</v>
      </c>
      <c r="W31" s="34">
        <v>0</v>
      </c>
      <c r="X31" s="34">
        <v>4186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0</v>
      </c>
      <c r="B32" s="32" t="s">
        <v>51</v>
      </c>
      <c r="C32" s="33" t="s">
        <v>52</v>
      </c>
      <c r="D32" s="34">
        <f t="shared" si="0"/>
        <v>6580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6580</v>
      </c>
      <c r="L32" s="34">
        <v>414</v>
      </c>
      <c r="M32" s="34">
        <v>6166</v>
      </c>
      <c r="N32" s="34">
        <f t="shared" si="4"/>
        <v>6580</v>
      </c>
      <c r="O32" s="34">
        <f t="shared" si="5"/>
        <v>414</v>
      </c>
      <c r="P32" s="34">
        <v>0</v>
      </c>
      <c r="Q32" s="34">
        <v>0</v>
      </c>
      <c r="R32" s="34">
        <v>414</v>
      </c>
      <c r="S32" s="34">
        <v>0</v>
      </c>
      <c r="T32" s="34">
        <v>0</v>
      </c>
      <c r="U32" s="34">
        <f t="shared" si="6"/>
        <v>6166</v>
      </c>
      <c r="V32" s="34">
        <v>0</v>
      </c>
      <c r="W32" s="34">
        <v>0</v>
      </c>
      <c r="X32" s="34">
        <v>6166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0</v>
      </c>
      <c r="B33" s="32" t="s">
        <v>53</v>
      </c>
      <c r="C33" s="33" t="s">
        <v>54</v>
      </c>
      <c r="D33" s="34">
        <f t="shared" si="0"/>
        <v>2440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2440</v>
      </c>
      <c r="L33" s="34">
        <v>243</v>
      </c>
      <c r="M33" s="34">
        <v>2197</v>
      </c>
      <c r="N33" s="34">
        <f t="shared" si="4"/>
        <v>2440</v>
      </c>
      <c r="O33" s="34">
        <f t="shared" si="5"/>
        <v>243</v>
      </c>
      <c r="P33" s="34">
        <v>0</v>
      </c>
      <c r="Q33" s="34">
        <v>0</v>
      </c>
      <c r="R33" s="34">
        <v>243</v>
      </c>
      <c r="S33" s="34">
        <v>0</v>
      </c>
      <c r="T33" s="34">
        <v>0</v>
      </c>
      <c r="U33" s="34">
        <f t="shared" si="6"/>
        <v>2197</v>
      </c>
      <c r="V33" s="34">
        <v>0</v>
      </c>
      <c r="W33" s="34">
        <v>0</v>
      </c>
      <c r="X33" s="34">
        <v>2197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0</v>
      </c>
      <c r="B34" s="32" t="s">
        <v>55</v>
      </c>
      <c r="C34" s="33" t="s">
        <v>56</v>
      </c>
      <c r="D34" s="34">
        <f t="shared" si="0"/>
        <v>2891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2891</v>
      </c>
      <c r="L34" s="34">
        <v>306</v>
      </c>
      <c r="M34" s="34">
        <v>2585</v>
      </c>
      <c r="N34" s="34">
        <f t="shared" si="4"/>
        <v>2891</v>
      </c>
      <c r="O34" s="34">
        <f t="shared" si="5"/>
        <v>306</v>
      </c>
      <c r="P34" s="34">
        <v>306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2585</v>
      </c>
      <c r="V34" s="34">
        <v>2585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0</v>
      </c>
      <c r="B35" s="32" t="s">
        <v>57</v>
      </c>
      <c r="C35" s="33" t="s">
        <v>58</v>
      </c>
      <c r="D35" s="34">
        <f t="shared" si="0"/>
        <v>3719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3719</v>
      </c>
      <c r="L35" s="34">
        <v>137</v>
      </c>
      <c r="M35" s="34">
        <v>3582</v>
      </c>
      <c r="N35" s="34">
        <f t="shared" si="4"/>
        <v>3719</v>
      </c>
      <c r="O35" s="34">
        <f t="shared" si="5"/>
        <v>137</v>
      </c>
      <c r="P35" s="34">
        <v>137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3582</v>
      </c>
      <c r="V35" s="34">
        <v>3582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0</v>
      </c>
      <c r="B36" s="32" t="s">
        <v>59</v>
      </c>
      <c r="C36" s="33" t="s">
        <v>60</v>
      </c>
      <c r="D36" s="34">
        <f t="shared" si="0"/>
        <v>2770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2770</v>
      </c>
      <c r="L36" s="34">
        <v>143</v>
      </c>
      <c r="M36" s="34">
        <v>2627</v>
      </c>
      <c r="N36" s="34">
        <f t="shared" si="4"/>
        <v>2770</v>
      </c>
      <c r="O36" s="34">
        <f t="shared" si="5"/>
        <v>143</v>
      </c>
      <c r="P36" s="34">
        <v>143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2627</v>
      </c>
      <c r="V36" s="34">
        <v>2627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0</v>
      </c>
      <c r="B37" s="32" t="s">
        <v>61</v>
      </c>
      <c r="C37" s="33" t="s">
        <v>62</v>
      </c>
      <c r="D37" s="34">
        <f t="shared" si="0"/>
        <v>2122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2122</v>
      </c>
      <c r="L37" s="34">
        <v>158</v>
      </c>
      <c r="M37" s="34">
        <v>1964</v>
      </c>
      <c r="N37" s="34">
        <f t="shared" si="4"/>
        <v>2122</v>
      </c>
      <c r="O37" s="34">
        <f t="shared" si="5"/>
        <v>158</v>
      </c>
      <c r="P37" s="34">
        <v>158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1964</v>
      </c>
      <c r="V37" s="34">
        <v>1964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0</v>
      </c>
      <c r="B38" s="32" t="s">
        <v>63</v>
      </c>
      <c r="C38" s="33" t="s">
        <v>64</v>
      </c>
      <c r="D38" s="34">
        <f t="shared" si="0"/>
        <v>4614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4614</v>
      </c>
      <c r="L38" s="34">
        <v>432</v>
      </c>
      <c r="M38" s="34">
        <v>4182</v>
      </c>
      <c r="N38" s="34">
        <f t="shared" si="4"/>
        <v>4614</v>
      </c>
      <c r="O38" s="34">
        <f t="shared" si="5"/>
        <v>432</v>
      </c>
      <c r="P38" s="34">
        <v>0</v>
      </c>
      <c r="Q38" s="34">
        <v>0</v>
      </c>
      <c r="R38" s="34">
        <v>0</v>
      </c>
      <c r="S38" s="34">
        <v>432</v>
      </c>
      <c r="T38" s="34">
        <v>0</v>
      </c>
      <c r="U38" s="34">
        <f t="shared" si="6"/>
        <v>4182</v>
      </c>
      <c r="V38" s="34">
        <v>0</v>
      </c>
      <c r="W38" s="34">
        <v>0</v>
      </c>
      <c r="X38" s="34">
        <v>0</v>
      </c>
      <c r="Y38" s="34">
        <v>4182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0</v>
      </c>
      <c r="B39" s="32" t="s">
        <v>65</v>
      </c>
      <c r="C39" s="33" t="s">
        <v>66</v>
      </c>
      <c r="D39" s="34">
        <f t="shared" si="0"/>
        <v>4372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4372</v>
      </c>
      <c r="L39" s="34">
        <v>26</v>
      </c>
      <c r="M39" s="34">
        <v>4346</v>
      </c>
      <c r="N39" s="34">
        <f t="shared" si="4"/>
        <v>4372</v>
      </c>
      <c r="O39" s="34">
        <f t="shared" si="5"/>
        <v>26</v>
      </c>
      <c r="P39" s="34">
        <v>26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4346</v>
      </c>
      <c r="V39" s="34">
        <v>4346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0</v>
      </c>
      <c r="B40" s="32" t="s">
        <v>67</v>
      </c>
      <c r="C40" s="33" t="s">
        <v>68</v>
      </c>
      <c r="D40" s="34">
        <f t="shared" si="0"/>
        <v>1740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1740</v>
      </c>
      <c r="L40" s="34">
        <v>24</v>
      </c>
      <c r="M40" s="34">
        <v>1716</v>
      </c>
      <c r="N40" s="34">
        <f t="shared" si="4"/>
        <v>1740</v>
      </c>
      <c r="O40" s="34">
        <f t="shared" si="5"/>
        <v>24</v>
      </c>
      <c r="P40" s="34">
        <v>24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1716</v>
      </c>
      <c r="V40" s="34">
        <v>1716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0</v>
      </c>
      <c r="B41" s="32" t="s">
        <v>69</v>
      </c>
      <c r="C41" s="33" t="s">
        <v>70</v>
      </c>
      <c r="D41" s="34">
        <f t="shared" si="0"/>
        <v>2182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2182</v>
      </c>
      <c r="L41" s="34">
        <v>103</v>
      </c>
      <c r="M41" s="34">
        <v>2079</v>
      </c>
      <c r="N41" s="34">
        <f t="shared" si="4"/>
        <v>2182</v>
      </c>
      <c r="O41" s="34">
        <f t="shared" si="5"/>
        <v>103</v>
      </c>
      <c r="P41" s="34">
        <v>103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2079</v>
      </c>
      <c r="V41" s="34">
        <v>2079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0</v>
      </c>
      <c r="B42" s="32" t="s">
        <v>71</v>
      </c>
      <c r="C42" s="33" t="s">
        <v>72</v>
      </c>
      <c r="D42" s="34">
        <f t="shared" si="0"/>
        <v>2696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2696</v>
      </c>
      <c r="L42" s="34">
        <v>68</v>
      </c>
      <c r="M42" s="34">
        <v>2628</v>
      </c>
      <c r="N42" s="34">
        <f t="shared" si="4"/>
        <v>2696</v>
      </c>
      <c r="O42" s="34">
        <f t="shared" si="5"/>
        <v>68</v>
      </c>
      <c r="P42" s="34">
        <v>68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2628</v>
      </c>
      <c r="V42" s="34">
        <v>2628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0</v>
      </c>
      <c r="B43" s="32" t="s">
        <v>73</v>
      </c>
      <c r="C43" s="33" t="s">
        <v>169</v>
      </c>
      <c r="D43" s="34">
        <f t="shared" si="0"/>
        <v>6309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6309</v>
      </c>
      <c r="L43" s="34">
        <v>529</v>
      </c>
      <c r="M43" s="34">
        <v>5780</v>
      </c>
      <c r="N43" s="34">
        <f t="shared" si="4"/>
        <v>6309</v>
      </c>
      <c r="O43" s="34">
        <f t="shared" si="5"/>
        <v>529</v>
      </c>
      <c r="P43" s="34">
        <v>529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5780</v>
      </c>
      <c r="V43" s="34">
        <v>5780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0</v>
      </c>
      <c r="B44" s="32" t="s">
        <v>74</v>
      </c>
      <c r="C44" s="33" t="s">
        <v>75</v>
      </c>
      <c r="D44" s="34">
        <f t="shared" si="0"/>
        <v>7631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7631</v>
      </c>
      <c r="L44" s="34">
        <v>1064</v>
      </c>
      <c r="M44" s="34">
        <v>6567</v>
      </c>
      <c r="N44" s="34">
        <f t="shared" si="4"/>
        <v>7631</v>
      </c>
      <c r="O44" s="34">
        <f t="shared" si="5"/>
        <v>1064</v>
      </c>
      <c r="P44" s="34">
        <v>1064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6567</v>
      </c>
      <c r="V44" s="34">
        <v>6567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0</v>
      </c>
      <c r="B45" s="32" t="s">
        <v>76</v>
      </c>
      <c r="C45" s="33" t="s">
        <v>77</v>
      </c>
      <c r="D45" s="34">
        <f t="shared" si="0"/>
        <v>11520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11520</v>
      </c>
      <c r="L45" s="34">
        <v>1475</v>
      </c>
      <c r="M45" s="34">
        <v>10045</v>
      </c>
      <c r="N45" s="34">
        <f t="shared" si="4"/>
        <v>11520</v>
      </c>
      <c r="O45" s="34">
        <f t="shared" si="5"/>
        <v>1475</v>
      </c>
      <c r="P45" s="34">
        <v>1475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10045</v>
      </c>
      <c r="V45" s="34">
        <v>10045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0</v>
      </c>
      <c r="B46" s="32" t="s">
        <v>78</v>
      </c>
      <c r="C46" s="33" t="s">
        <v>79</v>
      </c>
      <c r="D46" s="34">
        <f t="shared" si="0"/>
        <v>5994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5994</v>
      </c>
      <c r="L46" s="34">
        <v>724</v>
      </c>
      <c r="M46" s="34">
        <v>5270</v>
      </c>
      <c r="N46" s="34">
        <f t="shared" si="4"/>
        <v>5994</v>
      </c>
      <c r="O46" s="34">
        <f t="shared" si="5"/>
        <v>724</v>
      </c>
      <c r="P46" s="34">
        <v>724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5270</v>
      </c>
      <c r="V46" s="34">
        <v>5270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0</v>
      </c>
      <c r="B47" s="32" t="s">
        <v>80</v>
      </c>
      <c r="C47" s="33" t="s">
        <v>81</v>
      </c>
      <c r="D47" s="34">
        <f t="shared" si="0"/>
        <v>12303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12303</v>
      </c>
      <c r="L47" s="34">
        <v>1762</v>
      </c>
      <c r="M47" s="34">
        <v>10541</v>
      </c>
      <c r="N47" s="34">
        <f t="shared" si="4"/>
        <v>12303</v>
      </c>
      <c r="O47" s="34">
        <f t="shared" si="5"/>
        <v>1762</v>
      </c>
      <c r="P47" s="34">
        <v>1762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10541</v>
      </c>
      <c r="V47" s="34">
        <v>10541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0</v>
      </c>
      <c r="B48" s="32" t="s">
        <v>82</v>
      </c>
      <c r="C48" s="33" t="s">
        <v>83</v>
      </c>
      <c r="D48" s="34">
        <f t="shared" si="0"/>
        <v>8173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8173</v>
      </c>
      <c r="L48" s="34">
        <v>1116</v>
      </c>
      <c r="M48" s="34">
        <v>7057</v>
      </c>
      <c r="N48" s="34">
        <f t="shared" si="4"/>
        <v>8173</v>
      </c>
      <c r="O48" s="34">
        <f t="shared" si="5"/>
        <v>1116</v>
      </c>
      <c r="P48" s="34">
        <v>1116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7057</v>
      </c>
      <c r="V48" s="34">
        <v>7057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0</v>
      </c>
      <c r="B49" s="32" t="s">
        <v>84</v>
      </c>
      <c r="C49" s="33" t="s">
        <v>85</v>
      </c>
      <c r="D49" s="34">
        <f t="shared" si="0"/>
        <v>6427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6427</v>
      </c>
      <c r="L49" s="34">
        <v>1082</v>
      </c>
      <c r="M49" s="34">
        <v>5345</v>
      </c>
      <c r="N49" s="34">
        <f t="shared" si="4"/>
        <v>6427</v>
      </c>
      <c r="O49" s="34">
        <f t="shared" si="5"/>
        <v>1082</v>
      </c>
      <c r="P49" s="34">
        <v>1082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5345</v>
      </c>
      <c r="V49" s="34">
        <v>5345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0</v>
      </c>
      <c r="B50" s="32" t="s">
        <v>86</v>
      </c>
      <c r="C50" s="33" t="s">
        <v>197</v>
      </c>
      <c r="D50" s="34">
        <f t="shared" si="0"/>
        <v>5123</v>
      </c>
      <c r="E50" s="34">
        <f t="shared" si="1"/>
        <v>0</v>
      </c>
      <c r="F50" s="34">
        <v>0</v>
      </c>
      <c r="G50" s="34">
        <v>0</v>
      </c>
      <c r="H50" s="34">
        <f t="shared" si="2"/>
        <v>978</v>
      </c>
      <c r="I50" s="34">
        <v>978</v>
      </c>
      <c r="J50" s="34">
        <v>0</v>
      </c>
      <c r="K50" s="34">
        <f t="shared" si="3"/>
        <v>4145</v>
      </c>
      <c r="L50" s="34">
        <v>0</v>
      </c>
      <c r="M50" s="34">
        <v>4145</v>
      </c>
      <c r="N50" s="34">
        <f t="shared" si="4"/>
        <v>5123</v>
      </c>
      <c r="O50" s="34">
        <f t="shared" si="5"/>
        <v>978</v>
      </c>
      <c r="P50" s="34">
        <v>978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4145</v>
      </c>
      <c r="V50" s="34">
        <v>4145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0</v>
      </c>
      <c r="B51" s="32" t="s">
        <v>87</v>
      </c>
      <c r="C51" s="33" t="s">
        <v>88</v>
      </c>
      <c r="D51" s="34">
        <f t="shared" si="0"/>
        <v>9455</v>
      </c>
      <c r="E51" s="34">
        <f t="shared" si="1"/>
        <v>0</v>
      </c>
      <c r="F51" s="34">
        <v>0</v>
      </c>
      <c r="G51" s="34">
        <v>0</v>
      </c>
      <c r="H51" s="34">
        <f t="shared" si="2"/>
        <v>1243</v>
      </c>
      <c r="I51" s="34">
        <v>1243</v>
      </c>
      <c r="J51" s="34">
        <v>0</v>
      </c>
      <c r="K51" s="34">
        <f t="shared" si="3"/>
        <v>8212</v>
      </c>
      <c r="L51" s="34">
        <v>0</v>
      </c>
      <c r="M51" s="34">
        <v>8212</v>
      </c>
      <c r="N51" s="34">
        <f t="shared" si="4"/>
        <v>9455</v>
      </c>
      <c r="O51" s="34">
        <f t="shared" si="5"/>
        <v>1243</v>
      </c>
      <c r="P51" s="34">
        <v>1243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8212</v>
      </c>
      <c r="V51" s="34">
        <v>8212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0</v>
      </c>
      <c r="B52" s="32" t="s">
        <v>89</v>
      </c>
      <c r="C52" s="33" t="s">
        <v>90</v>
      </c>
      <c r="D52" s="34">
        <f t="shared" si="0"/>
        <v>5390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5390</v>
      </c>
      <c r="L52" s="34">
        <v>894</v>
      </c>
      <c r="M52" s="34">
        <v>4496</v>
      </c>
      <c r="N52" s="34">
        <f t="shared" si="4"/>
        <v>5390</v>
      </c>
      <c r="O52" s="34">
        <f t="shared" si="5"/>
        <v>894</v>
      </c>
      <c r="P52" s="34">
        <v>894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4496</v>
      </c>
      <c r="V52" s="34">
        <v>4496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0</v>
      </c>
      <c r="B53" s="32" t="s">
        <v>91</v>
      </c>
      <c r="C53" s="33" t="s">
        <v>92</v>
      </c>
      <c r="D53" s="34">
        <f t="shared" si="0"/>
        <v>13539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13539</v>
      </c>
      <c r="L53" s="34">
        <v>2229</v>
      </c>
      <c r="M53" s="34">
        <v>11310</v>
      </c>
      <c r="N53" s="34">
        <f t="shared" si="4"/>
        <v>13539</v>
      </c>
      <c r="O53" s="34">
        <f t="shared" si="5"/>
        <v>2229</v>
      </c>
      <c r="P53" s="34">
        <v>2229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11310</v>
      </c>
      <c r="V53" s="34">
        <v>11310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0</v>
      </c>
      <c r="B54" s="32" t="s">
        <v>93</v>
      </c>
      <c r="C54" s="33" t="s">
        <v>94</v>
      </c>
      <c r="D54" s="34">
        <f t="shared" si="0"/>
        <v>12063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12063</v>
      </c>
      <c r="L54" s="34">
        <v>1576</v>
      </c>
      <c r="M54" s="34">
        <v>10487</v>
      </c>
      <c r="N54" s="34">
        <f t="shared" si="4"/>
        <v>12063</v>
      </c>
      <c r="O54" s="34">
        <f t="shared" si="5"/>
        <v>1576</v>
      </c>
      <c r="P54" s="34">
        <v>1576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10487</v>
      </c>
      <c r="V54" s="34">
        <v>10487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0</v>
      </c>
      <c r="B55" s="32" t="s">
        <v>95</v>
      </c>
      <c r="C55" s="33" t="s">
        <v>171</v>
      </c>
      <c r="D55" s="34">
        <f t="shared" si="0"/>
        <v>11304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11304</v>
      </c>
      <c r="L55" s="34">
        <v>1908</v>
      </c>
      <c r="M55" s="34">
        <v>9396</v>
      </c>
      <c r="N55" s="34">
        <f t="shared" si="4"/>
        <v>11304</v>
      </c>
      <c r="O55" s="34">
        <f t="shared" si="5"/>
        <v>1908</v>
      </c>
      <c r="P55" s="34">
        <v>1908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9396</v>
      </c>
      <c r="V55" s="34">
        <v>9396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0</v>
      </c>
      <c r="B56" s="32" t="s">
        <v>96</v>
      </c>
      <c r="C56" s="33" t="s">
        <v>97</v>
      </c>
      <c r="D56" s="34">
        <f t="shared" si="0"/>
        <v>10476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10476</v>
      </c>
      <c r="L56" s="34">
        <v>2207</v>
      </c>
      <c r="M56" s="34">
        <v>8269</v>
      </c>
      <c r="N56" s="34">
        <f t="shared" si="4"/>
        <v>10476</v>
      </c>
      <c r="O56" s="34">
        <f t="shared" si="5"/>
        <v>2207</v>
      </c>
      <c r="P56" s="34">
        <v>2207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8269</v>
      </c>
      <c r="V56" s="34">
        <v>8269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0</v>
      </c>
      <c r="B57" s="32" t="s">
        <v>98</v>
      </c>
      <c r="C57" s="33" t="s">
        <v>99</v>
      </c>
      <c r="D57" s="34">
        <f t="shared" si="0"/>
        <v>2863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2863</v>
      </c>
      <c r="L57" s="34">
        <v>959</v>
      </c>
      <c r="M57" s="34">
        <v>1904</v>
      </c>
      <c r="N57" s="34">
        <f t="shared" si="4"/>
        <v>3050</v>
      </c>
      <c r="O57" s="34">
        <f t="shared" si="5"/>
        <v>959</v>
      </c>
      <c r="P57" s="34">
        <v>959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1904</v>
      </c>
      <c r="V57" s="34">
        <v>1904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187</v>
      </c>
      <c r="AB57" s="34">
        <v>187</v>
      </c>
      <c r="AC57" s="34">
        <v>0</v>
      </c>
    </row>
    <row r="58" spans="1:29" ht="13.5">
      <c r="A58" s="31" t="s">
        <v>0</v>
      </c>
      <c r="B58" s="32" t="s">
        <v>100</v>
      </c>
      <c r="C58" s="33" t="s">
        <v>101</v>
      </c>
      <c r="D58" s="34">
        <f t="shared" si="0"/>
        <v>2483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2483</v>
      </c>
      <c r="L58" s="34">
        <v>502</v>
      </c>
      <c r="M58" s="34">
        <v>1981</v>
      </c>
      <c r="N58" s="34">
        <f t="shared" si="4"/>
        <v>2523</v>
      </c>
      <c r="O58" s="34">
        <f t="shared" si="5"/>
        <v>502</v>
      </c>
      <c r="P58" s="34">
        <v>502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1981</v>
      </c>
      <c r="V58" s="34">
        <v>1981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40</v>
      </c>
      <c r="AB58" s="34">
        <v>40</v>
      </c>
      <c r="AC58" s="34">
        <v>0</v>
      </c>
    </row>
    <row r="59" spans="1:29" ht="13.5">
      <c r="A59" s="31" t="s">
        <v>0</v>
      </c>
      <c r="B59" s="32" t="s">
        <v>102</v>
      </c>
      <c r="C59" s="33" t="s">
        <v>103</v>
      </c>
      <c r="D59" s="34">
        <f t="shared" si="0"/>
        <v>1838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1838</v>
      </c>
      <c r="L59" s="34">
        <v>413</v>
      </c>
      <c r="M59" s="34">
        <v>1425</v>
      </c>
      <c r="N59" s="34">
        <f t="shared" si="4"/>
        <v>1849</v>
      </c>
      <c r="O59" s="34">
        <f t="shared" si="5"/>
        <v>413</v>
      </c>
      <c r="P59" s="34">
        <v>413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1425</v>
      </c>
      <c r="V59" s="34">
        <v>1425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11</v>
      </c>
      <c r="AB59" s="34">
        <v>11</v>
      </c>
      <c r="AC59" s="34">
        <v>0</v>
      </c>
    </row>
    <row r="60" spans="1:29" ht="13.5">
      <c r="A60" s="31" t="s">
        <v>0</v>
      </c>
      <c r="B60" s="32" t="s">
        <v>104</v>
      </c>
      <c r="C60" s="33" t="s">
        <v>105</v>
      </c>
      <c r="D60" s="34">
        <f t="shared" si="0"/>
        <v>6407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6407</v>
      </c>
      <c r="L60" s="34">
        <v>1255</v>
      </c>
      <c r="M60" s="34">
        <v>5152</v>
      </c>
      <c r="N60" s="34">
        <f t="shared" si="4"/>
        <v>6407</v>
      </c>
      <c r="O60" s="34">
        <f t="shared" si="5"/>
        <v>1255</v>
      </c>
      <c r="P60" s="34">
        <v>1255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5152</v>
      </c>
      <c r="V60" s="34">
        <v>5152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0</v>
      </c>
      <c r="B61" s="32" t="s">
        <v>106</v>
      </c>
      <c r="C61" s="33" t="s">
        <v>107</v>
      </c>
      <c r="D61" s="34">
        <f t="shared" si="0"/>
        <v>11669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11669</v>
      </c>
      <c r="L61" s="34">
        <v>2005</v>
      </c>
      <c r="M61" s="34">
        <v>9664</v>
      </c>
      <c r="N61" s="34">
        <f t="shared" si="4"/>
        <v>11669</v>
      </c>
      <c r="O61" s="34">
        <f t="shared" si="5"/>
        <v>2005</v>
      </c>
      <c r="P61" s="34">
        <v>2005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9664</v>
      </c>
      <c r="V61" s="34">
        <v>9664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0</v>
      </c>
      <c r="B62" s="32" t="s">
        <v>108</v>
      </c>
      <c r="C62" s="33" t="s">
        <v>109</v>
      </c>
      <c r="D62" s="34">
        <f t="shared" si="0"/>
        <v>7351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7351</v>
      </c>
      <c r="L62" s="34">
        <v>1126</v>
      </c>
      <c r="M62" s="34">
        <v>6225</v>
      </c>
      <c r="N62" s="34">
        <f t="shared" si="4"/>
        <v>7351</v>
      </c>
      <c r="O62" s="34">
        <f t="shared" si="5"/>
        <v>1126</v>
      </c>
      <c r="P62" s="34">
        <v>1126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6225</v>
      </c>
      <c r="V62" s="34">
        <v>6225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0</v>
      </c>
      <c r="B63" s="32" t="s">
        <v>110</v>
      </c>
      <c r="C63" s="33" t="s">
        <v>111</v>
      </c>
      <c r="D63" s="34">
        <f t="shared" si="0"/>
        <v>16564</v>
      </c>
      <c r="E63" s="34">
        <f t="shared" si="1"/>
        <v>0</v>
      </c>
      <c r="F63" s="34">
        <v>0</v>
      </c>
      <c r="G63" s="34">
        <v>0</v>
      </c>
      <c r="H63" s="34">
        <f t="shared" si="2"/>
        <v>16564</v>
      </c>
      <c r="I63" s="34">
        <v>1995</v>
      </c>
      <c r="J63" s="34">
        <v>14569</v>
      </c>
      <c r="K63" s="34">
        <f t="shared" si="3"/>
        <v>0</v>
      </c>
      <c r="L63" s="34">
        <v>0</v>
      </c>
      <c r="M63" s="34">
        <v>0</v>
      </c>
      <c r="N63" s="34">
        <f t="shared" si="4"/>
        <v>16564</v>
      </c>
      <c r="O63" s="34">
        <f t="shared" si="5"/>
        <v>1995</v>
      </c>
      <c r="P63" s="34">
        <v>1995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14569</v>
      </c>
      <c r="V63" s="34">
        <v>14569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0</v>
      </c>
      <c r="B64" s="32" t="s">
        <v>112</v>
      </c>
      <c r="C64" s="33" t="s">
        <v>170</v>
      </c>
      <c r="D64" s="34">
        <f t="shared" si="0"/>
        <v>11561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11561</v>
      </c>
      <c r="L64" s="34">
        <v>1454</v>
      </c>
      <c r="M64" s="34">
        <v>10107</v>
      </c>
      <c r="N64" s="34">
        <f t="shared" si="4"/>
        <v>11561</v>
      </c>
      <c r="O64" s="34">
        <f t="shared" si="5"/>
        <v>1454</v>
      </c>
      <c r="P64" s="34">
        <v>1454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10107</v>
      </c>
      <c r="V64" s="34">
        <v>10107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0</v>
      </c>
      <c r="B65" s="32" t="s">
        <v>113</v>
      </c>
      <c r="C65" s="33" t="s">
        <v>168</v>
      </c>
      <c r="D65" s="34">
        <f t="shared" si="0"/>
        <v>8900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8900</v>
      </c>
      <c r="L65" s="34">
        <v>1494</v>
      </c>
      <c r="M65" s="34">
        <v>7406</v>
      </c>
      <c r="N65" s="34">
        <f t="shared" si="4"/>
        <v>9431</v>
      </c>
      <c r="O65" s="34">
        <f t="shared" si="5"/>
        <v>1494</v>
      </c>
      <c r="P65" s="34">
        <v>1494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7406</v>
      </c>
      <c r="V65" s="34">
        <v>7406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531</v>
      </c>
      <c r="AB65" s="34">
        <v>531</v>
      </c>
      <c r="AC65" s="34">
        <v>0</v>
      </c>
    </row>
    <row r="66" spans="1:29" ht="13.5">
      <c r="A66" s="31" t="s">
        <v>0</v>
      </c>
      <c r="B66" s="32" t="s">
        <v>114</v>
      </c>
      <c r="C66" s="33" t="s">
        <v>115</v>
      </c>
      <c r="D66" s="34">
        <f t="shared" si="0"/>
        <v>3132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3132</v>
      </c>
      <c r="L66" s="34">
        <v>787</v>
      </c>
      <c r="M66" s="34">
        <v>2345</v>
      </c>
      <c r="N66" s="34">
        <f t="shared" si="4"/>
        <v>3196</v>
      </c>
      <c r="O66" s="34">
        <f t="shared" si="5"/>
        <v>787</v>
      </c>
      <c r="P66" s="34">
        <v>787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2345</v>
      </c>
      <c r="V66" s="34">
        <v>2345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64</v>
      </c>
      <c r="AB66" s="34">
        <v>64</v>
      </c>
      <c r="AC66" s="34">
        <v>0</v>
      </c>
    </row>
    <row r="67" spans="1:29" ht="13.5">
      <c r="A67" s="31" t="s">
        <v>0</v>
      </c>
      <c r="B67" s="32" t="s">
        <v>116</v>
      </c>
      <c r="C67" s="33" t="s">
        <v>117</v>
      </c>
      <c r="D67" s="34">
        <f t="shared" si="0"/>
        <v>10395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10395</v>
      </c>
      <c r="L67" s="34">
        <v>717</v>
      </c>
      <c r="M67" s="34">
        <v>9678</v>
      </c>
      <c r="N67" s="34">
        <f t="shared" si="4"/>
        <v>10395</v>
      </c>
      <c r="O67" s="34">
        <f t="shared" si="5"/>
        <v>717</v>
      </c>
      <c r="P67" s="34">
        <v>717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9678</v>
      </c>
      <c r="V67" s="34">
        <v>9678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0</v>
      </c>
      <c r="B68" s="32" t="s">
        <v>118</v>
      </c>
      <c r="C68" s="33" t="s">
        <v>119</v>
      </c>
      <c r="D68" s="34">
        <f t="shared" si="0"/>
        <v>4865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4865</v>
      </c>
      <c r="L68" s="34">
        <v>1948</v>
      </c>
      <c r="M68" s="34">
        <v>2917</v>
      </c>
      <c r="N68" s="34">
        <f t="shared" si="4"/>
        <v>4865</v>
      </c>
      <c r="O68" s="34">
        <f t="shared" si="5"/>
        <v>1948</v>
      </c>
      <c r="P68" s="34">
        <v>1948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2917</v>
      </c>
      <c r="V68" s="34">
        <v>2917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0</v>
      </c>
      <c r="B69" s="32" t="s">
        <v>120</v>
      </c>
      <c r="C69" s="33" t="s">
        <v>121</v>
      </c>
      <c r="D69" s="34">
        <f t="shared" si="0"/>
        <v>2770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2770</v>
      </c>
      <c r="L69" s="34">
        <v>871</v>
      </c>
      <c r="M69" s="34">
        <v>1899</v>
      </c>
      <c r="N69" s="34">
        <f t="shared" si="4"/>
        <v>2770</v>
      </c>
      <c r="O69" s="34">
        <f t="shared" si="5"/>
        <v>871</v>
      </c>
      <c r="P69" s="34">
        <v>871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1899</v>
      </c>
      <c r="V69" s="34">
        <v>1899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0</v>
      </c>
      <c r="AB69" s="34">
        <v>0</v>
      </c>
      <c r="AC69" s="34">
        <v>0</v>
      </c>
    </row>
    <row r="70" spans="1:29" ht="13.5">
      <c r="A70" s="31" t="s">
        <v>0</v>
      </c>
      <c r="B70" s="32" t="s">
        <v>122</v>
      </c>
      <c r="C70" s="33" t="s">
        <v>123</v>
      </c>
      <c r="D70" s="34">
        <f t="shared" si="0"/>
        <v>6697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6697</v>
      </c>
      <c r="L70" s="34">
        <v>1681</v>
      </c>
      <c r="M70" s="34">
        <v>5016</v>
      </c>
      <c r="N70" s="34">
        <f t="shared" si="4"/>
        <v>6697</v>
      </c>
      <c r="O70" s="34">
        <f t="shared" si="5"/>
        <v>1681</v>
      </c>
      <c r="P70" s="34">
        <v>1681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5016</v>
      </c>
      <c r="V70" s="34">
        <v>5016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0</v>
      </c>
      <c r="B71" s="32" t="s">
        <v>124</v>
      </c>
      <c r="C71" s="33" t="s">
        <v>125</v>
      </c>
      <c r="D71" s="34">
        <f aca="true" t="shared" si="8" ref="D71:D80">E71+H71+K71</f>
        <v>5353</v>
      </c>
      <c r="E71" s="34">
        <f aca="true" t="shared" si="9" ref="E71:E80">F71+G71</f>
        <v>0</v>
      </c>
      <c r="F71" s="34">
        <v>0</v>
      </c>
      <c r="G71" s="34">
        <v>0</v>
      </c>
      <c r="H71" s="34">
        <f aca="true" t="shared" si="10" ref="H71:H80">I71+J71</f>
        <v>0</v>
      </c>
      <c r="I71" s="34">
        <v>0</v>
      </c>
      <c r="J71" s="34">
        <v>0</v>
      </c>
      <c r="K71" s="34">
        <f aca="true" t="shared" si="11" ref="K71:K80">L71+M71</f>
        <v>5353</v>
      </c>
      <c r="L71" s="34">
        <v>1035</v>
      </c>
      <c r="M71" s="34">
        <v>4318</v>
      </c>
      <c r="N71" s="34">
        <f aca="true" t="shared" si="12" ref="N71:N80">O71+U71+AA71</f>
        <v>5403</v>
      </c>
      <c r="O71" s="34">
        <f aca="true" t="shared" si="13" ref="O71:O80">SUM(P71:T71)</f>
        <v>1035</v>
      </c>
      <c r="P71" s="34">
        <v>1035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80">SUM(V71:Z71)</f>
        <v>4318</v>
      </c>
      <c r="V71" s="34">
        <v>4318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80">AB71+AC71</f>
        <v>50</v>
      </c>
      <c r="AB71" s="34">
        <v>50</v>
      </c>
      <c r="AC71" s="34">
        <v>0</v>
      </c>
    </row>
    <row r="72" spans="1:29" ht="13.5">
      <c r="A72" s="31" t="s">
        <v>0</v>
      </c>
      <c r="B72" s="32" t="s">
        <v>126</v>
      </c>
      <c r="C72" s="33" t="s">
        <v>127</v>
      </c>
      <c r="D72" s="34">
        <f t="shared" si="8"/>
        <v>535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535</v>
      </c>
      <c r="L72" s="34">
        <v>32</v>
      </c>
      <c r="M72" s="34">
        <v>503</v>
      </c>
      <c r="N72" s="34">
        <f t="shared" si="12"/>
        <v>687</v>
      </c>
      <c r="O72" s="34">
        <f t="shared" si="13"/>
        <v>32</v>
      </c>
      <c r="P72" s="34">
        <v>32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503</v>
      </c>
      <c r="V72" s="34">
        <v>503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152</v>
      </c>
      <c r="AB72" s="34">
        <v>152</v>
      </c>
      <c r="AC72" s="34">
        <v>0</v>
      </c>
    </row>
    <row r="73" spans="1:29" ht="13.5">
      <c r="A73" s="31" t="s">
        <v>0</v>
      </c>
      <c r="B73" s="32" t="s">
        <v>128</v>
      </c>
      <c r="C73" s="33" t="s">
        <v>129</v>
      </c>
      <c r="D73" s="34">
        <f t="shared" si="8"/>
        <v>2197</v>
      </c>
      <c r="E73" s="34">
        <f t="shared" si="9"/>
        <v>0</v>
      </c>
      <c r="F73" s="34">
        <v>0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2197</v>
      </c>
      <c r="L73" s="34">
        <v>961</v>
      </c>
      <c r="M73" s="34">
        <v>1236</v>
      </c>
      <c r="N73" s="34">
        <f t="shared" si="12"/>
        <v>2319</v>
      </c>
      <c r="O73" s="34">
        <f t="shared" si="13"/>
        <v>961</v>
      </c>
      <c r="P73" s="34">
        <v>961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1236</v>
      </c>
      <c r="V73" s="34">
        <v>1236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122</v>
      </c>
      <c r="AB73" s="34">
        <v>122</v>
      </c>
      <c r="AC73" s="34">
        <v>0</v>
      </c>
    </row>
    <row r="74" spans="1:29" ht="13.5">
      <c r="A74" s="31" t="s">
        <v>0</v>
      </c>
      <c r="B74" s="32" t="s">
        <v>130</v>
      </c>
      <c r="C74" s="33" t="s">
        <v>131</v>
      </c>
      <c r="D74" s="34">
        <f t="shared" si="8"/>
        <v>2011</v>
      </c>
      <c r="E74" s="34">
        <f t="shared" si="9"/>
        <v>0</v>
      </c>
      <c r="F74" s="34">
        <v>0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2011</v>
      </c>
      <c r="L74" s="34">
        <v>1041</v>
      </c>
      <c r="M74" s="34">
        <v>970</v>
      </c>
      <c r="N74" s="34">
        <f t="shared" si="12"/>
        <v>2712</v>
      </c>
      <c r="O74" s="34">
        <f t="shared" si="13"/>
        <v>1041</v>
      </c>
      <c r="P74" s="34">
        <v>1041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970</v>
      </c>
      <c r="V74" s="34">
        <v>970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701</v>
      </c>
      <c r="AB74" s="34">
        <v>701</v>
      </c>
      <c r="AC74" s="34">
        <v>0</v>
      </c>
    </row>
    <row r="75" spans="1:29" ht="13.5">
      <c r="A75" s="31" t="s">
        <v>0</v>
      </c>
      <c r="B75" s="32" t="s">
        <v>132</v>
      </c>
      <c r="C75" s="33" t="s">
        <v>133</v>
      </c>
      <c r="D75" s="34">
        <f t="shared" si="8"/>
        <v>695</v>
      </c>
      <c r="E75" s="34">
        <f t="shared" si="9"/>
        <v>0</v>
      </c>
      <c r="F75" s="34">
        <v>0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695</v>
      </c>
      <c r="L75" s="34">
        <v>310</v>
      </c>
      <c r="M75" s="34">
        <v>385</v>
      </c>
      <c r="N75" s="34">
        <f t="shared" si="12"/>
        <v>695</v>
      </c>
      <c r="O75" s="34">
        <f t="shared" si="13"/>
        <v>310</v>
      </c>
      <c r="P75" s="34">
        <v>0</v>
      </c>
      <c r="Q75" s="34">
        <v>0</v>
      </c>
      <c r="R75" s="34">
        <v>310</v>
      </c>
      <c r="S75" s="34">
        <v>0</v>
      </c>
      <c r="T75" s="34">
        <v>0</v>
      </c>
      <c r="U75" s="34">
        <f t="shared" si="14"/>
        <v>385</v>
      </c>
      <c r="V75" s="34">
        <v>0</v>
      </c>
      <c r="W75" s="34">
        <v>0</v>
      </c>
      <c r="X75" s="34">
        <v>385</v>
      </c>
      <c r="Y75" s="34">
        <v>0</v>
      </c>
      <c r="Z75" s="34">
        <v>0</v>
      </c>
      <c r="AA75" s="34">
        <f t="shared" si="15"/>
        <v>0</v>
      </c>
      <c r="AB75" s="34">
        <v>0</v>
      </c>
      <c r="AC75" s="34">
        <v>0</v>
      </c>
    </row>
    <row r="76" spans="1:29" ht="13.5">
      <c r="A76" s="31" t="s">
        <v>0</v>
      </c>
      <c r="B76" s="32" t="s">
        <v>134</v>
      </c>
      <c r="C76" s="33" t="s">
        <v>135</v>
      </c>
      <c r="D76" s="34">
        <f t="shared" si="8"/>
        <v>11221</v>
      </c>
      <c r="E76" s="34">
        <f t="shared" si="9"/>
        <v>340</v>
      </c>
      <c r="F76" s="34">
        <v>340</v>
      </c>
      <c r="G76" s="34">
        <v>0</v>
      </c>
      <c r="H76" s="34">
        <f t="shared" si="10"/>
        <v>1437</v>
      </c>
      <c r="I76" s="34">
        <v>1437</v>
      </c>
      <c r="J76" s="34">
        <v>0</v>
      </c>
      <c r="K76" s="34">
        <f t="shared" si="11"/>
        <v>9444</v>
      </c>
      <c r="L76" s="34">
        <v>0</v>
      </c>
      <c r="M76" s="34">
        <v>9444</v>
      </c>
      <c r="N76" s="34">
        <f t="shared" si="12"/>
        <v>11221</v>
      </c>
      <c r="O76" s="34">
        <f t="shared" si="13"/>
        <v>1777</v>
      </c>
      <c r="P76" s="34">
        <v>1777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9444</v>
      </c>
      <c r="V76" s="34">
        <v>9444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0</v>
      </c>
      <c r="AB76" s="34">
        <v>0</v>
      </c>
      <c r="AC76" s="34">
        <v>0</v>
      </c>
    </row>
    <row r="77" spans="1:29" ht="13.5">
      <c r="A77" s="31" t="s">
        <v>0</v>
      </c>
      <c r="B77" s="32" t="s">
        <v>136</v>
      </c>
      <c r="C77" s="33" t="s">
        <v>137</v>
      </c>
      <c r="D77" s="34">
        <f t="shared" si="8"/>
        <v>1998</v>
      </c>
      <c r="E77" s="34">
        <f t="shared" si="9"/>
        <v>1589</v>
      </c>
      <c r="F77" s="34">
        <v>0</v>
      </c>
      <c r="G77" s="34">
        <v>1589</v>
      </c>
      <c r="H77" s="34">
        <f t="shared" si="10"/>
        <v>0</v>
      </c>
      <c r="I77" s="34">
        <v>0</v>
      </c>
      <c r="J77" s="34">
        <v>0</v>
      </c>
      <c r="K77" s="34">
        <f t="shared" si="11"/>
        <v>409</v>
      </c>
      <c r="L77" s="34">
        <v>409</v>
      </c>
      <c r="M77" s="34">
        <v>0</v>
      </c>
      <c r="N77" s="34">
        <f t="shared" si="12"/>
        <v>1998</v>
      </c>
      <c r="O77" s="34">
        <f t="shared" si="13"/>
        <v>409</v>
      </c>
      <c r="P77" s="34">
        <v>0</v>
      </c>
      <c r="Q77" s="34">
        <v>0</v>
      </c>
      <c r="R77" s="34">
        <v>409</v>
      </c>
      <c r="S77" s="34">
        <v>0</v>
      </c>
      <c r="T77" s="34">
        <v>0</v>
      </c>
      <c r="U77" s="34">
        <f t="shared" si="14"/>
        <v>1589</v>
      </c>
      <c r="V77" s="34">
        <v>0</v>
      </c>
      <c r="W77" s="34">
        <v>0</v>
      </c>
      <c r="X77" s="34">
        <v>1589</v>
      </c>
      <c r="Y77" s="34">
        <v>0</v>
      </c>
      <c r="Z77" s="34">
        <v>0</v>
      </c>
      <c r="AA77" s="34">
        <f t="shared" si="15"/>
        <v>0</v>
      </c>
      <c r="AB77" s="34">
        <v>0</v>
      </c>
      <c r="AC77" s="34">
        <v>0</v>
      </c>
    </row>
    <row r="78" spans="1:29" ht="13.5">
      <c r="A78" s="31" t="s">
        <v>0</v>
      </c>
      <c r="B78" s="32" t="s">
        <v>138</v>
      </c>
      <c r="C78" s="33" t="s">
        <v>139</v>
      </c>
      <c r="D78" s="34">
        <f t="shared" si="8"/>
        <v>9004</v>
      </c>
      <c r="E78" s="34">
        <f t="shared" si="9"/>
        <v>0</v>
      </c>
      <c r="F78" s="34">
        <v>0</v>
      </c>
      <c r="G78" s="34">
        <v>0</v>
      </c>
      <c r="H78" s="34">
        <f t="shared" si="10"/>
        <v>0</v>
      </c>
      <c r="I78" s="34">
        <v>0</v>
      </c>
      <c r="J78" s="34">
        <v>0</v>
      </c>
      <c r="K78" s="34">
        <f t="shared" si="11"/>
        <v>9004</v>
      </c>
      <c r="L78" s="34">
        <v>1126</v>
      </c>
      <c r="M78" s="34">
        <v>7878</v>
      </c>
      <c r="N78" s="34">
        <f t="shared" si="12"/>
        <v>9012</v>
      </c>
      <c r="O78" s="34">
        <f t="shared" si="13"/>
        <v>1126</v>
      </c>
      <c r="P78" s="34">
        <v>1126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7878</v>
      </c>
      <c r="V78" s="34">
        <v>7878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8</v>
      </c>
      <c r="AB78" s="34">
        <v>8</v>
      </c>
      <c r="AC78" s="34">
        <v>0</v>
      </c>
    </row>
    <row r="79" spans="1:29" ht="13.5">
      <c r="A79" s="31" t="s">
        <v>0</v>
      </c>
      <c r="B79" s="32" t="s">
        <v>140</v>
      </c>
      <c r="C79" s="33" t="s">
        <v>141</v>
      </c>
      <c r="D79" s="34">
        <f t="shared" si="8"/>
        <v>7778</v>
      </c>
      <c r="E79" s="34">
        <f t="shared" si="9"/>
        <v>0</v>
      </c>
      <c r="F79" s="34">
        <v>0</v>
      </c>
      <c r="G79" s="34">
        <v>0</v>
      </c>
      <c r="H79" s="34">
        <f t="shared" si="10"/>
        <v>0</v>
      </c>
      <c r="I79" s="34">
        <v>0</v>
      </c>
      <c r="J79" s="34">
        <v>0</v>
      </c>
      <c r="K79" s="34">
        <f t="shared" si="11"/>
        <v>7778</v>
      </c>
      <c r="L79" s="34">
        <v>1284</v>
      </c>
      <c r="M79" s="34">
        <v>6494</v>
      </c>
      <c r="N79" s="34">
        <f t="shared" si="12"/>
        <v>7800</v>
      </c>
      <c r="O79" s="34">
        <f t="shared" si="13"/>
        <v>1284</v>
      </c>
      <c r="P79" s="34">
        <v>1284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6494</v>
      </c>
      <c r="V79" s="34">
        <v>6494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22</v>
      </c>
      <c r="AB79" s="34">
        <v>22</v>
      </c>
      <c r="AC79" s="34">
        <v>0</v>
      </c>
    </row>
    <row r="80" spans="1:29" ht="13.5">
      <c r="A80" s="31" t="s">
        <v>0</v>
      </c>
      <c r="B80" s="32" t="s">
        <v>142</v>
      </c>
      <c r="C80" s="33" t="s">
        <v>143</v>
      </c>
      <c r="D80" s="34">
        <f t="shared" si="8"/>
        <v>8347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8347</v>
      </c>
      <c r="L80" s="34">
        <v>1251</v>
      </c>
      <c r="M80" s="34">
        <v>7096</v>
      </c>
      <c r="N80" s="34">
        <f t="shared" si="12"/>
        <v>8347</v>
      </c>
      <c r="O80" s="34">
        <f t="shared" si="13"/>
        <v>1251</v>
      </c>
      <c r="P80" s="34">
        <v>1251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7096</v>
      </c>
      <c r="V80" s="34">
        <v>7096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0</v>
      </c>
      <c r="AB80" s="34">
        <v>0</v>
      </c>
      <c r="AC80" s="34">
        <v>0</v>
      </c>
    </row>
    <row r="81" spans="1:29" ht="13.5">
      <c r="A81" s="63" t="s">
        <v>145</v>
      </c>
      <c r="B81" s="64"/>
      <c r="C81" s="65"/>
      <c r="D81" s="34">
        <f>SUM(D7:D80)</f>
        <v>1087214</v>
      </c>
      <c r="E81" s="34">
        <f aca="true" t="shared" si="16" ref="E81:AC81">SUM(E7:E80)</f>
        <v>35168</v>
      </c>
      <c r="F81" s="34">
        <f t="shared" si="16"/>
        <v>7773</v>
      </c>
      <c r="G81" s="34">
        <f t="shared" si="16"/>
        <v>27395</v>
      </c>
      <c r="H81" s="34">
        <f t="shared" si="16"/>
        <v>29425</v>
      </c>
      <c r="I81" s="34">
        <f t="shared" si="16"/>
        <v>14856</v>
      </c>
      <c r="J81" s="34">
        <f t="shared" si="16"/>
        <v>14569</v>
      </c>
      <c r="K81" s="34">
        <f t="shared" si="16"/>
        <v>1022621</v>
      </c>
      <c r="L81" s="34">
        <f t="shared" si="16"/>
        <v>155427</v>
      </c>
      <c r="M81" s="34">
        <f t="shared" si="16"/>
        <v>867194</v>
      </c>
      <c r="N81" s="34">
        <f t="shared" si="16"/>
        <v>1090299</v>
      </c>
      <c r="O81" s="34">
        <f t="shared" si="16"/>
        <v>178056</v>
      </c>
      <c r="P81" s="34">
        <f t="shared" si="16"/>
        <v>175851</v>
      </c>
      <c r="Q81" s="34">
        <f t="shared" si="16"/>
        <v>0</v>
      </c>
      <c r="R81" s="34">
        <f t="shared" si="16"/>
        <v>1773</v>
      </c>
      <c r="S81" s="34">
        <f t="shared" si="16"/>
        <v>432</v>
      </c>
      <c r="T81" s="34">
        <f t="shared" si="16"/>
        <v>0</v>
      </c>
      <c r="U81" s="34">
        <f t="shared" si="16"/>
        <v>909158</v>
      </c>
      <c r="V81" s="34">
        <f t="shared" si="16"/>
        <v>889930</v>
      </c>
      <c r="W81" s="34">
        <f t="shared" si="16"/>
        <v>0</v>
      </c>
      <c r="X81" s="34">
        <f t="shared" si="16"/>
        <v>15046</v>
      </c>
      <c r="Y81" s="34">
        <f t="shared" si="16"/>
        <v>4182</v>
      </c>
      <c r="Z81" s="34">
        <f t="shared" si="16"/>
        <v>0</v>
      </c>
      <c r="AA81" s="34">
        <f t="shared" si="16"/>
        <v>3085</v>
      </c>
      <c r="AB81" s="34">
        <f t="shared" si="16"/>
        <v>3085</v>
      </c>
      <c r="AC81" s="34">
        <f t="shared" si="16"/>
        <v>0</v>
      </c>
    </row>
  </sheetData>
  <mergeCells count="7">
    <mergeCell ref="A81:C8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2004-02-28T05:59:13Z</dcterms:modified>
  <cp:category/>
  <cp:version/>
  <cp:contentType/>
  <cp:contentStatus/>
</cp:coreProperties>
</file>