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definedNames>
    <definedName name="_xlnm.Print_Area" localSheetId="0">'ごみ処理概要'!$A$2:$AP$59</definedName>
    <definedName name="_xlnm.Print_Area" localSheetId="2">'ごみ処理量内訳'!$A$2:$AI$59</definedName>
    <definedName name="_xlnm.Print_Area" localSheetId="1">'ごみ搬入量内訳'!$A$2:$AH$60</definedName>
    <definedName name="_xlnm.Print_Area" localSheetId="3">'資源化量内訳'!$A$2:$BN$58</definedName>
    <definedName name="_xlnm.Print_Titles" localSheetId="0">'ごみ処理概要'!$A:$C,'ごみ処理概要'!$2:$5</definedName>
    <definedName name="_xlnm.Print_Titles" localSheetId="2">'ごみ処理量内訳'!$A:$C,'ごみ処理量内訳'!$2:$5</definedName>
    <definedName name="_xlnm.Print_Titles" localSheetId="1">'ごみ搬入量内訳'!$A:$C,'ごみ搬入量内訳'!$2:$6</definedName>
    <definedName name="_xlnm.Print_Titles" localSheetId="3">'資源化量内訳'!$A:$C,'資源化量内訳'!$2:$4</definedName>
  </definedNames>
  <calcPr fullCalcOnLoad="1"/>
</workbook>
</file>

<file path=xl/sharedStrings.xml><?xml version="1.0" encoding="utf-8"?>
<sst xmlns="http://schemas.openxmlformats.org/spreadsheetml/2006/main" count="1708" uniqueCount="215">
  <si>
    <t>安田町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</si>
  <si>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</si>
  <si>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</si>
  <si>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</si>
  <si>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</si>
  <si>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</si>
  <si>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</si>
  <si>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</si>
  <si>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ﾍﾟｯﾄﾎﾞﾄﾙ</t>
  </si>
  <si>
    <t>ﾌﾟﾗｽﾁｯｸ類</t>
  </si>
  <si>
    <t>春野町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</si>
  <si>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</si>
  <si>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</si>
  <si>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</si>
  <si>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</si>
  <si>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</si>
  <si>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</si>
  <si>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</si>
  <si>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</si>
  <si>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</si>
  <si>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</si>
  <si>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</si>
  <si>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</si>
  <si>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</si>
  <si>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</si>
  <si>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</si>
  <si>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39207</t>
  </si>
  <si>
    <t>中村市</t>
  </si>
  <si>
    <t>39208</t>
  </si>
  <si>
    <t>宿毛市</t>
  </si>
  <si>
    <t>39209</t>
  </si>
  <si>
    <t>土佐清水市</t>
  </si>
  <si>
    <t>39301</t>
  </si>
  <si>
    <t>東洋町</t>
  </si>
  <si>
    <t>39302</t>
  </si>
  <si>
    <t>奈半利町</t>
  </si>
  <si>
    <t>39303</t>
  </si>
  <si>
    <t>田野町</t>
  </si>
  <si>
    <t>39304</t>
  </si>
  <si>
    <t>39305</t>
  </si>
  <si>
    <t>北川村</t>
  </si>
  <si>
    <t>39306</t>
  </si>
  <si>
    <t>馬路村</t>
  </si>
  <si>
    <t>39307</t>
  </si>
  <si>
    <t>芸西村</t>
  </si>
  <si>
    <t>39321</t>
  </si>
  <si>
    <t>赤岡町</t>
  </si>
  <si>
    <t>39322</t>
  </si>
  <si>
    <t>香我美町</t>
  </si>
  <si>
    <t>39323</t>
  </si>
  <si>
    <t>土佐山田町</t>
  </si>
  <si>
    <t>39324</t>
  </si>
  <si>
    <t>野市町</t>
  </si>
  <si>
    <t>39325</t>
  </si>
  <si>
    <t>夜須町</t>
  </si>
  <si>
    <t>39326</t>
  </si>
  <si>
    <t>香北町</t>
  </si>
  <si>
    <t>39327</t>
  </si>
  <si>
    <t>吉川村</t>
  </si>
  <si>
    <t>39328</t>
  </si>
  <si>
    <t>物部村</t>
  </si>
  <si>
    <t>39341</t>
  </si>
  <si>
    <t>本山町</t>
  </si>
  <si>
    <t>39344</t>
  </si>
  <si>
    <t>大豊町</t>
  </si>
  <si>
    <t>39361</t>
  </si>
  <si>
    <t>鏡村</t>
  </si>
  <si>
    <t>39362</t>
  </si>
  <si>
    <t>土佐山村</t>
  </si>
  <si>
    <t>39363</t>
  </si>
  <si>
    <t>土佐町</t>
  </si>
  <si>
    <t>39364</t>
  </si>
  <si>
    <t>大川村</t>
  </si>
  <si>
    <t>39365</t>
  </si>
  <si>
    <t>本川村</t>
  </si>
  <si>
    <t>39381</t>
  </si>
  <si>
    <t>伊野町</t>
  </si>
  <si>
    <t>39382</t>
  </si>
  <si>
    <t>池川町</t>
  </si>
  <si>
    <t>39383</t>
  </si>
  <si>
    <t>39384</t>
  </si>
  <si>
    <t>吾川村</t>
  </si>
  <si>
    <t>39385</t>
  </si>
  <si>
    <t>吾北村</t>
  </si>
  <si>
    <t>39401</t>
  </si>
  <si>
    <t>中土佐町</t>
  </si>
  <si>
    <t>39402</t>
  </si>
  <si>
    <t>佐川町</t>
  </si>
  <si>
    <t>39403</t>
  </si>
  <si>
    <t>越知町</t>
  </si>
  <si>
    <t>39404</t>
  </si>
  <si>
    <t>窪川町</t>
  </si>
  <si>
    <t>39405</t>
  </si>
  <si>
    <t>梼原町</t>
  </si>
  <si>
    <t>39406</t>
  </si>
  <si>
    <t>大野見村</t>
  </si>
  <si>
    <t>39407</t>
  </si>
  <si>
    <t>東津野村</t>
  </si>
  <si>
    <t>39408</t>
  </si>
  <si>
    <t>葉山村</t>
  </si>
  <si>
    <t>39409</t>
  </si>
  <si>
    <t>仁淀村</t>
  </si>
  <si>
    <t>39410</t>
  </si>
  <si>
    <t>日高村</t>
  </si>
  <si>
    <t>39421</t>
  </si>
  <si>
    <t>佐賀町</t>
  </si>
  <si>
    <t>39422</t>
  </si>
  <si>
    <t>大正町</t>
  </si>
  <si>
    <t>39423</t>
  </si>
  <si>
    <t>大方町</t>
  </si>
  <si>
    <t>39424</t>
  </si>
  <si>
    <t>大月町</t>
  </si>
  <si>
    <t>39425</t>
  </si>
  <si>
    <t>十和村</t>
  </si>
  <si>
    <t>39426</t>
  </si>
  <si>
    <t>西土佐村</t>
  </si>
  <si>
    <t>39427</t>
  </si>
  <si>
    <t>三原村</t>
  </si>
  <si>
    <t>合　計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</si>
  <si>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</si>
  <si>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</si>
  <si>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</si>
  <si>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</si>
  <si>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</si>
  <si>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</si>
  <si>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＝(収集量+直接搬入量)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</si>
  <si>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</si>
  <si>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</si>
  <si>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</si>
  <si>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</si>
  <si>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</si>
  <si>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</si>
  <si>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</si>
  <si>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</si>
  <si>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</si>
  <si>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</si>
  <si>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</si>
  <si>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</si>
  <si>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</si>
  <si>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</si>
  <si>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（ｔ）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</si>
  <si>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</si>
  <si>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</si>
  <si>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</si>
  <si>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</si>
  <si>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</si>
  <si>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</si>
  <si>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</si>
  <si>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</si>
  <si>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焼却残渣量</t>
  </si>
  <si>
    <t>焼却施設以外の中間処理施設からの残渣量</t>
  </si>
  <si>
    <t>金属類</t>
  </si>
  <si>
    <t>ﾍﾟｯﾄﾎﾞﾄﾙ</t>
  </si>
  <si>
    <t>その他</t>
  </si>
  <si>
    <t>（ｔ）</t>
  </si>
  <si>
    <t>コード</t>
  </si>
  <si>
    <t>市町村名</t>
  </si>
  <si>
    <r>
      <t>収集ごみ資源化量</t>
    </r>
    <r>
      <rPr>
        <sz val="9"/>
        <rFont val="ＭＳ ゴシック"/>
        <family val="3"/>
      </rPr>
      <t xml:space="preserve"> (直接資源化量+中間処理後再生利用量)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</si>
  <si>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</si>
  <si>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</si>
  <si>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</si>
  <si>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</si>
  <si>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</si>
  <si>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</si>
  <si>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</si>
  <si>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</si>
  <si>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</si>
  <si>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</si>
  <si>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</si>
  <si>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</si>
  <si>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</si>
  <si>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</si>
  <si>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</si>
  <si>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</si>
  <si>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t>直接焼却量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</si>
  <si>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</si>
  <si>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</si>
  <si>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</si>
  <si>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合計</t>
  </si>
  <si>
    <t>焼却残渣量</t>
  </si>
  <si>
    <t>処理残渣量</t>
  </si>
  <si>
    <t>紙類</t>
  </si>
  <si>
    <t>金属類</t>
  </si>
  <si>
    <t>ガラス類</t>
  </si>
  <si>
    <t>ﾍﾟｯﾄﾎﾞﾄﾙ</t>
  </si>
  <si>
    <t>ﾌﾟﾗｽﾁｯｸ類</t>
  </si>
  <si>
    <t>その他</t>
  </si>
  <si>
    <t>（人）</t>
  </si>
  <si>
    <t>（ｔ）</t>
  </si>
  <si>
    <t>（g/人日)</t>
  </si>
  <si>
    <t>（ｔ）</t>
  </si>
  <si>
    <t>（％）</t>
  </si>
  <si>
    <t>－</t>
  </si>
  <si>
    <t>ごみ処理の概要（平成１２年度実績）</t>
  </si>
  <si>
    <t>ごみ搬入量の状況（平成１２年度実績）</t>
  </si>
  <si>
    <t>直接最終
処分量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</si>
  <si>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</si>
  <si>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</si>
  <si>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</si>
  <si>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</si>
  <si>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</si>
  <si>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粗大ごみ
処理施設</t>
  </si>
  <si>
    <t>ごみ処理の状況（平成１２年度実績）</t>
  </si>
  <si>
    <t>粗大ごみ
処理施設</t>
  </si>
  <si>
    <t>資源化等を
行う施設</t>
  </si>
  <si>
    <t>高速堆肥化
施設</t>
  </si>
  <si>
    <t>ごみ燃料化
施設</t>
  </si>
  <si>
    <t>その他の
施設</t>
  </si>
  <si>
    <t>資源化等を
行う施設</t>
  </si>
  <si>
    <t>高速堆肥化
施設</t>
  </si>
  <si>
    <t>ごみ燃料化
施設</t>
  </si>
  <si>
    <t>ごみ資源化の状況（平成１２年度実績）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</si>
  <si>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</si>
  <si>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生活系ごみ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</si>
  <si>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事業系ごみ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</si>
</sst>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38" fontId="4" fillId="0" borderId="9" xfId="16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left" vertical="center" wrapText="1"/>
    </xf>
    <xf numFmtId="38" fontId="4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4" fillId="2" borderId="8" xfId="20" applyFont="1" applyFill="1" applyBorder="1" applyAlignment="1" quotePrefix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 quotePrefix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6" xfId="0" applyFont="1" applyFill="1" applyBorder="1" applyAlignment="1" quotePrefix="1">
      <alignment horizontal="left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left"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 quotePrefix="1">
      <alignment horizontal="left" vertical="center" wrapText="1"/>
    </xf>
    <xf numFmtId="0" fontId="4" fillId="2" borderId="4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2" borderId="1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ごみ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42" width="10.625" style="0" customWidth="1"/>
  </cols>
  <sheetData>
    <row r="1" spans="1:42" ht="17.25">
      <c r="A1" s="1" t="s">
        <v>193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7" customHeight="1">
      <c r="A2" s="49" t="s">
        <v>159</v>
      </c>
      <c r="B2" s="49" t="s">
        <v>160</v>
      </c>
      <c r="C2" s="54" t="s">
        <v>161</v>
      </c>
      <c r="D2" s="57" t="s">
        <v>162</v>
      </c>
      <c r="E2" s="47"/>
      <c r="F2" s="57" t="s">
        <v>163</v>
      </c>
      <c r="G2" s="47"/>
      <c r="H2" s="47"/>
      <c r="I2" s="48"/>
      <c r="J2" s="58" t="s">
        <v>164</v>
      </c>
      <c r="K2" s="59"/>
      <c r="L2" s="60"/>
      <c r="M2" s="54" t="s">
        <v>165</v>
      </c>
      <c r="N2" s="8" t="s">
        <v>166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62" t="s">
        <v>11</v>
      </c>
      <c r="AE2" s="57" t="s">
        <v>167</v>
      </c>
      <c r="AF2" s="68"/>
      <c r="AG2" s="68"/>
      <c r="AH2" s="68"/>
      <c r="AI2" s="68"/>
      <c r="AJ2" s="68"/>
      <c r="AK2" s="69"/>
      <c r="AL2" s="62" t="s">
        <v>12</v>
      </c>
      <c r="AM2" s="57" t="s">
        <v>168</v>
      </c>
      <c r="AN2" s="70"/>
      <c r="AO2" s="70"/>
      <c r="AP2" s="71"/>
    </row>
    <row r="3" spans="1:42" ht="27" customHeight="1">
      <c r="A3" s="50"/>
      <c r="B3" s="52"/>
      <c r="C3" s="55"/>
      <c r="D3" s="11"/>
      <c r="E3" s="54" t="s">
        <v>169</v>
      </c>
      <c r="F3" s="54" t="s">
        <v>170</v>
      </c>
      <c r="G3" s="54" t="s">
        <v>171</v>
      </c>
      <c r="H3" s="54" t="s">
        <v>172</v>
      </c>
      <c r="I3" s="12" t="s">
        <v>173</v>
      </c>
      <c r="J3" s="62" t="s">
        <v>212</v>
      </c>
      <c r="K3" s="62" t="s">
        <v>213</v>
      </c>
      <c r="L3" s="62" t="s">
        <v>214</v>
      </c>
      <c r="M3" s="61"/>
      <c r="N3" s="54" t="s">
        <v>174</v>
      </c>
      <c r="O3" s="54" t="s">
        <v>195</v>
      </c>
      <c r="P3" s="65" t="s">
        <v>175</v>
      </c>
      <c r="Q3" s="66"/>
      <c r="R3" s="66"/>
      <c r="S3" s="66"/>
      <c r="T3" s="66"/>
      <c r="U3" s="67"/>
      <c r="V3" s="14" t="s">
        <v>176</v>
      </c>
      <c r="W3" s="9"/>
      <c r="X3" s="9"/>
      <c r="Y3" s="9"/>
      <c r="Z3" s="9"/>
      <c r="AA3" s="9"/>
      <c r="AB3" s="15"/>
      <c r="AC3" s="12" t="s">
        <v>173</v>
      </c>
      <c r="AD3" s="63"/>
      <c r="AE3" s="54" t="s">
        <v>177</v>
      </c>
      <c r="AF3" s="54" t="s">
        <v>201</v>
      </c>
      <c r="AG3" s="54" t="s">
        <v>197</v>
      </c>
      <c r="AH3" s="54" t="s">
        <v>198</v>
      </c>
      <c r="AI3" s="54" t="s">
        <v>199</v>
      </c>
      <c r="AJ3" s="54" t="s">
        <v>200</v>
      </c>
      <c r="AK3" s="12" t="s">
        <v>178</v>
      </c>
      <c r="AL3" s="63"/>
      <c r="AM3" s="54" t="s">
        <v>195</v>
      </c>
      <c r="AN3" s="54" t="s">
        <v>179</v>
      </c>
      <c r="AO3" s="54" t="s">
        <v>180</v>
      </c>
      <c r="AP3" s="12" t="s">
        <v>173</v>
      </c>
    </row>
    <row r="4" spans="1:42" ht="27" customHeight="1">
      <c r="A4" s="50"/>
      <c r="B4" s="52"/>
      <c r="C4" s="55"/>
      <c r="D4" s="11"/>
      <c r="E4" s="61"/>
      <c r="F4" s="61"/>
      <c r="G4" s="61"/>
      <c r="H4" s="61"/>
      <c r="I4" s="16"/>
      <c r="J4" s="72"/>
      <c r="K4" s="73"/>
      <c r="L4" s="72"/>
      <c r="M4" s="61"/>
      <c r="N4" s="64"/>
      <c r="O4" s="64"/>
      <c r="P4" s="12" t="s">
        <v>173</v>
      </c>
      <c r="Q4" s="7" t="s">
        <v>196</v>
      </c>
      <c r="R4" s="7" t="s">
        <v>197</v>
      </c>
      <c r="S4" s="7" t="s">
        <v>198</v>
      </c>
      <c r="T4" s="7" t="s">
        <v>199</v>
      </c>
      <c r="U4" s="7" t="s">
        <v>200</v>
      </c>
      <c r="V4" s="12" t="s">
        <v>173</v>
      </c>
      <c r="W4" s="7" t="s">
        <v>181</v>
      </c>
      <c r="X4" s="7" t="s">
        <v>182</v>
      </c>
      <c r="Y4" s="7" t="s">
        <v>183</v>
      </c>
      <c r="Z4" s="17" t="s">
        <v>184</v>
      </c>
      <c r="AA4" s="7" t="s">
        <v>185</v>
      </c>
      <c r="AB4" s="7" t="s">
        <v>186</v>
      </c>
      <c r="AC4" s="18"/>
      <c r="AD4" s="63"/>
      <c r="AE4" s="64"/>
      <c r="AF4" s="64"/>
      <c r="AG4" s="64"/>
      <c r="AH4" s="64"/>
      <c r="AI4" s="64"/>
      <c r="AJ4" s="64"/>
      <c r="AK4" s="18"/>
      <c r="AL4" s="63"/>
      <c r="AM4" s="64"/>
      <c r="AN4" s="64"/>
      <c r="AO4" s="64"/>
      <c r="AP4" s="18"/>
    </row>
    <row r="5" spans="1:42" ht="13.5">
      <c r="A5" s="51"/>
      <c r="B5" s="53"/>
      <c r="C5" s="56"/>
      <c r="D5" s="19" t="s">
        <v>187</v>
      </c>
      <c r="E5" s="19" t="s">
        <v>187</v>
      </c>
      <c r="F5" s="20" t="s">
        <v>188</v>
      </c>
      <c r="G5" s="20" t="s">
        <v>188</v>
      </c>
      <c r="H5" s="20" t="s">
        <v>188</v>
      </c>
      <c r="I5" s="20" t="s">
        <v>188</v>
      </c>
      <c r="J5" s="21" t="s">
        <v>189</v>
      </c>
      <c r="K5" s="21" t="s">
        <v>189</v>
      </c>
      <c r="L5" s="21" t="s">
        <v>189</v>
      </c>
      <c r="M5" s="20" t="s">
        <v>190</v>
      </c>
      <c r="N5" s="20" t="s">
        <v>190</v>
      </c>
      <c r="O5" s="20" t="s">
        <v>190</v>
      </c>
      <c r="P5" s="20" t="s">
        <v>190</v>
      </c>
      <c r="Q5" s="20" t="s">
        <v>190</v>
      </c>
      <c r="R5" s="20" t="s">
        <v>190</v>
      </c>
      <c r="S5" s="20" t="s">
        <v>190</v>
      </c>
      <c r="T5" s="20" t="s">
        <v>190</v>
      </c>
      <c r="U5" s="20" t="s">
        <v>190</v>
      </c>
      <c r="V5" s="20" t="s">
        <v>190</v>
      </c>
      <c r="W5" s="20" t="s">
        <v>190</v>
      </c>
      <c r="X5" s="20" t="s">
        <v>190</v>
      </c>
      <c r="Y5" s="20" t="s">
        <v>190</v>
      </c>
      <c r="Z5" s="20" t="s">
        <v>190</v>
      </c>
      <c r="AA5" s="20" t="s">
        <v>190</v>
      </c>
      <c r="AB5" s="20" t="s">
        <v>190</v>
      </c>
      <c r="AC5" s="20" t="s">
        <v>190</v>
      </c>
      <c r="AD5" s="20" t="s">
        <v>191</v>
      </c>
      <c r="AE5" s="20" t="s">
        <v>190</v>
      </c>
      <c r="AF5" s="20" t="s">
        <v>190</v>
      </c>
      <c r="AG5" s="20" t="s">
        <v>190</v>
      </c>
      <c r="AH5" s="20" t="s">
        <v>190</v>
      </c>
      <c r="AI5" s="20" t="s">
        <v>190</v>
      </c>
      <c r="AJ5" s="20" t="s">
        <v>190</v>
      </c>
      <c r="AK5" s="20" t="s">
        <v>190</v>
      </c>
      <c r="AL5" s="20" t="s">
        <v>191</v>
      </c>
      <c r="AM5" s="20" t="s">
        <v>190</v>
      </c>
      <c r="AN5" s="20" t="s">
        <v>190</v>
      </c>
      <c r="AO5" s="20" t="s">
        <v>190</v>
      </c>
      <c r="AP5" s="20" t="s">
        <v>190</v>
      </c>
    </row>
    <row r="6" spans="1:42" ht="13.5">
      <c r="A6" s="40" t="s">
        <v>13</v>
      </c>
      <c r="B6" s="40" t="s">
        <v>14</v>
      </c>
      <c r="C6" s="41" t="s">
        <v>15</v>
      </c>
      <c r="D6" s="22">
        <v>325738</v>
      </c>
      <c r="E6" s="22">
        <v>325738</v>
      </c>
      <c r="F6" s="22">
        <v>138348</v>
      </c>
      <c r="G6" s="22">
        <v>8746</v>
      </c>
      <c r="H6" s="22">
        <v>0</v>
      </c>
      <c r="I6" s="22">
        <f aca="true" t="shared" si="0" ref="I6:I25">SUM(F6:H6)</f>
        <v>147094</v>
      </c>
      <c r="J6" s="22">
        <v>1237.1822147676125</v>
      </c>
      <c r="K6" s="22">
        <v>828.3907808250298</v>
      </c>
      <c r="L6" s="22">
        <v>408.79143394258284</v>
      </c>
      <c r="M6" s="22">
        <v>0</v>
      </c>
      <c r="N6" s="22">
        <v>111784</v>
      </c>
      <c r="O6" s="22">
        <v>9030</v>
      </c>
      <c r="P6" s="22">
        <f aca="true" t="shared" si="1" ref="P6:P25">SUM(Q6:U6)</f>
        <v>13510</v>
      </c>
      <c r="Q6" s="22">
        <v>1414</v>
      </c>
      <c r="R6" s="22">
        <v>6476</v>
      </c>
      <c r="S6" s="22">
        <v>0</v>
      </c>
      <c r="T6" s="22">
        <v>0</v>
      </c>
      <c r="U6" s="22">
        <v>5620</v>
      </c>
      <c r="V6" s="22">
        <f aca="true" t="shared" si="2" ref="V6:V25">SUM(W6:AB6)</f>
        <v>12770</v>
      </c>
      <c r="W6" s="22">
        <v>11763</v>
      </c>
      <c r="X6" s="22">
        <v>0</v>
      </c>
      <c r="Y6" s="22">
        <v>0</v>
      </c>
      <c r="Z6" s="22">
        <v>0</v>
      </c>
      <c r="AA6" s="22">
        <v>0</v>
      </c>
      <c r="AB6" s="22">
        <v>1007</v>
      </c>
      <c r="AC6" s="22">
        <f aca="true" t="shared" si="3" ref="AC6:AC25">N6+O6+P6+V6</f>
        <v>147094</v>
      </c>
      <c r="AD6" s="23">
        <v>93.86106843243095</v>
      </c>
      <c r="AE6" s="22">
        <v>0</v>
      </c>
      <c r="AF6" s="22">
        <v>0</v>
      </c>
      <c r="AG6" s="22">
        <v>6476</v>
      </c>
      <c r="AH6" s="22">
        <v>0</v>
      </c>
      <c r="AI6" s="22">
        <v>0</v>
      </c>
      <c r="AJ6" s="22" t="s">
        <v>192</v>
      </c>
      <c r="AK6" s="22">
        <f aca="true" t="shared" si="4" ref="AK6:AK25">SUM(AE6:AI6)</f>
        <v>6476</v>
      </c>
      <c r="AL6" s="23">
        <v>13.084150271255115</v>
      </c>
      <c r="AM6" s="22">
        <v>9030</v>
      </c>
      <c r="AN6" s="22">
        <v>13880</v>
      </c>
      <c r="AO6" s="22">
        <v>4727</v>
      </c>
      <c r="AP6" s="22">
        <f aca="true" t="shared" si="5" ref="AP6:AP25">SUM(AM6:AO6)</f>
        <v>27637</v>
      </c>
    </row>
    <row r="7" spans="1:42" ht="13.5">
      <c r="A7" s="40" t="s">
        <v>13</v>
      </c>
      <c r="B7" s="40" t="s">
        <v>16</v>
      </c>
      <c r="C7" s="41" t="s">
        <v>17</v>
      </c>
      <c r="D7" s="22">
        <v>20835</v>
      </c>
      <c r="E7" s="22">
        <v>20835</v>
      </c>
      <c r="F7" s="22">
        <v>6555</v>
      </c>
      <c r="G7" s="22">
        <v>2155</v>
      </c>
      <c r="H7" s="22">
        <v>12</v>
      </c>
      <c r="I7" s="22">
        <f t="shared" si="0"/>
        <v>8722</v>
      </c>
      <c r="J7" s="22">
        <v>1146.9109868470796</v>
      </c>
      <c r="K7" s="22">
        <v>863.5363965403316</v>
      </c>
      <c r="L7" s="22">
        <v>283.3745903067481</v>
      </c>
      <c r="M7" s="22">
        <v>0</v>
      </c>
      <c r="N7" s="22">
        <v>3889</v>
      </c>
      <c r="O7" s="22">
        <v>2345</v>
      </c>
      <c r="P7" s="22">
        <f t="shared" si="1"/>
        <v>2476</v>
      </c>
      <c r="Q7" s="22">
        <v>0</v>
      </c>
      <c r="R7" s="22">
        <v>2068</v>
      </c>
      <c r="S7" s="22">
        <v>0</v>
      </c>
      <c r="T7" s="22">
        <v>0</v>
      </c>
      <c r="U7" s="22">
        <v>408</v>
      </c>
      <c r="V7" s="22">
        <f t="shared" si="2"/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f t="shared" si="3"/>
        <v>8710</v>
      </c>
      <c r="AD7" s="23">
        <v>73.07692307692307</v>
      </c>
      <c r="AE7" s="22">
        <v>0</v>
      </c>
      <c r="AF7" s="22">
        <v>0</v>
      </c>
      <c r="AG7" s="22">
        <v>1326</v>
      </c>
      <c r="AH7" s="22">
        <v>0</v>
      </c>
      <c r="AI7" s="22">
        <v>0</v>
      </c>
      <c r="AJ7" s="22" t="s">
        <v>192</v>
      </c>
      <c r="AK7" s="22">
        <f t="shared" si="4"/>
        <v>1326</v>
      </c>
      <c r="AL7" s="23">
        <v>15.223880597014924</v>
      </c>
      <c r="AM7" s="22">
        <v>2345</v>
      </c>
      <c r="AN7" s="22">
        <v>485</v>
      </c>
      <c r="AO7" s="22">
        <v>814</v>
      </c>
      <c r="AP7" s="22">
        <f t="shared" si="5"/>
        <v>3644</v>
      </c>
    </row>
    <row r="8" spans="1:42" ht="13.5">
      <c r="A8" s="40" t="s">
        <v>13</v>
      </c>
      <c r="B8" s="40" t="s">
        <v>18</v>
      </c>
      <c r="C8" s="41" t="s">
        <v>19</v>
      </c>
      <c r="D8" s="22">
        <v>22240</v>
      </c>
      <c r="E8" s="22">
        <v>22240</v>
      </c>
      <c r="F8" s="22">
        <v>5955</v>
      </c>
      <c r="G8" s="22">
        <v>1400</v>
      </c>
      <c r="H8" s="22">
        <v>0</v>
      </c>
      <c r="I8" s="22">
        <f t="shared" si="0"/>
        <v>7355</v>
      </c>
      <c r="J8" s="22">
        <v>906.0559771360994</v>
      </c>
      <c r="K8" s="22">
        <v>747.634768897211</v>
      </c>
      <c r="L8" s="22">
        <v>158.4212082388883</v>
      </c>
      <c r="M8" s="22">
        <v>0</v>
      </c>
      <c r="N8" s="22">
        <v>4118</v>
      </c>
      <c r="O8" s="22">
        <v>0</v>
      </c>
      <c r="P8" s="22">
        <f t="shared" si="1"/>
        <v>2097</v>
      </c>
      <c r="Q8" s="22">
        <v>0</v>
      </c>
      <c r="R8" s="22">
        <v>915</v>
      </c>
      <c r="S8" s="22">
        <v>0</v>
      </c>
      <c r="T8" s="22">
        <v>0</v>
      </c>
      <c r="U8" s="22">
        <v>1182</v>
      </c>
      <c r="V8" s="22">
        <f t="shared" si="2"/>
        <v>1140</v>
      </c>
      <c r="W8" s="22">
        <v>1058</v>
      </c>
      <c r="X8" s="22">
        <v>0</v>
      </c>
      <c r="Y8" s="22">
        <v>0</v>
      </c>
      <c r="Z8" s="22">
        <v>0</v>
      </c>
      <c r="AA8" s="22">
        <v>0</v>
      </c>
      <c r="AB8" s="22">
        <v>82</v>
      </c>
      <c r="AC8" s="22">
        <f t="shared" si="3"/>
        <v>7355</v>
      </c>
      <c r="AD8" s="23">
        <v>100</v>
      </c>
      <c r="AE8" s="22">
        <v>0</v>
      </c>
      <c r="AF8" s="22">
        <v>0</v>
      </c>
      <c r="AG8" s="22">
        <v>915</v>
      </c>
      <c r="AH8" s="22">
        <v>0</v>
      </c>
      <c r="AI8" s="22">
        <v>0</v>
      </c>
      <c r="AJ8" s="22" t="s">
        <v>192</v>
      </c>
      <c r="AK8" s="22">
        <f t="shared" si="4"/>
        <v>915</v>
      </c>
      <c r="AL8" s="23">
        <v>27.94017675050986</v>
      </c>
      <c r="AM8" s="22">
        <v>0</v>
      </c>
      <c r="AN8" s="22">
        <v>540</v>
      </c>
      <c r="AO8" s="22">
        <v>1023</v>
      </c>
      <c r="AP8" s="22">
        <f t="shared" si="5"/>
        <v>1563</v>
      </c>
    </row>
    <row r="9" spans="1:42" ht="13.5">
      <c r="A9" s="40" t="s">
        <v>13</v>
      </c>
      <c r="B9" s="40" t="s">
        <v>20</v>
      </c>
      <c r="C9" s="41" t="s">
        <v>21</v>
      </c>
      <c r="D9" s="22">
        <v>50183</v>
      </c>
      <c r="E9" s="22">
        <v>50077</v>
      </c>
      <c r="F9" s="22">
        <v>17365</v>
      </c>
      <c r="G9" s="22">
        <v>1160</v>
      </c>
      <c r="H9" s="22">
        <v>337</v>
      </c>
      <c r="I9" s="22">
        <f t="shared" si="0"/>
        <v>18862</v>
      </c>
      <c r="J9" s="22">
        <v>1029.765305557004</v>
      </c>
      <c r="K9" s="22">
        <v>818.5929907497464</v>
      </c>
      <c r="L9" s="22">
        <v>211.1723148072575</v>
      </c>
      <c r="M9" s="22">
        <v>250</v>
      </c>
      <c r="N9" s="22">
        <v>14332</v>
      </c>
      <c r="O9" s="22">
        <v>2506</v>
      </c>
      <c r="P9" s="22">
        <f t="shared" si="1"/>
        <v>1687</v>
      </c>
      <c r="Q9" s="22">
        <v>0</v>
      </c>
      <c r="R9" s="22">
        <v>1687</v>
      </c>
      <c r="S9" s="22">
        <v>0</v>
      </c>
      <c r="T9" s="22">
        <v>0</v>
      </c>
      <c r="U9" s="22">
        <v>0</v>
      </c>
      <c r="V9" s="22">
        <f t="shared" si="2"/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f t="shared" si="3"/>
        <v>18525</v>
      </c>
      <c r="AD9" s="23">
        <v>86.472334682861</v>
      </c>
      <c r="AE9" s="22">
        <v>0</v>
      </c>
      <c r="AF9" s="22">
        <v>0</v>
      </c>
      <c r="AG9" s="22">
        <v>1492</v>
      </c>
      <c r="AH9" s="22">
        <v>0</v>
      </c>
      <c r="AI9" s="22">
        <v>0</v>
      </c>
      <c r="AJ9" s="22" t="s">
        <v>192</v>
      </c>
      <c r="AK9" s="22">
        <f t="shared" si="4"/>
        <v>1492</v>
      </c>
      <c r="AL9" s="23">
        <v>9.278295605858855</v>
      </c>
      <c r="AM9" s="22">
        <v>2506</v>
      </c>
      <c r="AN9" s="22">
        <v>1421</v>
      </c>
      <c r="AO9" s="22">
        <v>195</v>
      </c>
      <c r="AP9" s="22">
        <f t="shared" si="5"/>
        <v>4122</v>
      </c>
    </row>
    <row r="10" spans="1:42" ht="13.5">
      <c r="A10" s="40" t="s">
        <v>13</v>
      </c>
      <c r="B10" s="40" t="s">
        <v>22</v>
      </c>
      <c r="C10" s="41" t="s">
        <v>23</v>
      </c>
      <c r="D10" s="22">
        <v>31159</v>
      </c>
      <c r="E10" s="22">
        <v>31159</v>
      </c>
      <c r="F10" s="22">
        <v>7190</v>
      </c>
      <c r="G10" s="22">
        <v>2795</v>
      </c>
      <c r="H10" s="22">
        <v>0</v>
      </c>
      <c r="I10" s="22">
        <f t="shared" si="0"/>
        <v>9985</v>
      </c>
      <c r="J10" s="22">
        <v>877.9538619198834</v>
      </c>
      <c r="K10" s="22">
        <v>705.8801806202126</v>
      </c>
      <c r="L10" s="22">
        <v>172.07368129967068</v>
      </c>
      <c r="M10" s="22">
        <v>0</v>
      </c>
      <c r="N10" s="22">
        <v>7495</v>
      </c>
      <c r="O10" s="22">
        <v>0</v>
      </c>
      <c r="P10" s="22">
        <f t="shared" si="1"/>
        <v>2490</v>
      </c>
      <c r="Q10" s="22">
        <v>1067</v>
      </c>
      <c r="R10" s="22">
        <v>1423</v>
      </c>
      <c r="S10" s="22">
        <v>0</v>
      </c>
      <c r="T10" s="22">
        <v>0</v>
      </c>
      <c r="U10" s="22">
        <v>0</v>
      </c>
      <c r="V10" s="22">
        <f t="shared" si="2"/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f t="shared" si="3"/>
        <v>9985</v>
      </c>
      <c r="AD10" s="23">
        <v>100</v>
      </c>
      <c r="AE10" s="22">
        <v>0</v>
      </c>
      <c r="AF10" s="22">
        <v>401</v>
      </c>
      <c r="AG10" s="22">
        <v>1423</v>
      </c>
      <c r="AH10" s="22">
        <v>0</v>
      </c>
      <c r="AI10" s="22">
        <v>0</v>
      </c>
      <c r="AJ10" s="22" t="s">
        <v>192</v>
      </c>
      <c r="AK10" s="22">
        <f t="shared" si="4"/>
        <v>1824</v>
      </c>
      <c r="AL10" s="23">
        <v>18.267401101652478</v>
      </c>
      <c r="AM10" s="22">
        <v>0</v>
      </c>
      <c r="AN10" s="22">
        <v>1104</v>
      </c>
      <c r="AO10" s="22">
        <v>293</v>
      </c>
      <c r="AP10" s="22">
        <f t="shared" si="5"/>
        <v>1397</v>
      </c>
    </row>
    <row r="11" spans="1:42" ht="13.5">
      <c r="A11" s="40" t="s">
        <v>13</v>
      </c>
      <c r="B11" s="40" t="s">
        <v>24</v>
      </c>
      <c r="C11" s="41" t="s">
        <v>25</v>
      </c>
      <c r="D11" s="22">
        <v>28123</v>
      </c>
      <c r="E11" s="22">
        <v>28123</v>
      </c>
      <c r="F11" s="22">
        <v>14709</v>
      </c>
      <c r="G11" s="22">
        <v>1436</v>
      </c>
      <c r="H11" s="22">
        <v>0</v>
      </c>
      <c r="I11" s="22">
        <f t="shared" si="0"/>
        <v>16145</v>
      </c>
      <c r="J11" s="22">
        <v>1572.836351467794</v>
      </c>
      <c r="K11" s="22">
        <v>1307.4658825053737</v>
      </c>
      <c r="L11" s="22">
        <v>265.37046896242</v>
      </c>
      <c r="M11" s="22">
        <v>0</v>
      </c>
      <c r="N11" s="22">
        <v>7881</v>
      </c>
      <c r="O11" s="22">
        <v>7361</v>
      </c>
      <c r="P11" s="22">
        <f t="shared" si="1"/>
        <v>478</v>
      </c>
      <c r="Q11" s="22">
        <v>0</v>
      </c>
      <c r="R11" s="22">
        <v>478</v>
      </c>
      <c r="S11" s="22">
        <v>0</v>
      </c>
      <c r="T11" s="22">
        <v>0</v>
      </c>
      <c r="U11" s="22">
        <v>0</v>
      </c>
      <c r="V11" s="22">
        <f t="shared" si="2"/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f t="shared" si="3"/>
        <v>15720</v>
      </c>
      <c r="AD11" s="23">
        <v>53.17430025445292</v>
      </c>
      <c r="AE11" s="22">
        <v>0</v>
      </c>
      <c r="AF11" s="22">
        <v>0</v>
      </c>
      <c r="AG11" s="22">
        <v>478</v>
      </c>
      <c r="AH11" s="22">
        <v>0</v>
      </c>
      <c r="AI11" s="22">
        <v>0</v>
      </c>
      <c r="AJ11" s="22" t="s">
        <v>192</v>
      </c>
      <c r="AK11" s="22">
        <f t="shared" si="4"/>
        <v>478</v>
      </c>
      <c r="AL11" s="23">
        <v>3.040712468193384</v>
      </c>
      <c r="AM11" s="22">
        <v>7361</v>
      </c>
      <c r="AN11" s="22">
        <v>425</v>
      </c>
      <c r="AO11" s="22">
        <v>0</v>
      </c>
      <c r="AP11" s="22">
        <f t="shared" si="5"/>
        <v>7786</v>
      </c>
    </row>
    <row r="12" spans="1:42" ht="13.5">
      <c r="A12" s="40" t="s">
        <v>13</v>
      </c>
      <c r="B12" s="40" t="s">
        <v>26</v>
      </c>
      <c r="C12" s="41" t="s">
        <v>27</v>
      </c>
      <c r="D12" s="22">
        <v>35383</v>
      </c>
      <c r="E12" s="22">
        <v>35383</v>
      </c>
      <c r="F12" s="22">
        <v>11484</v>
      </c>
      <c r="G12" s="22">
        <v>1535</v>
      </c>
      <c r="H12" s="22">
        <v>0</v>
      </c>
      <c r="I12" s="22">
        <f t="shared" si="0"/>
        <v>13019</v>
      </c>
      <c r="J12" s="22">
        <v>1008.068653044822</v>
      </c>
      <c r="K12" s="22">
        <v>770.2019273244367</v>
      </c>
      <c r="L12" s="22">
        <v>237.866725720385</v>
      </c>
      <c r="M12" s="22">
        <v>99</v>
      </c>
      <c r="N12" s="22">
        <v>10390</v>
      </c>
      <c r="O12" s="22">
        <v>650</v>
      </c>
      <c r="P12" s="22">
        <f t="shared" si="1"/>
        <v>1869</v>
      </c>
      <c r="Q12" s="22">
        <v>1869</v>
      </c>
      <c r="R12" s="22">
        <v>0</v>
      </c>
      <c r="S12" s="22">
        <v>0</v>
      </c>
      <c r="T12" s="22">
        <v>0</v>
      </c>
      <c r="U12" s="22">
        <v>0</v>
      </c>
      <c r="V12" s="22">
        <f t="shared" si="2"/>
        <v>110</v>
      </c>
      <c r="W12" s="22">
        <v>4</v>
      </c>
      <c r="X12" s="22">
        <v>0</v>
      </c>
      <c r="Y12" s="22">
        <v>94</v>
      </c>
      <c r="Z12" s="22">
        <v>12</v>
      </c>
      <c r="AA12" s="22">
        <v>0</v>
      </c>
      <c r="AB12" s="22">
        <v>0</v>
      </c>
      <c r="AC12" s="22">
        <f t="shared" si="3"/>
        <v>13019</v>
      </c>
      <c r="AD12" s="23">
        <v>95.00729702742146</v>
      </c>
      <c r="AE12" s="22">
        <v>0</v>
      </c>
      <c r="AF12" s="22">
        <v>23</v>
      </c>
      <c r="AG12" s="22">
        <v>0</v>
      </c>
      <c r="AH12" s="22">
        <v>0</v>
      </c>
      <c r="AI12" s="22">
        <v>0</v>
      </c>
      <c r="AJ12" s="22" t="s">
        <v>192</v>
      </c>
      <c r="AK12" s="22">
        <f t="shared" si="4"/>
        <v>23</v>
      </c>
      <c r="AL12" s="23">
        <v>1.7685622808354933</v>
      </c>
      <c r="AM12" s="22">
        <v>650</v>
      </c>
      <c r="AN12" s="22">
        <v>1520</v>
      </c>
      <c r="AO12" s="22">
        <v>1183</v>
      </c>
      <c r="AP12" s="22">
        <f t="shared" si="5"/>
        <v>3353</v>
      </c>
    </row>
    <row r="13" spans="1:42" ht="13.5">
      <c r="A13" s="40" t="s">
        <v>13</v>
      </c>
      <c r="B13" s="40" t="s">
        <v>28</v>
      </c>
      <c r="C13" s="41" t="s">
        <v>29</v>
      </c>
      <c r="D13" s="22">
        <v>25441</v>
      </c>
      <c r="E13" s="22">
        <v>25441</v>
      </c>
      <c r="F13" s="22">
        <v>6853</v>
      </c>
      <c r="G13" s="22">
        <v>2194</v>
      </c>
      <c r="H13" s="22">
        <v>0</v>
      </c>
      <c r="I13" s="22">
        <f t="shared" si="0"/>
        <v>9047</v>
      </c>
      <c r="J13" s="22">
        <v>974.2660025102399</v>
      </c>
      <c r="K13" s="22">
        <v>737.9954587379988</v>
      </c>
      <c r="L13" s="22">
        <v>236.2705437722412</v>
      </c>
      <c r="M13" s="22">
        <v>0</v>
      </c>
      <c r="N13" s="22">
        <v>6784</v>
      </c>
      <c r="O13" s="22">
        <v>1539</v>
      </c>
      <c r="P13" s="22">
        <f t="shared" si="1"/>
        <v>410</v>
      </c>
      <c r="Q13" s="22">
        <v>259</v>
      </c>
      <c r="R13" s="22">
        <v>151</v>
      </c>
      <c r="S13" s="22">
        <v>0</v>
      </c>
      <c r="T13" s="22">
        <v>0</v>
      </c>
      <c r="U13" s="22">
        <v>0</v>
      </c>
      <c r="V13" s="22">
        <f t="shared" si="2"/>
        <v>262</v>
      </c>
      <c r="W13" s="22">
        <v>1</v>
      </c>
      <c r="X13" s="22">
        <v>0</v>
      </c>
      <c r="Y13" s="22">
        <v>235</v>
      </c>
      <c r="Z13" s="22">
        <v>26</v>
      </c>
      <c r="AA13" s="22">
        <v>0</v>
      </c>
      <c r="AB13" s="22">
        <v>0</v>
      </c>
      <c r="AC13" s="22">
        <f t="shared" si="3"/>
        <v>8995</v>
      </c>
      <c r="AD13" s="23">
        <v>82.8904947192885</v>
      </c>
      <c r="AE13" s="22">
        <v>0</v>
      </c>
      <c r="AF13" s="22">
        <v>0</v>
      </c>
      <c r="AG13" s="22">
        <v>151</v>
      </c>
      <c r="AH13" s="22">
        <v>0</v>
      </c>
      <c r="AI13" s="22">
        <v>0</v>
      </c>
      <c r="AJ13" s="22" t="s">
        <v>192</v>
      </c>
      <c r="AK13" s="22">
        <f t="shared" si="4"/>
        <v>151</v>
      </c>
      <c r="AL13" s="23">
        <v>4.591439688715954</v>
      </c>
      <c r="AM13" s="22">
        <v>1539</v>
      </c>
      <c r="AN13" s="22">
        <v>2755</v>
      </c>
      <c r="AO13" s="22">
        <v>180</v>
      </c>
      <c r="AP13" s="22">
        <f t="shared" si="5"/>
        <v>4474</v>
      </c>
    </row>
    <row r="14" spans="1:42" ht="13.5">
      <c r="A14" s="40" t="s">
        <v>13</v>
      </c>
      <c r="B14" s="40" t="s">
        <v>30</v>
      </c>
      <c r="C14" s="41" t="s">
        <v>31</v>
      </c>
      <c r="D14" s="22">
        <v>19344</v>
      </c>
      <c r="E14" s="22">
        <v>19124</v>
      </c>
      <c r="F14" s="22">
        <v>7831</v>
      </c>
      <c r="G14" s="22">
        <v>599</v>
      </c>
      <c r="H14" s="22">
        <v>64</v>
      </c>
      <c r="I14" s="22">
        <f t="shared" si="0"/>
        <v>8494</v>
      </c>
      <c r="J14" s="22">
        <v>1203.0207235686687</v>
      </c>
      <c r="K14" s="22">
        <v>904.3192041424477</v>
      </c>
      <c r="L14" s="22">
        <v>298.7015194262211</v>
      </c>
      <c r="M14" s="22">
        <v>0</v>
      </c>
      <c r="N14" s="22">
        <v>5761</v>
      </c>
      <c r="O14" s="22">
        <v>2179</v>
      </c>
      <c r="P14" s="22">
        <f t="shared" si="1"/>
        <v>465</v>
      </c>
      <c r="Q14" s="22">
        <v>0</v>
      </c>
      <c r="R14" s="22">
        <v>465</v>
      </c>
      <c r="S14" s="22">
        <v>0</v>
      </c>
      <c r="T14" s="22">
        <v>0</v>
      </c>
      <c r="U14" s="22">
        <v>0</v>
      </c>
      <c r="V14" s="22">
        <f t="shared" si="2"/>
        <v>25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25</v>
      </c>
      <c r="AC14" s="22">
        <f t="shared" si="3"/>
        <v>8430</v>
      </c>
      <c r="AD14" s="23">
        <v>74.15183867141162</v>
      </c>
      <c r="AE14" s="22">
        <v>0</v>
      </c>
      <c r="AF14" s="22">
        <v>0</v>
      </c>
      <c r="AG14" s="22">
        <v>114</v>
      </c>
      <c r="AH14" s="22">
        <v>0</v>
      </c>
      <c r="AI14" s="22">
        <v>0</v>
      </c>
      <c r="AJ14" s="22" t="s">
        <v>192</v>
      </c>
      <c r="AK14" s="22">
        <f t="shared" si="4"/>
        <v>114</v>
      </c>
      <c r="AL14" s="23">
        <v>1.6488730723606169</v>
      </c>
      <c r="AM14" s="22">
        <v>2179</v>
      </c>
      <c r="AN14" s="22">
        <v>834</v>
      </c>
      <c r="AO14" s="22">
        <v>351</v>
      </c>
      <c r="AP14" s="22">
        <f t="shared" si="5"/>
        <v>3364</v>
      </c>
    </row>
    <row r="15" spans="1:42" ht="13.5">
      <c r="A15" s="40" t="s">
        <v>13</v>
      </c>
      <c r="B15" s="40" t="s">
        <v>32</v>
      </c>
      <c r="C15" s="41" t="s">
        <v>33</v>
      </c>
      <c r="D15" s="22">
        <v>3904</v>
      </c>
      <c r="E15" s="22">
        <v>3904</v>
      </c>
      <c r="F15" s="22">
        <v>1280</v>
      </c>
      <c r="G15" s="22">
        <v>608</v>
      </c>
      <c r="H15" s="22">
        <v>19</v>
      </c>
      <c r="I15" s="22">
        <f t="shared" si="0"/>
        <v>1907</v>
      </c>
      <c r="J15" s="22">
        <v>1338.2831798787333</v>
      </c>
      <c r="K15" s="22">
        <v>911.6045362676847</v>
      </c>
      <c r="L15" s="22">
        <v>426.67864361104876</v>
      </c>
      <c r="M15" s="22">
        <v>0</v>
      </c>
      <c r="N15" s="22">
        <v>619</v>
      </c>
      <c r="O15" s="22">
        <v>774</v>
      </c>
      <c r="P15" s="22">
        <f t="shared" si="1"/>
        <v>495</v>
      </c>
      <c r="Q15" s="22">
        <v>0</v>
      </c>
      <c r="R15" s="22">
        <v>419</v>
      </c>
      <c r="S15" s="22">
        <v>0</v>
      </c>
      <c r="T15" s="22">
        <v>0</v>
      </c>
      <c r="U15" s="22">
        <v>76</v>
      </c>
      <c r="V15" s="22">
        <f t="shared" si="2"/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f t="shared" si="3"/>
        <v>1888</v>
      </c>
      <c r="AD15" s="23">
        <v>59.0042372881356</v>
      </c>
      <c r="AE15" s="22">
        <v>0</v>
      </c>
      <c r="AF15" s="22">
        <v>0</v>
      </c>
      <c r="AG15" s="22">
        <v>291</v>
      </c>
      <c r="AH15" s="22">
        <v>0</v>
      </c>
      <c r="AI15" s="22">
        <v>0</v>
      </c>
      <c r="AJ15" s="22" t="s">
        <v>192</v>
      </c>
      <c r="AK15" s="22">
        <f t="shared" si="4"/>
        <v>291</v>
      </c>
      <c r="AL15" s="23">
        <v>15.413135593220339</v>
      </c>
      <c r="AM15" s="22">
        <v>774</v>
      </c>
      <c r="AN15" s="22">
        <v>79</v>
      </c>
      <c r="AO15" s="22">
        <v>133</v>
      </c>
      <c r="AP15" s="22">
        <f t="shared" si="5"/>
        <v>986</v>
      </c>
    </row>
    <row r="16" spans="1:42" ht="13.5">
      <c r="A16" s="40" t="s">
        <v>13</v>
      </c>
      <c r="B16" s="40" t="s">
        <v>34</v>
      </c>
      <c r="C16" s="41" t="s">
        <v>35</v>
      </c>
      <c r="D16" s="22">
        <v>4191</v>
      </c>
      <c r="E16" s="22">
        <v>4191</v>
      </c>
      <c r="F16" s="22">
        <v>1523</v>
      </c>
      <c r="G16" s="22">
        <v>200</v>
      </c>
      <c r="H16" s="22">
        <v>0</v>
      </c>
      <c r="I16" s="22">
        <f t="shared" si="0"/>
        <v>1723</v>
      </c>
      <c r="J16" s="22">
        <v>1126.353601814717</v>
      </c>
      <c r="K16" s="22">
        <v>838.0646068058429</v>
      </c>
      <c r="L16" s="22">
        <v>288.2889950088742</v>
      </c>
      <c r="M16" s="22">
        <v>0</v>
      </c>
      <c r="N16" s="22">
        <v>1392</v>
      </c>
      <c r="O16" s="22">
        <v>64</v>
      </c>
      <c r="P16" s="22">
        <f t="shared" si="1"/>
        <v>203</v>
      </c>
      <c r="Q16" s="22">
        <v>9</v>
      </c>
      <c r="R16" s="22">
        <v>194</v>
      </c>
      <c r="S16" s="22">
        <v>0</v>
      </c>
      <c r="T16" s="22">
        <v>0</v>
      </c>
      <c r="U16" s="22">
        <v>0</v>
      </c>
      <c r="V16" s="22">
        <f t="shared" si="2"/>
        <v>64</v>
      </c>
      <c r="W16" s="22">
        <v>55</v>
      </c>
      <c r="X16" s="22">
        <v>0</v>
      </c>
      <c r="Y16" s="22">
        <v>7</v>
      </c>
      <c r="Z16" s="22">
        <v>0</v>
      </c>
      <c r="AA16" s="22">
        <v>0</v>
      </c>
      <c r="AB16" s="22">
        <v>2</v>
      </c>
      <c r="AC16" s="22">
        <f t="shared" si="3"/>
        <v>1723</v>
      </c>
      <c r="AD16" s="23">
        <v>96.28554846198492</v>
      </c>
      <c r="AE16" s="22">
        <v>0</v>
      </c>
      <c r="AF16" s="22">
        <v>4</v>
      </c>
      <c r="AG16" s="22">
        <v>113</v>
      </c>
      <c r="AH16" s="22">
        <v>0</v>
      </c>
      <c r="AI16" s="22">
        <v>0</v>
      </c>
      <c r="AJ16" s="22" t="s">
        <v>192</v>
      </c>
      <c r="AK16" s="22">
        <f t="shared" si="4"/>
        <v>117</v>
      </c>
      <c r="AL16" s="23">
        <v>10.504933255948927</v>
      </c>
      <c r="AM16" s="22">
        <v>64</v>
      </c>
      <c r="AN16" s="22">
        <v>278</v>
      </c>
      <c r="AO16" s="22">
        <v>56</v>
      </c>
      <c r="AP16" s="22">
        <f t="shared" si="5"/>
        <v>398</v>
      </c>
    </row>
    <row r="17" spans="1:42" ht="13.5">
      <c r="A17" s="40" t="s">
        <v>13</v>
      </c>
      <c r="B17" s="40" t="s">
        <v>36</v>
      </c>
      <c r="C17" s="41" t="s">
        <v>37</v>
      </c>
      <c r="D17" s="22">
        <v>3477</v>
      </c>
      <c r="E17" s="22">
        <v>3477</v>
      </c>
      <c r="F17" s="22">
        <v>1218</v>
      </c>
      <c r="G17" s="22">
        <v>507</v>
      </c>
      <c r="H17" s="22">
        <v>0</v>
      </c>
      <c r="I17" s="22">
        <f t="shared" si="0"/>
        <v>1725</v>
      </c>
      <c r="J17" s="22">
        <v>1359.2255959908755</v>
      </c>
      <c r="K17" s="22">
        <v>1087.3804767927004</v>
      </c>
      <c r="L17" s="22">
        <v>271.8451191981751</v>
      </c>
      <c r="M17" s="22">
        <v>0</v>
      </c>
      <c r="N17" s="22">
        <v>1116</v>
      </c>
      <c r="O17" s="22">
        <v>352</v>
      </c>
      <c r="P17" s="22">
        <f t="shared" si="1"/>
        <v>174</v>
      </c>
      <c r="Q17" s="22">
        <v>8</v>
      </c>
      <c r="R17" s="22">
        <v>166</v>
      </c>
      <c r="S17" s="22">
        <v>0</v>
      </c>
      <c r="T17" s="22">
        <v>0</v>
      </c>
      <c r="U17" s="22">
        <v>0</v>
      </c>
      <c r="V17" s="22">
        <f t="shared" si="2"/>
        <v>83</v>
      </c>
      <c r="W17" s="22">
        <v>66</v>
      </c>
      <c r="X17" s="22">
        <v>0</v>
      </c>
      <c r="Y17" s="22">
        <v>15</v>
      </c>
      <c r="Z17" s="22">
        <v>0</v>
      </c>
      <c r="AA17" s="22">
        <v>0</v>
      </c>
      <c r="AB17" s="22">
        <v>2</v>
      </c>
      <c r="AC17" s="22">
        <f t="shared" si="3"/>
        <v>1725</v>
      </c>
      <c r="AD17" s="23">
        <v>79.59420289855072</v>
      </c>
      <c r="AE17" s="22">
        <v>0</v>
      </c>
      <c r="AF17" s="22">
        <v>3</v>
      </c>
      <c r="AG17" s="22">
        <v>97</v>
      </c>
      <c r="AH17" s="22">
        <v>0</v>
      </c>
      <c r="AI17" s="22">
        <v>0</v>
      </c>
      <c r="AJ17" s="22" t="s">
        <v>192</v>
      </c>
      <c r="AK17" s="22">
        <f t="shared" si="4"/>
        <v>100</v>
      </c>
      <c r="AL17" s="23">
        <v>10.608695652173914</v>
      </c>
      <c r="AM17" s="22">
        <v>352</v>
      </c>
      <c r="AN17" s="22">
        <v>237</v>
      </c>
      <c r="AO17" s="22">
        <v>47</v>
      </c>
      <c r="AP17" s="22">
        <f t="shared" si="5"/>
        <v>636</v>
      </c>
    </row>
    <row r="18" spans="1:42" ht="13.5">
      <c r="A18" s="40" t="s">
        <v>13</v>
      </c>
      <c r="B18" s="40" t="s">
        <v>38</v>
      </c>
      <c r="C18" s="41" t="s">
        <v>0</v>
      </c>
      <c r="D18" s="22">
        <v>3758</v>
      </c>
      <c r="E18" s="22">
        <v>3758</v>
      </c>
      <c r="F18" s="22">
        <v>1024</v>
      </c>
      <c r="G18" s="22">
        <v>112</v>
      </c>
      <c r="H18" s="22">
        <v>0</v>
      </c>
      <c r="I18" s="22">
        <f t="shared" si="0"/>
        <v>1136</v>
      </c>
      <c r="J18" s="22">
        <v>828.1875378188631</v>
      </c>
      <c r="K18" s="22">
        <v>762.5740885198335</v>
      </c>
      <c r="L18" s="22">
        <v>65.61344929902964</v>
      </c>
      <c r="M18" s="22">
        <v>0</v>
      </c>
      <c r="N18" s="22">
        <v>933</v>
      </c>
      <c r="O18" s="22">
        <v>20</v>
      </c>
      <c r="P18" s="22">
        <f t="shared" si="1"/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f t="shared" si="2"/>
        <v>183</v>
      </c>
      <c r="W18" s="22">
        <v>0</v>
      </c>
      <c r="X18" s="22">
        <v>151</v>
      </c>
      <c r="Y18" s="22">
        <v>32</v>
      </c>
      <c r="Z18" s="22">
        <v>0</v>
      </c>
      <c r="AA18" s="22">
        <v>0</v>
      </c>
      <c r="AB18" s="22">
        <v>0</v>
      </c>
      <c r="AC18" s="22">
        <f t="shared" si="3"/>
        <v>1136</v>
      </c>
      <c r="AD18" s="23">
        <v>98.23943661971832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 t="s">
        <v>192</v>
      </c>
      <c r="AK18" s="22">
        <f t="shared" si="4"/>
        <v>0</v>
      </c>
      <c r="AL18" s="23">
        <v>16.109154929577464</v>
      </c>
      <c r="AM18" s="22">
        <v>20</v>
      </c>
      <c r="AN18" s="22">
        <v>0</v>
      </c>
      <c r="AO18" s="22">
        <v>0</v>
      </c>
      <c r="AP18" s="22">
        <f t="shared" si="5"/>
        <v>20</v>
      </c>
    </row>
    <row r="19" spans="1:42" ht="13.5">
      <c r="A19" s="40" t="s">
        <v>13</v>
      </c>
      <c r="B19" s="40" t="s">
        <v>39</v>
      </c>
      <c r="C19" s="41" t="s">
        <v>40</v>
      </c>
      <c r="D19" s="22">
        <v>1654</v>
      </c>
      <c r="E19" s="22">
        <v>1654</v>
      </c>
      <c r="F19" s="22">
        <v>320</v>
      </c>
      <c r="G19" s="22">
        <v>144</v>
      </c>
      <c r="H19" s="22">
        <v>5</v>
      </c>
      <c r="I19" s="22">
        <f t="shared" si="0"/>
        <v>469</v>
      </c>
      <c r="J19" s="22">
        <v>776.8630633913634</v>
      </c>
      <c r="K19" s="22">
        <v>722.2010567987941</v>
      </c>
      <c r="L19" s="22">
        <v>54.662006592569284</v>
      </c>
      <c r="M19" s="22">
        <v>0</v>
      </c>
      <c r="N19" s="22">
        <v>270</v>
      </c>
      <c r="O19" s="22">
        <v>10</v>
      </c>
      <c r="P19" s="22">
        <f t="shared" si="1"/>
        <v>89</v>
      </c>
      <c r="Q19" s="22">
        <v>0</v>
      </c>
      <c r="R19" s="22">
        <v>89</v>
      </c>
      <c r="S19" s="22">
        <v>0</v>
      </c>
      <c r="T19" s="22">
        <v>0</v>
      </c>
      <c r="U19" s="22">
        <v>0</v>
      </c>
      <c r="V19" s="22">
        <f t="shared" si="2"/>
        <v>95</v>
      </c>
      <c r="W19" s="22">
        <v>84</v>
      </c>
      <c r="X19" s="22">
        <v>4</v>
      </c>
      <c r="Y19" s="22">
        <v>7</v>
      </c>
      <c r="Z19" s="22">
        <v>0</v>
      </c>
      <c r="AA19" s="22">
        <v>0</v>
      </c>
      <c r="AB19" s="22">
        <v>0</v>
      </c>
      <c r="AC19" s="22">
        <f t="shared" si="3"/>
        <v>464</v>
      </c>
      <c r="AD19" s="23">
        <v>97.84482758620689</v>
      </c>
      <c r="AE19" s="22">
        <v>0</v>
      </c>
      <c r="AF19" s="22">
        <v>0</v>
      </c>
      <c r="AG19" s="22">
        <v>78</v>
      </c>
      <c r="AH19" s="22">
        <v>0</v>
      </c>
      <c r="AI19" s="22">
        <v>0</v>
      </c>
      <c r="AJ19" s="22" t="s">
        <v>192</v>
      </c>
      <c r="AK19" s="22">
        <f t="shared" si="4"/>
        <v>78</v>
      </c>
      <c r="AL19" s="23">
        <v>37.28448275862069</v>
      </c>
      <c r="AM19" s="22">
        <v>10</v>
      </c>
      <c r="AN19" s="22">
        <v>0</v>
      </c>
      <c r="AO19" s="22">
        <v>0</v>
      </c>
      <c r="AP19" s="22">
        <f t="shared" si="5"/>
        <v>10</v>
      </c>
    </row>
    <row r="20" spans="1:42" ht="13.5">
      <c r="A20" s="40" t="s">
        <v>13</v>
      </c>
      <c r="B20" s="40" t="s">
        <v>41</v>
      </c>
      <c r="C20" s="41" t="s">
        <v>42</v>
      </c>
      <c r="D20" s="22">
        <v>1274</v>
      </c>
      <c r="E20" s="22">
        <v>1274</v>
      </c>
      <c r="F20" s="22">
        <v>553</v>
      </c>
      <c r="G20" s="22">
        <v>26</v>
      </c>
      <c r="H20" s="22">
        <v>2</v>
      </c>
      <c r="I20" s="22">
        <f t="shared" si="0"/>
        <v>581</v>
      </c>
      <c r="J20" s="22">
        <v>1249.4354960108385</v>
      </c>
      <c r="K20" s="22">
        <v>1184.9207543923787</v>
      </c>
      <c r="L20" s="22">
        <v>64.51474161845982</v>
      </c>
      <c r="M20" s="22">
        <v>0</v>
      </c>
      <c r="N20" s="22">
        <v>476</v>
      </c>
      <c r="O20" s="22">
        <v>0</v>
      </c>
      <c r="P20" s="22">
        <f t="shared" si="1"/>
        <v>54</v>
      </c>
      <c r="Q20" s="22">
        <v>0</v>
      </c>
      <c r="R20" s="22">
        <v>54</v>
      </c>
      <c r="S20" s="22">
        <v>0</v>
      </c>
      <c r="T20" s="22">
        <v>0</v>
      </c>
      <c r="U20" s="22">
        <v>0</v>
      </c>
      <c r="V20" s="22">
        <f t="shared" si="2"/>
        <v>49</v>
      </c>
      <c r="W20" s="22">
        <v>44</v>
      </c>
      <c r="X20" s="22">
        <v>0</v>
      </c>
      <c r="Y20" s="22">
        <v>5</v>
      </c>
      <c r="Z20" s="22">
        <v>0</v>
      </c>
      <c r="AA20" s="22">
        <v>0</v>
      </c>
      <c r="AB20" s="22">
        <v>0</v>
      </c>
      <c r="AC20" s="22">
        <f t="shared" si="3"/>
        <v>579</v>
      </c>
      <c r="AD20" s="23">
        <v>100</v>
      </c>
      <c r="AE20" s="22">
        <v>0</v>
      </c>
      <c r="AF20" s="22">
        <v>0</v>
      </c>
      <c r="AG20" s="22">
        <v>54</v>
      </c>
      <c r="AH20" s="22">
        <v>0</v>
      </c>
      <c r="AI20" s="22">
        <v>0</v>
      </c>
      <c r="AJ20" s="22" t="s">
        <v>192</v>
      </c>
      <c r="AK20" s="22">
        <f t="shared" si="4"/>
        <v>54</v>
      </c>
      <c r="AL20" s="23">
        <v>17.78929188255613</v>
      </c>
      <c r="AM20" s="22">
        <v>0</v>
      </c>
      <c r="AN20" s="22">
        <v>0</v>
      </c>
      <c r="AO20" s="22">
        <v>0</v>
      </c>
      <c r="AP20" s="22">
        <f t="shared" si="5"/>
        <v>0</v>
      </c>
    </row>
    <row r="21" spans="1:42" ht="13.5">
      <c r="A21" s="40" t="s">
        <v>13</v>
      </c>
      <c r="B21" s="40" t="s">
        <v>43</v>
      </c>
      <c r="C21" s="41" t="s">
        <v>44</v>
      </c>
      <c r="D21" s="22">
        <v>4385</v>
      </c>
      <c r="E21" s="22">
        <v>4377</v>
      </c>
      <c r="F21" s="22">
        <v>1194</v>
      </c>
      <c r="G21" s="22">
        <v>43</v>
      </c>
      <c r="H21" s="22">
        <v>1</v>
      </c>
      <c r="I21" s="22">
        <f t="shared" si="0"/>
        <v>1238</v>
      </c>
      <c r="J21" s="22">
        <v>773.4961965605037</v>
      </c>
      <c r="K21" s="22">
        <v>746.6300120273035</v>
      </c>
      <c r="L21" s="22">
        <v>26.866184533200045</v>
      </c>
      <c r="M21" s="22">
        <v>0</v>
      </c>
      <c r="N21" s="22">
        <v>753</v>
      </c>
      <c r="O21" s="22">
        <v>2</v>
      </c>
      <c r="P21" s="22">
        <f t="shared" si="1"/>
        <v>482</v>
      </c>
      <c r="Q21" s="22">
        <v>38</v>
      </c>
      <c r="R21" s="22">
        <v>191</v>
      </c>
      <c r="S21" s="22">
        <v>253</v>
      </c>
      <c r="T21" s="22">
        <v>0</v>
      </c>
      <c r="U21" s="22">
        <v>0</v>
      </c>
      <c r="V21" s="22">
        <f t="shared" si="2"/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f t="shared" si="3"/>
        <v>1237</v>
      </c>
      <c r="AD21" s="23">
        <v>99.83831851253031</v>
      </c>
      <c r="AE21" s="22">
        <v>0</v>
      </c>
      <c r="AF21" s="22">
        <v>36</v>
      </c>
      <c r="AG21" s="22">
        <v>191</v>
      </c>
      <c r="AH21" s="22">
        <v>253</v>
      </c>
      <c r="AI21" s="22">
        <v>0</v>
      </c>
      <c r="AJ21" s="22" t="s">
        <v>192</v>
      </c>
      <c r="AK21" s="22">
        <f t="shared" si="4"/>
        <v>480</v>
      </c>
      <c r="AL21" s="23">
        <v>38.80355699272433</v>
      </c>
      <c r="AM21" s="22">
        <v>2</v>
      </c>
      <c r="AN21" s="22">
        <v>43</v>
      </c>
      <c r="AO21" s="22">
        <v>2</v>
      </c>
      <c r="AP21" s="22">
        <f t="shared" si="5"/>
        <v>47</v>
      </c>
    </row>
    <row r="22" spans="1:42" ht="13.5">
      <c r="A22" s="40" t="s">
        <v>13</v>
      </c>
      <c r="B22" s="40" t="s">
        <v>45</v>
      </c>
      <c r="C22" s="41" t="s">
        <v>46</v>
      </c>
      <c r="D22" s="22">
        <v>3571</v>
      </c>
      <c r="E22" s="22">
        <v>3571</v>
      </c>
      <c r="F22" s="22">
        <v>1379</v>
      </c>
      <c r="G22" s="22">
        <v>87</v>
      </c>
      <c r="H22" s="22">
        <v>0</v>
      </c>
      <c r="I22" s="22">
        <f t="shared" si="0"/>
        <v>1466</v>
      </c>
      <c r="J22" s="22">
        <v>1124.7377082510175</v>
      </c>
      <c r="K22" s="22">
        <v>844.7041042185336</v>
      </c>
      <c r="L22" s="22">
        <v>280.0336040324839</v>
      </c>
      <c r="M22" s="22">
        <v>53</v>
      </c>
      <c r="N22" s="22">
        <v>1353</v>
      </c>
      <c r="O22" s="22">
        <v>0</v>
      </c>
      <c r="P22" s="22">
        <f t="shared" si="1"/>
        <v>16</v>
      </c>
      <c r="Q22" s="22">
        <v>0</v>
      </c>
      <c r="R22" s="22">
        <v>16</v>
      </c>
      <c r="S22" s="22">
        <v>0</v>
      </c>
      <c r="T22" s="22">
        <v>0</v>
      </c>
      <c r="U22" s="22">
        <v>0</v>
      </c>
      <c r="V22" s="22">
        <f t="shared" si="2"/>
        <v>97</v>
      </c>
      <c r="W22" s="22">
        <v>0</v>
      </c>
      <c r="X22" s="22">
        <v>44</v>
      </c>
      <c r="Y22" s="22">
        <v>53</v>
      </c>
      <c r="Z22" s="22">
        <v>0</v>
      </c>
      <c r="AA22" s="22">
        <v>0</v>
      </c>
      <c r="AB22" s="22">
        <v>0</v>
      </c>
      <c r="AC22" s="22">
        <f t="shared" si="3"/>
        <v>1466</v>
      </c>
      <c r="AD22" s="23">
        <v>100</v>
      </c>
      <c r="AE22" s="22">
        <v>0</v>
      </c>
      <c r="AF22" s="22">
        <v>0</v>
      </c>
      <c r="AG22" s="22">
        <v>16</v>
      </c>
      <c r="AH22" s="22">
        <v>0</v>
      </c>
      <c r="AI22" s="22">
        <v>0</v>
      </c>
      <c r="AJ22" s="22" t="s">
        <v>192</v>
      </c>
      <c r="AK22" s="22">
        <f t="shared" si="4"/>
        <v>16</v>
      </c>
      <c r="AL22" s="23">
        <v>10.928242264647794</v>
      </c>
      <c r="AM22" s="22">
        <v>0</v>
      </c>
      <c r="AN22" s="22">
        <v>128</v>
      </c>
      <c r="AO22" s="22">
        <v>0</v>
      </c>
      <c r="AP22" s="22">
        <f t="shared" si="5"/>
        <v>128</v>
      </c>
    </row>
    <row r="23" spans="1:42" ht="13.5">
      <c r="A23" s="40" t="s">
        <v>13</v>
      </c>
      <c r="B23" s="40" t="s">
        <v>47</v>
      </c>
      <c r="C23" s="41" t="s">
        <v>48</v>
      </c>
      <c r="D23" s="22">
        <v>6451</v>
      </c>
      <c r="E23" s="22">
        <v>6451</v>
      </c>
      <c r="F23" s="22">
        <v>1923</v>
      </c>
      <c r="G23" s="22">
        <v>322</v>
      </c>
      <c r="H23" s="22">
        <v>13</v>
      </c>
      <c r="I23" s="22">
        <f t="shared" si="0"/>
        <v>2258</v>
      </c>
      <c r="J23" s="22">
        <v>958.9678142711228</v>
      </c>
      <c r="K23" s="22">
        <v>871.0553529982608</v>
      </c>
      <c r="L23" s="22">
        <v>87.912461272862</v>
      </c>
      <c r="M23" s="22">
        <v>84</v>
      </c>
      <c r="N23" s="22">
        <v>1769</v>
      </c>
      <c r="O23" s="22">
        <v>118</v>
      </c>
      <c r="P23" s="22">
        <f t="shared" si="1"/>
        <v>270</v>
      </c>
      <c r="Q23" s="22">
        <v>188</v>
      </c>
      <c r="R23" s="22">
        <v>75</v>
      </c>
      <c r="S23" s="22">
        <v>0</v>
      </c>
      <c r="T23" s="22">
        <v>0</v>
      </c>
      <c r="U23" s="22">
        <v>7</v>
      </c>
      <c r="V23" s="22">
        <f t="shared" si="2"/>
        <v>88</v>
      </c>
      <c r="W23" s="22">
        <v>0</v>
      </c>
      <c r="X23" s="22">
        <v>0</v>
      </c>
      <c r="Y23" s="22">
        <v>88</v>
      </c>
      <c r="Z23" s="22">
        <v>0</v>
      </c>
      <c r="AA23" s="22">
        <v>0</v>
      </c>
      <c r="AB23" s="22">
        <v>0</v>
      </c>
      <c r="AC23" s="22">
        <f t="shared" si="3"/>
        <v>2245</v>
      </c>
      <c r="AD23" s="23">
        <v>94.74387527839644</v>
      </c>
      <c r="AE23" s="22">
        <v>0</v>
      </c>
      <c r="AF23" s="22">
        <v>104</v>
      </c>
      <c r="AG23" s="22">
        <v>75</v>
      </c>
      <c r="AH23" s="22">
        <v>0</v>
      </c>
      <c r="AI23" s="22">
        <v>0</v>
      </c>
      <c r="AJ23" s="22" t="s">
        <v>192</v>
      </c>
      <c r="AK23" s="22">
        <f t="shared" si="4"/>
        <v>179</v>
      </c>
      <c r="AL23" s="23">
        <v>15.070845856590811</v>
      </c>
      <c r="AM23" s="22">
        <v>118</v>
      </c>
      <c r="AN23" s="22">
        <v>175</v>
      </c>
      <c r="AO23" s="22">
        <v>7</v>
      </c>
      <c r="AP23" s="22">
        <f t="shared" si="5"/>
        <v>300</v>
      </c>
    </row>
    <row r="24" spans="1:42" ht="13.5">
      <c r="A24" s="40" t="s">
        <v>13</v>
      </c>
      <c r="B24" s="40" t="s">
        <v>49</v>
      </c>
      <c r="C24" s="41" t="s">
        <v>50</v>
      </c>
      <c r="D24" s="22">
        <v>22029</v>
      </c>
      <c r="E24" s="22">
        <v>21644</v>
      </c>
      <c r="F24" s="22">
        <v>6545</v>
      </c>
      <c r="G24" s="22">
        <v>1036</v>
      </c>
      <c r="H24" s="22">
        <v>104</v>
      </c>
      <c r="I24" s="22">
        <f t="shared" si="0"/>
        <v>7685</v>
      </c>
      <c r="J24" s="22">
        <v>955.776227724724</v>
      </c>
      <c r="K24" s="22">
        <v>825.3130835629497</v>
      </c>
      <c r="L24" s="22">
        <v>130.4631441617743</v>
      </c>
      <c r="M24" s="22">
        <v>163</v>
      </c>
      <c r="N24" s="22">
        <v>6297</v>
      </c>
      <c r="O24" s="22">
        <v>0</v>
      </c>
      <c r="P24" s="22">
        <f t="shared" si="1"/>
        <v>1284</v>
      </c>
      <c r="Q24" s="22">
        <v>0</v>
      </c>
      <c r="R24" s="22">
        <v>1284</v>
      </c>
      <c r="S24" s="22">
        <v>0</v>
      </c>
      <c r="T24" s="22">
        <v>0</v>
      </c>
      <c r="U24" s="22">
        <v>0</v>
      </c>
      <c r="V24" s="22">
        <f t="shared" si="2"/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f t="shared" si="3"/>
        <v>7581</v>
      </c>
      <c r="AD24" s="23">
        <v>100</v>
      </c>
      <c r="AE24" s="22">
        <v>0</v>
      </c>
      <c r="AF24" s="22">
        <v>0</v>
      </c>
      <c r="AG24" s="22">
        <v>1265</v>
      </c>
      <c r="AH24" s="22">
        <v>0</v>
      </c>
      <c r="AI24" s="22">
        <v>0</v>
      </c>
      <c r="AJ24" s="22" t="s">
        <v>192</v>
      </c>
      <c r="AK24" s="22">
        <f t="shared" si="4"/>
        <v>1265</v>
      </c>
      <c r="AL24" s="23">
        <v>18.4400826446281</v>
      </c>
      <c r="AM24" s="22">
        <v>0</v>
      </c>
      <c r="AN24" s="22">
        <v>625</v>
      </c>
      <c r="AO24" s="22">
        <v>19</v>
      </c>
      <c r="AP24" s="22">
        <f t="shared" si="5"/>
        <v>644</v>
      </c>
    </row>
    <row r="25" spans="1:42" ht="13.5">
      <c r="A25" s="40" t="s">
        <v>13</v>
      </c>
      <c r="B25" s="40" t="s">
        <v>51</v>
      </c>
      <c r="C25" s="41" t="s">
        <v>52</v>
      </c>
      <c r="D25" s="22">
        <v>16808</v>
      </c>
      <c r="E25" s="22">
        <v>16808</v>
      </c>
      <c r="F25" s="22">
        <v>4748</v>
      </c>
      <c r="G25" s="22">
        <v>507</v>
      </c>
      <c r="H25" s="22">
        <v>0</v>
      </c>
      <c r="I25" s="22">
        <f t="shared" si="0"/>
        <v>5255</v>
      </c>
      <c r="J25" s="22">
        <v>856.5718868379703</v>
      </c>
      <c r="K25" s="22">
        <v>792.6753731099998</v>
      </c>
      <c r="L25" s="22">
        <v>63.89651372797037</v>
      </c>
      <c r="M25" s="22">
        <v>235</v>
      </c>
      <c r="N25" s="22">
        <v>4469</v>
      </c>
      <c r="O25" s="22">
        <v>0</v>
      </c>
      <c r="P25" s="22">
        <f t="shared" si="1"/>
        <v>786</v>
      </c>
      <c r="Q25" s="22">
        <v>348</v>
      </c>
      <c r="R25" s="22">
        <v>438</v>
      </c>
      <c r="S25" s="22">
        <v>0</v>
      </c>
      <c r="T25" s="22">
        <v>0</v>
      </c>
      <c r="U25" s="22">
        <v>0</v>
      </c>
      <c r="V25" s="22">
        <f t="shared" si="2"/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f t="shared" si="3"/>
        <v>5255</v>
      </c>
      <c r="AD25" s="23">
        <v>100</v>
      </c>
      <c r="AE25" s="22">
        <v>0</v>
      </c>
      <c r="AF25" s="22">
        <v>0</v>
      </c>
      <c r="AG25" s="22">
        <v>438</v>
      </c>
      <c r="AH25" s="22">
        <v>0</v>
      </c>
      <c r="AI25" s="22">
        <v>0</v>
      </c>
      <c r="AJ25" s="22" t="s">
        <v>192</v>
      </c>
      <c r="AK25" s="22">
        <f t="shared" si="4"/>
        <v>438</v>
      </c>
      <c r="AL25" s="23">
        <v>12.258652094717668</v>
      </c>
      <c r="AM25" s="22">
        <v>0</v>
      </c>
      <c r="AN25" s="22">
        <v>442</v>
      </c>
      <c r="AO25" s="22">
        <v>0</v>
      </c>
      <c r="AP25" s="22">
        <f t="shared" si="5"/>
        <v>442</v>
      </c>
    </row>
    <row r="26" spans="1:42" ht="13.5">
      <c r="A26" s="40" t="s">
        <v>13</v>
      </c>
      <c r="B26" s="40" t="s">
        <v>53</v>
      </c>
      <c r="C26" s="41" t="s">
        <v>54</v>
      </c>
      <c r="D26" s="22">
        <v>4504</v>
      </c>
      <c r="E26" s="22">
        <v>4504</v>
      </c>
      <c r="F26" s="22">
        <v>1855</v>
      </c>
      <c r="G26" s="22">
        <v>20</v>
      </c>
      <c r="H26" s="22">
        <v>0</v>
      </c>
      <c r="I26" s="22">
        <f aca="true" t="shared" si="6" ref="I26:I58">SUM(F26:H26)</f>
        <v>1875</v>
      </c>
      <c r="J26" s="22">
        <v>1140.5386992384242</v>
      </c>
      <c r="K26" s="22">
        <v>1128.3729531132144</v>
      </c>
      <c r="L26" s="22">
        <v>12.165746125209859</v>
      </c>
      <c r="M26" s="22">
        <v>18</v>
      </c>
      <c r="N26" s="22">
        <v>1698</v>
      </c>
      <c r="O26" s="22">
        <v>1</v>
      </c>
      <c r="P26" s="22">
        <f aca="true" t="shared" si="7" ref="P26:P58">SUM(Q26:U26)</f>
        <v>6</v>
      </c>
      <c r="Q26" s="22">
        <v>6</v>
      </c>
      <c r="R26" s="22">
        <v>0</v>
      </c>
      <c r="S26" s="22">
        <v>0</v>
      </c>
      <c r="T26" s="22">
        <v>0</v>
      </c>
      <c r="U26" s="22">
        <v>0</v>
      </c>
      <c r="V26" s="22">
        <f aca="true" t="shared" si="8" ref="V26:V58">SUM(W26:AB26)</f>
        <v>170</v>
      </c>
      <c r="W26" s="22">
        <v>0</v>
      </c>
      <c r="X26" s="22">
        <v>114</v>
      </c>
      <c r="Y26" s="22">
        <v>56</v>
      </c>
      <c r="Z26" s="22">
        <v>0</v>
      </c>
      <c r="AA26" s="22">
        <v>0</v>
      </c>
      <c r="AB26" s="22">
        <v>0</v>
      </c>
      <c r="AC26" s="22">
        <f aca="true" t="shared" si="9" ref="AC26:AC58">N26+O26+P26+V26</f>
        <v>1875</v>
      </c>
      <c r="AD26" s="23">
        <v>99.94666666666666</v>
      </c>
      <c r="AE26" s="22">
        <v>0</v>
      </c>
      <c r="AF26" s="22">
        <v>4</v>
      </c>
      <c r="AG26" s="22">
        <v>0</v>
      </c>
      <c r="AH26" s="22">
        <v>0</v>
      </c>
      <c r="AI26" s="22">
        <v>0</v>
      </c>
      <c r="AJ26" s="22" t="s">
        <v>192</v>
      </c>
      <c r="AK26" s="22">
        <f aca="true" t="shared" si="10" ref="AK26:AK58">SUM(AE26:AI26)</f>
        <v>4</v>
      </c>
      <c r="AL26" s="23">
        <v>10.142630744849445</v>
      </c>
      <c r="AM26" s="22">
        <v>1</v>
      </c>
      <c r="AN26" s="22">
        <v>168</v>
      </c>
      <c r="AO26" s="22">
        <v>0</v>
      </c>
      <c r="AP26" s="22">
        <f aca="true" t="shared" si="11" ref="AP26:AP58">SUM(AM26:AO26)</f>
        <v>169</v>
      </c>
    </row>
    <row r="27" spans="1:42" ht="13.5">
      <c r="A27" s="40" t="s">
        <v>13</v>
      </c>
      <c r="B27" s="40" t="s">
        <v>55</v>
      </c>
      <c r="C27" s="41" t="s">
        <v>56</v>
      </c>
      <c r="D27" s="22">
        <v>5747</v>
      </c>
      <c r="E27" s="22">
        <v>5747</v>
      </c>
      <c r="F27" s="22">
        <v>1196</v>
      </c>
      <c r="G27" s="22">
        <v>9</v>
      </c>
      <c r="H27" s="22">
        <v>0</v>
      </c>
      <c r="I27" s="22">
        <f t="shared" si="6"/>
        <v>1205</v>
      </c>
      <c r="J27" s="22">
        <v>574.4509940862534</v>
      </c>
      <c r="K27" s="22">
        <v>488.64088708581727</v>
      </c>
      <c r="L27" s="22">
        <v>85.81010700043622</v>
      </c>
      <c r="M27" s="22">
        <v>80</v>
      </c>
      <c r="N27" s="22">
        <v>1014</v>
      </c>
      <c r="O27" s="22">
        <v>0</v>
      </c>
      <c r="P27" s="22">
        <f t="shared" si="7"/>
        <v>191</v>
      </c>
      <c r="Q27" s="22">
        <v>17</v>
      </c>
      <c r="R27" s="22">
        <v>155</v>
      </c>
      <c r="S27" s="22">
        <v>0</v>
      </c>
      <c r="T27" s="22">
        <v>0</v>
      </c>
      <c r="U27" s="22">
        <v>19</v>
      </c>
      <c r="V27" s="22">
        <f t="shared" si="8"/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f t="shared" si="9"/>
        <v>1205</v>
      </c>
      <c r="AD27" s="23">
        <v>100</v>
      </c>
      <c r="AE27" s="22">
        <v>0</v>
      </c>
      <c r="AF27" s="22">
        <v>17</v>
      </c>
      <c r="AG27" s="22">
        <v>155</v>
      </c>
      <c r="AH27" s="22">
        <v>0</v>
      </c>
      <c r="AI27" s="22">
        <v>0</v>
      </c>
      <c r="AJ27" s="22" t="s">
        <v>192</v>
      </c>
      <c r="AK27" s="22">
        <f t="shared" si="10"/>
        <v>172</v>
      </c>
      <c r="AL27" s="23">
        <v>19.610894941634243</v>
      </c>
      <c r="AM27" s="22">
        <v>0</v>
      </c>
      <c r="AN27" s="22">
        <v>99</v>
      </c>
      <c r="AO27" s="22">
        <v>19</v>
      </c>
      <c r="AP27" s="22">
        <f t="shared" si="11"/>
        <v>118</v>
      </c>
    </row>
    <row r="28" spans="1:42" ht="13.5">
      <c r="A28" s="40" t="s">
        <v>13</v>
      </c>
      <c r="B28" s="40" t="s">
        <v>57</v>
      </c>
      <c r="C28" s="41" t="s">
        <v>58</v>
      </c>
      <c r="D28" s="22">
        <v>2103</v>
      </c>
      <c r="E28" s="22">
        <v>2103</v>
      </c>
      <c r="F28" s="22">
        <v>488</v>
      </c>
      <c r="G28" s="22">
        <v>20</v>
      </c>
      <c r="H28" s="22">
        <v>5</v>
      </c>
      <c r="I28" s="22">
        <f t="shared" si="6"/>
        <v>513</v>
      </c>
      <c r="J28" s="22">
        <v>668.3211849999022</v>
      </c>
      <c r="K28" s="22">
        <v>642.265778177294</v>
      </c>
      <c r="L28" s="22">
        <v>26.05540682260828</v>
      </c>
      <c r="M28" s="22">
        <v>0</v>
      </c>
      <c r="N28" s="22">
        <v>448</v>
      </c>
      <c r="O28" s="22">
        <v>0</v>
      </c>
      <c r="P28" s="22">
        <f t="shared" si="7"/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f t="shared" si="8"/>
        <v>60</v>
      </c>
      <c r="W28" s="22">
        <v>0</v>
      </c>
      <c r="X28" s="22">
        <v>35</v>
      </c>
      <c r="Y28" s="22">
        <v>25</v>
      </c>
      <c r="Z28" s="22">
        <v>0</v>
      </c>
      <c r="AA28" s="22">
        <v>0</v>
      </c>
      <c r="AB28" s="22">
        <v>0</v>
      </c>
      <c r="AC28" s="22">
        <f t="shared" si="9"/>
        <v>508</v>
      </c>
      <c r="AD28" s="23">
        <v>100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 t="s">
        <v>192</v>
      </c>
      <c r="AK28" s="22">
        <f t="shared" si="10"/>
        <v>0</v>
      </c>
      <c r="AL28" s="23">
        <v>11.811023622047244</v>
      </c>
      <c r="AM28" s="22">
        <v>0</v>
      </c>
      <c r="AN28" s="22">
        <v>45</v>
      </c>
      <c r="AO28" s="22">
        <v>0</v>
      </c>
      <c r="AP28" s="22">
        <f t="shared" si="11"/>
        <v>45</v>
      </c>
    </row>
    <row r="29" spans="1:42" ht="13.5">
      <c r="A29" s="40" t="s">
        <v>13</v>
      </c>
      <c r="B29" s="40" t="s">
        <v>59</v>
      </c>
      <c r="C29" s="41" t="s">
        <v>60</v>
      </c>
      <c r="D29" s="22">
        <v>3295</v>
      </c>
      <c r="E29" s="22">
        <v>3295</v>
      </c>
      <c r="F29" s="22">
        <v>609</v>
      </c>
      <c r="G29" s="22">
        <v>8</v>
      </c>
      <c r="H29" s="22">
        <v>0</v>
      </c>
      <c r="I29" s="22">
        <f t="shared" si="6"/>
        <v>617</v>
      </c>
      <c r="J29" s="22">
        <v>513.023052778182</v>
      </c>
      <c r="K29" s="22">
        <v>468.954621988484</v>
      </c>
      <c r="L29" s="22">
        <v>44.06843078969796</v>
      </c>
      <c r="M29" s="22">
        <v>0</v>
      </c>
      <c r="N29" s="22">
        <v>517</v>
      </c>
      <c r="O29" s="22">
        <v>0</v>
      </c>
      <c r="P29" s="22">
        <f t="shared" si="7"/>
        <v>100</v>
      </c>
      <c r="Q29" s="22">
        <v>0</v>
      </c>
      <c r="R29" s="22">
        <v>72</v>
      </c>
      <c r="S29" s="22">
        <v>0</v>
      </c>
      <c r="T29" s="22">
        <v>0</v>
      </c>
      <c r="U29" s="22">
        <v>28</v>
      </c>
      <c r="V29" s="22">
        <f t="shared" si="8"/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f t="shared" si="9"/>
        <v>617</v>
      </c>
      <c r="AD29" s="23">
        <v>100</v>
      </c>
      <c r="AE29" s="22">
        <v>0</v>
      </c>
      <c r="AF29" s="22">
        <v>0</v>
      </c>
      <c r="AG29" s="22">
        <v>72</v>
      </c>
      <c r="AH29" s="22">
        <v>0</v>
      </c>
      <c r="AI29" s="22">
        <v>0</v>
      </c>
      <c r="AJ29" s="22" t="s">
        <v>192</v>
      </c>
      <c r="AK29" s="22">
        <f t="shared" si="10"/>
        <v>72</v>
      </c>
      <c r="AL29" s="23">
        <v>11.66936790923825</v>
      </c>
      <c r="AM29" s="22">
        <v>0</v>
      </c>
      <c r="AN29" s="22">
        <v>50</v>
      </c>
      <c r="AO29" s="22">
        <v>28</v>
      </c>
      <c r="AP29" s="22">
        <f t="shared" si="11"/>
        <v>78</v>
      </c>
    </row>
    <row r="30" spans="1:42" ht="13.5">
      <c r="A30" s="40" t="s">
        <v>13</v>
      </c>
      <c r="B30" s="40" t="s">
        <v>61</v>
      </c>
      <c r="C30" s="41" t="s">
        <v>62</v>
      </c>
      <c r="D30" s="22">
        <v>4621</v>
      </c>
      <c r="E30" s="22">
        <v>4485</v>
      </c>
      <c r="F30" s="22">
        <v>1266</v>
      </c>
      <c r="G30" s="22">
        <v>351</v>
      </c>
      <c r="H30" s="22">
        <v>38</v>
      </c>
      <c r="I30" s="22">
        <f t="shared" si="6"/>
        <v>1655</v>
      </c>
      <c r="J30" s="22">
        <v>981.2262660338596</v>
      </c>
      <c r="K30" s="22">
        <v>789.7241005178857</v>
      </c>
      <c r="L30" s="22">
        <v>191.50216551597381</v>
      </c>
      <c r="M30" s="22">
        <v>0</v>
      </c>
      <c r="N30" s="22">
        <v>1275</v>
      </c>
      <c r="O30" s="22">
        <v>0</v>
      </c>
      <c r="P30" s="22">
        <f t="shared" si="7"/>
        <v>281</v>
      </c>
      <c r="Q30" s="22">
        <v>143</v>
      </c>
      <c r="R30" s="22">
        <v>138</v>
      </c>
      <c r="S30" s="22">
        <v>0</v>
      </c>
      <c r="T30" s="22">
        <v>0</v>
      </c>
      <c r="U30" s="22">
        <v>0</v>
      </c>
      <c r="V30" s="22">
        <f t="shared" si="8"/>
        <v>61</v>
      </c>
      <c r="W30" s="22">
        <v>61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f t="shared" si="9"/>
        <v>1617</v>
      </c>
      <c r="AD30" s="23">
        <v>100</v>
      </c>
      <c r="AE30" s="22">
        <v>0</v>
      </c>
      <c r="AF30" s="22">
        <v>17</v>
      </c>
      <c r="AG30" s="22">
        <v>70</v>
      </c>
      <c r="AH30" s="22">
        <v>0</v>
      </c>
      <c r="AI30" s="22">
        <v>0</v>
      </c>
      <c r="AJ30" s="22" t="s">
        <v>192</v>
      </c>
      <c r="AK30" s="22">
        <f t="shared" si="10"/>
        <v>87</v>
      </c>
      <c r="AL30" s="23">
        <v>9.152752009894867</v>
      </c>
      <c r="AM30" s="22">
        <v>0</v>
      </c>
      <c r="AN30" s="22">
        <v>148</v>
      </c>
      <c r="AO30" s="22">
        <v>194</v>
      </c>
      <c r="AP30" s="22">
        <f t="shared" si="11"/>
        <v>342</v>
      </c>
    </row>
    <row r="31" spans="1:42" ht="13.5">
      <c r="A31" s="40" t="s">
        <v>13</v>
      </c>
      <c r="B31" s="40" t="s">
        <v>63</v>
      </c>
      <c r="C31" s="41" t="s">
        <v>64</v>
      </c>
      <c r="D31" s="22">
        <v>6601</v>
      </c>
      <c r="E31" s="22">
        <v>6208</v>
      </c>
      <c r="F31" s="22">
        <v>1087</v>
      </c>
      <c r="G31" s="22">
        <v>350</v>
      </c>
      <c r="H31" s="22">
        <v>381</v>
      </c>
      <c r="I31" s="22">
        <f t="shared" si="6"/>
        <v>1818</v>
      </c>
      <c r="J31" s="22">
        <v>754.5556609314074</v>
      </c>
      <c r="K31" s="22">
        <v>635.8521851193157</v>
      </c>
      <c r="L31" s="22">
        <v>118.70347581209155</v>
      </c>
      <c r="M31" s="22">
        <v>0</v>
      </c>
      <c r="N31" s="22">
        <v>1142</v>
      </c>
      <c r="O31" s="22">
        <v>0</v>
      </c>
      <c r="P31" s="22">
        <f t="shared" si="7"/>
        <v>294</v>
      </c>
      <c r="Q31" s="22">
        <v>0</v>
      </c>
      <c r="R31" s="22">
        <v>184</v>
      </c>
      <c r="S31" s="22">
        <v>0</v>
      </c>
      <c r="T31" s="22">
        <v>0</v>
      </c>
      <c r="U31" s="22">
        <v>110</v>
      </c>
      <c r="V31" s="22">
        <f t="shared" si="8"/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f t="shared" si="9"/>
        <v>1436</v>
      </c>
      <c r="AD31" s="23">
        <v>100</v>
      </c>
      <c r="AE31" s="22">
        <v>0</v>
      </c>
      <c r="AF31" s="22">
        <v>0</v>
      </c>
      <c r="AG31" s="22">
        <v>184</v>
      </c>
      <c r="AH31" s="22">
        <v>0</v>
      </c>
      <c r="AI31" s="22">
        <v>0</v>
      </c>
      <c r="AJ31" s="22" t="s">
        <v>192</v>
      </c>
      <c r="AK31" s="22">
        <f t="shared" si="10"/>
        <v>184</v>
      </c>
      <c r="AL31" s="23">
        <v>12.813370473537605</v>
      </c>
      <c r="AM31" s="22">
        <v>0</v>
      </c>
      <c r="AN31" s="22">
        <v>91</v>
      </c>
      <c r="AO31" s="22">
        <v>110</v>
      </c>
      <c r="AP31" s="22">
        <f t="shared" si="11"/>
        <v>201</v>
      </c>
    </row>
    <row r="32" spans="1:42" ht="13.5">
      <c r="A32" s="40" t="s">
        <v>13</v>
      </c>
      <c r="B32" s="40" t="s">
        <v>65</v>
      </c>
      <c r="C32" s="41" t="s">
        <v>66</v>
      </c>
      <c r="D32" s="22">
        <v>1755</v>
      </c>
      <c r="E32" s="22">
        <v>1755</v>
      </c>
      <c r="F32" s="22">
        <v>199</v>
      </c>
      <c r="G32" s="22">
        <v>0</v>
      </c>
      <c r="H32" s="22">
        <v>0</v>
      </c>
      <c r="I32" s="22">
        <f t="shared" si="6"/>
        <v>199</v>
      </c>
      <c r="J32" s="22">
        <v>310.6583928501737</v>
      </c>
      <c r="K32" s="22">
        <v>310.6583928501737</v>
      </c>
      <c r="L32" s="22">
        <v>0</v>
      </c>
      <c r="M32" s="22">
        <v>0</v>
      </c>
      <c r="N32" s="22">
        <v>114</v>
      </c>
      <c r="O32" s="22">
        <v>0</v>
      </c>
      <c r="P32" s="22">
        <f t="shared" si="7"/>
        <v>85</v>
      </c>
      <c r="Q32" s="22">
        <v>38</v>
      </c>
      <c r="R32" s="22">
        <v>47</v>
      </c>
      <c r="S32" s="22">
        <v>0</v>
      </c>
      <c r="T32" s="22">
        <v>0</v>
      </c>
      <c r="U32" s="22">
        <v>0</v>
      </c>
      <c r="V32" s="22">
        <f t="shared" si="8"/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f t="shared" si="9"/>
        <v>199</v>
      </c>
      <c r="AD32" s="23">
        <v>100</v>
      </c>
      <c r="AE32" s="22">
        <v>0</v>
      </c>
      <c r="AF32" s="22">
        <v>38</v>
      </c>
      <c r="AG32" s="22">
        <v>47</v>
      </c>
      <c r="AH32" s="22">
        <v>0</v>
      </c>
      <c r="AI32" s="22">
        <v>0</v>
      </c>
      <c r="AJ32" s="22" t="s">
        <v>192</v>
      </c>
      <c r="AK32" s="22">
        <f t="shared" si="10"/>
        <v>85</v>
      </c>
      <c r="AL32" s="23">
        <v>42.71356783919598</v>
      </c>
      <c r="AM32" s="22">
        <v>0</v>
      </c>
      <c r="AN32" s="22">
        <v>14</v>
      </c>
      <c r="AO32" s="22">
        <v>0</v>
      </c>
      <c r="AP32" s="22">
        <f t="shared" si="11"/>
        <v>14</v>
      </c>
    </row>
    <row r="33" spans="1:42" ht="13.5">
      <c r="A33" s="40" t="s">
        <v>13</v>
      </c>
      <c r="B33" s="40" t="s">
        <v>67</v>
      </c>
      <c r="C33" s="41" t="s">
        <v>68</v>
      </c>
      <c r="D33" s="22">
        <v>1325</v>
      </c>
      <c r="E33" s="22">
        <v>1325</v>
      </c>
      <c r="F33" s="22">
        <v>399</v>
      </c>
      <c r="G33" s="22">
        <v>38</v>
      </c>
      <c r="H33" s="22">
        <v>0</v>
      </c>
      <c r="I33" s="22">
        <f t="shared" si="6"/>
        <v>437</v>
      </c>
      <c r="J33" s="22">
        <v>903.5926596019643</v>
      </c>
      <c r="K33" s="22">
        <v>721.6334970276557</v>
      </c>
      <c r="L33" s="22">
        <v>181.9591625743086</v>
      </c>
      <c r="M33" s="22">
        <v>0</v>
      </c>
      <c r="N33" s="22">
        <v>308</v>
      </c>
      <c r="O33" s="22">
        <v>0</v>
      </c>
      <c r="P33" s="22">
        <f t="shared" si="7"/>
        <v>78</v>
      </c>
      <c r="Q33" s="22">
        <v>0</v>
      </c>
      <c r="R33" s="22">
        <v>78</v>
      </c>
      <c r="S33" s="22">
        <v>0</v>
      </c>
      <c r="T33" s="22">
        <v>0</v>
      </c>
      <c r="U33" s="22">
        <v>0</v>
      </c>
      <c r="V33" s="22">
        <f t="shared" si="8"/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f t="shared" si="9"/>
        <v>386</v>
      </c>
      <c r="AD33" s="23">
        <v>100</v>
      </c>
      <c r="AE33" s="22">
        <v>0</v>
      </c>
      <c r="AF33" s="22">
        <v>0</v>
      </c>
      <c r="AG33" s="22">
        <v>78</v>
      </c>
      <c r="AH33" s="22">
        <v>0</v>
      </c>
      <c r="AI33" s="22">
        <v>0</v>
      </c>
      <c r="AJ33" s="22" t="s">
        <v>192</v>
      </c>
      <c r="AK33" s="22">
        <f t="shared" si="10"/>
        <v>78</v>
      </c>
      <c r="AL33" s="23">
        <v>20.207253886010363</v>
      </c>
      <c r="AM33" s="22">
        <v>0</v>
      </c>
      <c r="AN33" s="22">
        <v>0</v>
      </c>
      <c r="AO33" s="22">
        <v>0</v>
      </c>
      <c r="AP33" s="22">
        <f t="shared" si="11"/>
        <v>0</v>
      </c>
    </row>
    <row r="34" spans="1:42" ht="13.5">
      <c r="A34" s="40" t="s">
        <v>13</v>
      </c>
      <c r="B34" s="40" t="s">
        <v>69</v>
      </c>
      <c r="C34" s="41" t="s">
        <v>70</v>
      </c>
      <c r="D34" s="22">
        <v>5197</v>
      </c>
      <c r="E34" s="22">
        <v>4322</v>
      </c>
      <c r="F34" s="22">
        <v>1220</v>
      </c>
      <c r="G34" s="22">
        <v>474</v>
      </c>
      <c r="H34" s="22">
        <v>247</v>
      </c>
      <c r="I34" s="22">
        <f t="shared" si="6"/>
        <v>1941</v>
      </c>
      <c r="J34" s="22">
        <v>1023.2457608578183</v>
      </c>
      <c r="K34" s="22">
        <v>844.5335955147991</v>
      </c>
      <c r="L34" s="22">
        <v>178.71216534301928</v>
      </c>
      <c r="M34" s="22">
        <v>0</v>
      </c>
      <c r="N34" s="22">
        <v>1335</v>
      </c>
      <c r="O34" s="22">
        <v>0</v>
      </c>
      <c r="P34" s="22">
        <f t="shared" si="7"/>
        <v>305</v>
      </c>
      <c r="Q34" s="22">
        <v>150</v>
      </c>
      <c r="R34" s="22">
        <v>155</v>
      </c>
      <c r="S34" s="22">
        <v>0</v>
      </c>
      <c r="T34" s="22">
        <v>0</v>
      </c>
      <c r="U34" s="22">
        <v>0</v>
      </c>
      <c r="V34" s="22">
        <f t="shared" si="8"/>
        <v>54</v>
      </c>
      <c r="W34" s="22">
        <v>54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f t="shared" si="9"/>
        <v>1694</v>
      </c>
      <c r="AD34" s="23">
        <v>100</v>
      </c>
      <c r="AE34" s="22">
        <v>0</v>
      </c>
      <c r="AF34" s="22">
        <v>19</v>
      </c>
      <c r="AG34" s="22">
        <v>74</v>
      </c>
      <c r="AH34" s="22">
        <v>0</v>
      </c>
      <c r="AI34" s="22">
        <v>0</v>
      </c>
      <c r="AJ34" s="22" t="s">
        <v>192</v>
      </c>
      <c r="AK34" s="22">
        <f t="shared" si="10"/>
        <v>93</v>
      </c>
      <c r="AL34" s="23">
        <v>8.677685950413224</v>
      </c>
      <c r="AM34" s="22">
        <v>0</v>
      </c>
      <c r="AN34" s="22">
        <v>155</v>
      </c>
      <c r="AO34" s="22">
        <v>212</v>
      </c>
      <c r="AP34" s="22">
        <f t="shared" si="11"/>
        <v>367</v>
      </c>
    </row>
    <row r="35" spans="1:42" ht="13.5">
      <c r="A35" s="40" t="s">
        <v>13</v>
      </c>
      <c r="B35" s="40" t="s">
        <v>71</v>
      </c>
      <c r="C35" s="41" t="s">
        <v>72</v>
      </c>
      <c r="D35" s="22">
        <v>593</v>
      </c>
      <c r="E35" s="22">
        <v>593</v>
      </c>
      <c r="F35" s="22">
        <v>99</v>
      </c>
      <c r="G35" s="22">
        <v>15</v>
      </c>
      <c r="H35" s="22">
        <v>0</v>
      </c>
      <c r="I35" s="22">
        <f t="shared" si="6"/>
        <v>114</v>
      </c>
      <c r="J35" s="22">
        <v>526.6926932939083</v>
      </c>
      <c r="K35" s="22">
        <v>498.97202522580795</v>
      </c>
      <c r="L35" s="22">
        <v>27.720668068100437</v>
      </c>
      <c r="M35" s="22">
        <v>0</v>
      </c>
      <c r="N35" s="22">
        <v>46</v>
      </c>
      <c r="O35" s="22">
        <v>63</v>
      </c>
      <c r="P35" s="22">
        <f t="shared" si="7"/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f t="shared" si="8"/>
        <v>5</v>
      </c>
      <c r="W35" s="22">
        <v>4</v>
      </c>
      <c r="X35" s="22">
        <v>1</v>
      </c>
      <c r="Y35" s="22">
        <v>0</v>
      </c>
      <c r="Z35" s="22">
        <v>0</v>
      </c>
      <c r="AA35" s="22">
        <v>0</v>
      </c>
      <c r="AB35" s="22">
        <v>0</v>
      </c>
      <c r="AC35" s="22">
        <f t="shared" si="9"/>
        <v>114</v>
      </c>
      <c r="AD35" s="23">
        <v>44.73684210526316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 t="s">
        <v>192</v>
      </c>
      <c r="AK35" s="22">
        <f t="shared" si="10"/>
        <v>0</v>
      </c>
      <c r="AL35" s="23">
        <v>4.385964912280701</v>
      </c>
      <c r="AM35" s="22">
        <v>63</v>
      </c>
      <c r="AN35" s="22">
        <v>0</v>
      </c>
      <c r="AO35" s="22">
        <v>0</v>
      </c>
      <c r="AP35" s="22">
        <f t="shared" si="11"/>
        <v>63</v>
      </c>
    </row>
    <row r="36" spans="1:42" ht="13.5">
      <c r="A36" s="40" t="s">
        <v>13</v>
      </c>
      <c r="B36" s="40" t="s">
        <v>73</v>
      </c>
      <c r="C36" s="41" t="s">
        <v>74</v>
      </c>
      <c r="D36" s="22">
        <v>814</v>
      </c>
      <c r="E36" s="22">
        <v>814</v>
      </c>
      <c r="F36" s="22">
        <v>257</v>
      </c>
      <c r="G36" s="22">
        <v>57</v>
      </c>
      <c r="H36" s="22">
        <v>0</v>
      </c>
      <c r="I36" s="22">
        <f t="shared" si="6"/>
        <v>314</v>
      </c>
      <c r="J36" s="22">
        <v>1056.847632190098</v>
      </c>
      <c r="K36" s="22">
        <v>885.1940358789673</v>
      </c>
      <c r="L36" s="22">
        <v>171.65359631113057</v>
      </c>
      <c r="M36" s="22">
        <v>11</v>
      </c>
      <c r="N36" s="22">
        <v>240</v>
      </c>
      <c r="O36" s="22">
        <v>0</v>
      </c>
      <c r="P36" s="22">
        <f t="shared" si="7"/>
        <v>74</v>
      </c>
      <c r="Q36" s="22">
        <v>72</v>
      </c>
      <c r="R36" s="22">
        <v>2</v>
      </c>
      <c r="S36" s="22">
        <v>0</v>
      </c>
      <c r="T36" s="22">
        <v>0</v>
      </c>
      <c r="U36" s="22">
        <v>0</v>
      </c>
      <c r="V36" s="22">
        <f t="shared" si="8"/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f t="shared" si="9"/>
        <v>314</v>
      </c>
      <c r="AD36" s="23">
        <v>100</v>
      </c>
      <c r="AE36" s="22">
        <v>0</v>
      </c>
      <c r="AF36" s="22">
        <v>0</v>
      </c>
      <c r="AG36" s="22">
        <v>2</v>
      </c>
      <c r="AH36" s="22">
        <v>0</v>
      </c>
      <c r="AI36" s="22">
        <v>0</v>
      </c>
      <c r="AJ36" s="22" t="s">
        <v>192</v>
      </c>
      <c r="AK36" s="22">
        <f t="shared" si="10"/>
        <v>2</v>
      </c>
      <c r="AL36" s="23">
        <v>4</v>
      </c>
      <c r="AM36" s="22">
        <v>0</v>
      </c>
      <c r="AN36" s="22">
        <v>0</v>
      </c>
      <c r="AO36" s="22">
        <v>72</v>
      </c>
      <c r="AP36" s="22">
        <f t="shared" si="11"/>
        <v>72</v>
      </c>
    </row>
    <row r="37" spans="1:42" ht="13.5">
      <c r="A37" s="40" t="s">
        <v>13</v>
      </c>
      <c r="B37" s="40" t="s">
        <v>75</v>
      </c>
      <c r="C37" s="41" t="s">
        <v>76</v>
      </c>
      <c r="D37" s="22">
        <v>25355</v>
      </c>
      <c r="E37" s="22">
        <v>25258</v>
      </c>
      <c r="F37" s="22">
        <v>7005</v>
      </c>
      <c r="G37" s="22">
        <v>1564</v>
      </c>
      <c r="H37" s="22">
        <v>32</v>
      </c>
      <c r="I37" s="22">
        <f t="shared" si="6"/>
        <v>8601</v>
      </c>
      <c r="J37" s="22">
        <v>929.3781724174261</v>
      </c>
      <c r="K37" s="22">
        <v>760.380676584284</v>
      </c>
      <c r="L37" s="22">
        <v>168.99749583314198</v>
      </c>
      <c r="M37" s="22">
        <v>0</v>
      </c>
      <c r="N37" s="22">
        <v>5627</v>
      </c>
      <c r="O37" s="22">
        <v>182</v>
      </c>
      <c r="P37" s="22">
        <f t="shared" si="7"/>
        <v>1018</v>
      </c>
      <c r="Q37" s="22">
        <v>532</v>
      </c>
      <c r="R37" s="22">
        <v>486</v>
      </c>
      <c r="S37" s="22">
        <v>0</v>
      </c>
      <c r="T37" s="22">
        <v>0</v>
      </c>
      <c r="U37" s="22">
        <v>0</v>
      </c>
      <c r="V37" s="22">
        <f t="shared" si="8"/>
        <v>1742</v>
      </c>
      <c r="W37" s="22">
        <v>1353</v>
      </c>
      <c r="X37" s="22">
        <v>0</v>
      </c>
      <c r="Y37" s="22">
        <v>0</v>
      </c>
      <c r="Z37" s="22">
        <v>15</v>
      </c>
      <c r="AA37" s="22">
        <v>251</v>
      </c>
      <c r="AB37" s="22">
        <v>123</v>
      </c>
      <c r="AC37" s="22">
        <f t="shared" si="9"/>
        <v>8569</v>
      </c>
      <c r="AD37" s="23">
        <v>97.87606488505077</v>
      </c>
      <c r="AE37" s="22">
        <v>0</v>
      </c>
      <c r="AF37" s="22">
        <v>194</v>
      </c>
      <c r="AG37" s="22">
        <v>347</v>
      </c>
      <c r="AH37" s="22">
        <v>0</v>
      </c>
      <c r="AI37" s="22">
        <v>0</v>
      </c>
      <c r="AJ37" s="22" t="s">
        <v>192</v>
      </c>
      <c r="AK37" s="22">
        <f t="shared" si="10"/>
        <v>541</v>
      </c>
      <c r="AL37" s="23">
        <v>26.64254872213794</v>
      </c>
      <c r="AM37" s="22">
        <v>182</v>
      </c>
      <c r="AN37" s="22">
        <v>240</v>
      </c>
      <c r="AO37" s="22">
        <v>373</v>
      </c>
      <c r="AP37" s="22">
        <f t="shared" si="11"/>
        <v>795</v>
      </c>
    </row>
    <row r="38" spans="1:42" ht="13.5">
      <c r="A38" s="40" t="s">
        <v>13</v>
      </c>
      <c r="B38" s="40" t="s">
        <v>77</v>
      </c>
      <c r="C38" s="41" t="s">
        <v>78</v>
      </c>
      <c r="D38" s="22">
        <v>2494</v>
      </c>
      <c r="E38" s="22">
        <v>2494</v>
      </c>
      <c r="F38" s="22">
        <v>468</v>
      </c>
      <c r="G38" s="22">
        <v>86</v>
      </c>
      <c r="H38" s="22">
        <v>0</v>
      </c>
      <c r="I38" s="22">
        <f t="shared" si="6"/>
        <v>554</v>
      </c>
      <c r="J38" s="22">
        <v>608.5838890048445</v>
      </c>
      <c r="K38" s="22">
        <v>514.1105777152839</v>
      </c>
      <c r="L38" s="22">
        <v>94.4733112895607</v>
      </c>
      <c r="M38" s="22">
        <v>0</v>
      </c>
      <c r="N38" s="22">
        <v>392</v>
      </c>
      <c r="O38" s="22">
        <v>0</v>
      </c>
      <c r="P38" s="22">
        <f t="shared" si="7"/>
        <v>162</v>
      </c>
      <c r="Q38" s="22">
        <v>84</v>
      </c>
      <c r="R38" s="22">
        <v>78</v>
      </c>
      <c r="S38" s="22">
        <v>0</v>
      </c>
      <c r="T38" s="22">
        <v>0</v>
      </c>
      <c r="U38" s="22">
        <v>0</v>
      </c>
      <c r="V38" s="22">
        <f t="shared" si="8"/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f t="shared" si="9"/>
        <v>554</v>
      </c>
      <c r="AD38" s="23">
        <v>100</v>
      </c>
      <c r="AE38" s="22">
        <v>0</v>
      </c>
      <c r="AF38" s="22">
        <v>59</v>
      </c>
      <c r="AG38" s="22">
        <v>78</v>
      </c>
      <c r="AH38" s="22">
        <v>0</v>
      </c>
      <c r="AI38" s="22">
        <v>0</v>
      </c>
      <c r="AJ38" s="22" t="s">
        <v>192</v>
      </c>
      <c r="AK38" s="22">
        <f t="shared" si="10"/>
        <v>137</v>
      </c>
      <c r="AL38" s="23">
        <v>24.729241877256317</v>
      </c>
      <c r="AM38" s="22">
        <v>0</v>
      </c>
      <c r="AN38" s="22">
        <v>55</v>
      </c>
      <c r="AO38" s="22">
        <v>9</v>
      </c>
      <c r="AP38" s="22">
        <f t="shared" si="11"/>
        <v>64</v>
      </c>
    </row>
    <row r="39" spans="1:42" ht="13.5">
      <c r="A39" s="40" t="s">
        <v>13</v>
      </c>
      <c r="B39" s="40" t="s">
        <v>79</v>
      </c>
      <c r="C39" s="41" t="s">
        <v>10</v>
      </c>
      <c r="D39" s="22">
        <v>15992</v>
      </c>
      <c r="E39" s="22">
        <v>15992</v>
      </c>
      <c r="F39" s="22">
        <v>3378</v>
      </c>
      <c r="G39" s="22">
        <v>699</v>
      </c>
      <c r="H39" s="22">
        <v>358</v>
      </c>
      <c r="I39" s="22">
        <f t="shared" si="6"/>
        <v>4435</v>
      </c>
      <c r="J39" s="22">
        <v>759.7977070727145</v>
      </c>
      <c r="K39" s="22">
        <v>625.312656328164</v>
      </c>
      <c r="L39" s="22">
        <v>134.48505074455036</v>
      </c>
      <c r="M39" s="22">
        <v>0</v>
      </c>
      <c r="N39" s="22">
        <v>2317</v>
      </c>
      <c r="O39" s="22">
        <v>0</v>
      </c>
      <c r="P39" s="22">
        <f t="shared" si="7"/>
        <v>1750</v>
      </c>
      <c r="Q39" s="22">
        <v>553</v>
      </c>
      <c r="R39" s="22">
        <v>1197</v>
      </c>
      <c r="S39" s="22">
        <v>0</v>
      </c>
      <c r="T39" s="22">
        <v>0</v>
      </c>
      <c r="U39" s="22">
        <v>0</v>
      </c>
      <c r="V39" s="22">
        <f t="shared" si="8"/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f t="shared" si="9"/>
        <v>4067</v>
      </c>
      <c r="AD39" s="23">
        <v>100</v>
      </c>
      <c r="AE39" s="22">
        <v>0</v>
      </c>
      <c r="AF39" s="22">
        <v>156</v>
      </c>
      <c r="AG39" s="22">
        <v>804</v>
      </c>
      <c r="AH39" s="22">
        <v>0</v>
      </c>
      <c r="AI39" s="22">
        <v>0</v>
      </c>
      <c r="AJ39" s="22" t="s">
        <v>192</v>
      </c>
      <c r="AK39" s="22">
        <f t="shared" si="10"/>
        <v>960</v>
      </c>
      <c r="AL39" s="23">
        <v>23.604622571920334</v>
      </c>
      <c r="AM39" s="22">
        <v>0</v>
      </c>
      <c r="AN39" s="22">
        <v>312</v>
      </c>
      <c r="AO39" s="22">
        <v>777</v>
      </c>
      <c r="AP39" s="22">
        <f t="shared" si="11"/>
        <v>1089</v>
      </c>
    </row>
    <row r="40" spans="1:42" ht="13.5">
      <c r="A40" s="40" t="s">
        <v>13</v>
      </c>
      <c r="B40" s="40" t="s">
        <v>80</v>
      </c>
      <c r="C40" s="41" t="s">
        <v>81</v>
      </c>
      <c r="D40" s="22">
        <v>3302</v>
      </c>
      <c r="E40" s="22">
        <v>3302</v>
      </c>
      <c r="F40" s="22">
        <v>748</v>
      </c>
      <c r="G40" s="22">
        <v>72</v>
      </c>
      <c r="H40" s="22">
        <v>499</v>
      </c>
      <c r="I40" s="22">
        <f t="shared" si="6"/>
        <v>1319</v>
      </c>
      <c r="J40" s="22">
        <v>1094.3969200899414</v>
      </c>
      <c r="K40" s="22">
        <v>1034.6572853314303</v>
      </c>
      <c r="L40" s="22">
        <v>59.739634758510824</v>
      </c>
      <c r="M40" s="22">
        <v>0</v>
      </c>
      <c r="N40" s="22">
        <v>554</v>
      </c>
      <c r="O40" s="22">
        <v>0</v>
      </c>
      <c r="P40" s="22">
        <f t="shared" si="7"/>
        <v>266</v>
      </c>
      <c r="Q40" s="22">
        <v>140</v>
      </c>
      <c r="R40" s="22">
        <v>126</v>
      </c>
      <c r="S40" s="22">
        <v>0</v>
      </c>
      <c r="T40" s="22">
        <v>0</v>
      </c>
      <c r="U40" s="22">
        <v>0</v>
      </c>
      <c r="V40" s="22">
        <f t="shared" si="8"/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f t="shared" si="9"/>
        <v>820</v>
      </c>
      <c r="AD40" s="23">
        <v>100</v>
      </c>
      <c r="AE40" s="22">
        <v>0</v>
      </c>
      <c r="AF40" s="22">
        <v>99</v>
      </c>
      <c r="AG40" s="22">
        <v>126</v>
      </c>
      <c r="AH40" s="22">
        <v>0</v>
      </c>
      <c r="AI40" s="22">
        <v>0</v>
      </c>
      <c r="AJ40" s="22" t="s">
        <v>192</v>
      </c>
      <c r="AK40" s="22">
        <f t="shared" si="10"/>
        <v>225</v>
      </c>
      <c r="AL40" s="23">
        <v>27.439024390243905</v>
      </c>
      <c r="AM40" s="22">
        <v>0</v>
      </c>
      <c r="AN40" s="22">
        <v>78</v>
      </c>
      <c r="AO40" s="22">
        <v>14</v>
      </c>
      <c r="AP40" s="22">
        <f t="shared" si="11"/>
        <v>92</v>
      </c>
    </row>
    <row r="41" spans="1:42" ht="13.5">
      <c r="A41" s="40" t="s">
        <v>13</v>
      </c>
      <c r="B41" s="40" t="s">
        <v>82</v>
      </c>
      <c r="C41" s="41" t="s">
        <v>83</v>
      </c>
      <c r="D41" s="22">
        <v>3687</v>
      </c>
      <c r="E41" s="22">
        <v>3385</v>
      </c>
      <c r="F41" s="22">
        <v>342</v>
      </c>
      <c r="G41" s="22">
        <v>0</v>
      </c>
      <c r="H41" s="22">
        <v>26</v>
      </c>
      <c r="I41" s="22">
        <f t="shared" si="6"/>
        <v>368</v>
      </c>
      <c r="J41" s="22">
        <v>273.45244862549276</v>
      </c>
      <c r="K41" s="22">
        <v>273.45244862549276</v>
      </c>
      <c r="L41" s="22">
        <v>0</v>
      </c>
      <c r="M41" s="22">
        <v>0</v>
      </c>
      <c r="N41" s="22">
        <v>248</v>
      </c>
      <c r="O41" s="22">
        <v>0</v>
      </c>
      <c r="P41" s="22">
        <f t="shared" si="7"/>
        <v>20</v>
      </c>
      <c r="Q41" s="22">
        <v>0</v>
      </c>
      <c r="R41" s="22">
        <v>20</v>
      </c>
      <c r="S41" s="22">
        <v>0</v>
      </c>
      <c r="T41" s="22">
        <v>0</v>
      </c>
      <c r="U41" s="22">
        <v>0</v>
      </c>
      <c r="V41" s="22">
        <f t="shared" si="8"/>
        <v>74</v>
      </c>
      <c r="W41" s="22">
        <v>0</v>
      </c>
      <c r="X41" s="22">
        <v>13</v>
      </c>
      <c r="Y41" s="22">
        <v>19</v>
      </c>
      <c r="Z41" s="22">
        <v>0</v>
      </c>
      <c r="AA41" s="22">
        <v>2</v>
      </c>
      <c r="AB41" s="22">
        <v>40</v>
      </c>
      <c r="AC41" s="22">
        <f t="shared" si="9"/>
        <v>342</v>
      </c>
      <c r="AD41" s="23">
        <v>100</v>
      </c>
      <c r="AE41" s="22">
        <v>0</v>
      </c>
      <c r="AF41" s="22">
        <v>0</v>
      </c>
      <c r="AG41" s="22">
        <v>10</v>
      </c>
      <c r="AH41" s="22">
        <v>0</v>
      </c>
      <c r="AI41" s="22">
        <v>0</v>
      </c>
      <c r="AJ41" s="22" t="s">
        <v>192</v>
      </c>
      <c r="AK41" s="22">
        <f t="shared" si="10"/>
        <v>10</v>
      </c>
      <c r="AL41" s="23">
        <v>24.561403508771928</v>
      </c>
      <c r="AM41" s="22">
        <v>0</v>
      </c>
      <c r="AN41" s="22">
        <v>25</v>
      </c>
      <c r="AO41" s="22">
        <v>10</v>
      </c>
      <c r="AP41" s="22">
        <f t="shared" si="11"/>
        <v>35</v>
      </c>
    </row>
    <row r="42" spans="1:42" ht="13.5">
      <c r="A42" s="40" t="s">
        <v>13</v>
      </c>
      <c r="B42" s="40" t="s">
        <v>84</v>
      </c>
      <c r="C42" s="41" t="s">
        <v>85</v>
      </c>
      <c r="D42" s="22">
        <v>7490</v>
      </c>
      <c r="E42" s="22">
        <v>7116</v>
      </c>
      <c r="F42" s="22">
        <v>2005</v>
      </c>
      <c r="G42" s="22">
        <v>1902</v>
      </c>
      <c r="H42" s="22">
        <v>100</v>
      </c>
      <c r="I42" s="22">
        <f t="shared" si="6"/>
        <v>4007</v>
      </c>
      <c r="J42" s="22">
        <v>1465.698556980083</v>
      </c>
      <c r="K42" s="22">
        <v>1042.1200870567147</v>
      </c>
      <c r="L42" s="22">
        <v>423.5784699233682</v>
      </c>
      <c r="M42" s="22">
        <v>0</v>
      </c>
      <c r="N42" s="22">
        <v>1901</v>
      </c>
      <c r="O42" s="22">
        <v>1509</v>
      </c>
      <c r="P42" s="22">
        <f t="shared" si="7"/>
        <v>386</v>
      </c>
      <c r="Q42" s="22">
        <v>0</v>
      </c>
      <c r="R42" s="22">
        <v>386</v>
      </c>
      <c r="S42" s="22">
        <v>0</v>
      </c>
      <c r="T42" s="22">
        <v>0</v>
      </c>
      <c r="U42" s="22">
        <v>0</v>
      </c>
      <c r="V42" s="22">
        <f t="shared" si="8"/>
        <v>111</v>
      </c>
      <c r="W42" s="22">
        <v>0</v>
      </c>
      <c r="X42" s="22">
        <v>46</v>
      </c>
      <c r="Y42" s="22">
        <v>65</v>
      </c>
      <c r="Z42" s="22">
        <v>0</v>
      </c>
      <c r="AA42" s="22">
        <v>0</v>
      </c>
      <c r="AB42" s="22">
        <v>0</v>
      </c>
      <c r="AC42" s="22">
        <f t="shared" si="9"/>
        <v>3907</v>
      </c>
      <c r="AD42" s="23">
        <v>61.37701561300231</v>
      </c>
      <c r="AE42" s="22">
        <v>0</v>
      </c>
      <c r="AF42" s="22">
        <v>0</v>
      </c>
      <c r="AG42" s="22">
        <v>386</v>
      </c>
      <c r="AH42" s="22">
        <v>0</v>
      </c>
      <c r="AI42" s="22">
        <v>0</v>
      </c>
      <c r="AJ42" s="22" t="s">
        <v>192</v>
      </c>
      <c r="AK42" s="22">
        <f t="shared" si="10"/>
        <v>386</v>
      </c>
      <c r="AL42" s="23">
        <v>12.720757614538009</v>
      </c>
      <c r="AM42" s="22">
        <v>1509</v>
      </c>
      <c r="AN42" s="22">
        <v>225</v>
      </c>
      <c r="AO42" s="22">
        <v>0</v>
      </c>
      <c r="AP42" s="22">
        <f t="shared" si="11"/>
        <v>1734</v>
      </c>
    </row>
    <row r="43" spans="1:42" ht="13.5">
      <c r="A43" s="40" t="s">
        <v>13</v>
      </c>
      <c r="B43" s="40" t="s">
        <v>86</v>
      </c>
      <c r="C43" s="41" t="s">
        <v>87</v>
      </c>
      <c r="D43" s="22">
        <v>15197</v>
      </c>
      <c r="E43" s="22">
        <v>15197</v>
      </c>
      <c r="F43" s="22">
        <v>3747</v>
      </c>
      <c r="G43" s="22">
        <v>1082</v>
      </c>
      <c r="H43" s="22">
        <v>0</v>
      </c>
      <c r="I43" s="22">
        <f t="shared" si="6"/>
        <v>4829</v>
      </c>
      <c r="J43" s="22">
        <v>870.5755732250688</v>
      </c>
      <c r="K43" s="22">
        <v>675.5118394852625</v>
      </c>
      <c r="L43" s="22">
        <v>195.06373373980622</v>
      </c>
      <c r="M43" s="22">
        <v>0</v>
      </c>
      <c r="N43" s="22">
        <v>3573</v>
      </c>
      <c r="O43" s="22">
        <v>0</v>
      </c>
      <c r="P43" s="22">
        <f t="shared" si="7"/>
        <v>1256</v>
      </c>
      <c r="Q43" s="22">
        <v>618</v>
      </c>
      <c r="R43" s="22">
        <v>638</v>
      </c>
      <c r="S43" s="22">
        <v>0</v>
      </c>
      <c r="T43" s="22">
        <v>0</v>
      </c>
      <c r="U43" s="22">
        <v>0</v>
      </c>
      <c r="V43" s="22">
        <f t="shared" si="8"/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f t="shared" si="9"/>
        <v>4829</v>
      </c>
      <c r="AD43" s="23">
        <v>100</v>
      </c>
      <c r="AE43" s="22">
        <v>0</v>
      </c>
      <c r="AF43" s="22">
        <v>437</v>
      </c>
      <c r="AG43" s="22">
        <v>638</v>
      </c>
      <c r="AH43" s="22">
        <v>0</v>
      </c>
      <c r="AI43" s="22">
        <v>0</v>
      </c>
      <c r="AJ43" s="22" t="s">
        <v>192</v>
      </c>
      <c r="AK43" s="22">
        <f t="shared" si="10"/>
        <v>1075</v>
      </c>
      <c r="AL43" s="23">
        <v>22.261337751087183</v>
      </c>
      <c r="AM43" s="22">
        <v>0</v>
      </c>
      <c r="AN43" s="22">
        <v>503</v>
      </c>
      <c r="AO43" s="22">
        <v>63</v>
      </c>
      <c r="AP43" s="22">
        <f t="shared" si="11"/>
        <v>566</v>
      </c>
    </row>
    <row r="44" spans="1:42" ht="13.5">
      <c r="A44" s="40" t="s">
        <v>13</v>
      </c>
      <c r="B44" s="40" t="s">
        <v>88</v>
      </c>
      <c r="C44" s="41" t="s">
        <v>89</v>
      </c>
      <c r="D44" s="22">
        <v>7615</v>
      </c>
      <c r="E44" s="22">
        <v>7615</v>
      </c>
      <c r="F44" s="22">
        <v>1993</v>
      </c>
      <c r="G44" s="22">
        <v>704</v>
      </c>
      <c r="H44" s="22">
        <v>0</v>
      </c>
      <c r="I44" s="22">
        <f t="shared" si="6"/>
        <v>2697</v>
      </c>
      <c r="J44" s="22">
        <v>970.3271301234945</v>
      </c>
      <c r="K44" s="22">
        <v>717.0418874067944</v>
      </c>
      <c r="L44" s="22">
        <v>253.2852427167001</v>
      </c>
      <c r="M44" s="22">
        <v>0</v>
      </c>
      <c r="N44" s="22">
        <v>1970</v>
      </c>
      <c r="O44" s="22">
        <v>0</v>
      </c>
      <c r="P44" s="22">
        <f t="shared" si="7"/>
        <v>727</v>
      </c>
      <c r="Q44" s="22">
        <v>305</v>
      </c>
      <c r="R44" s="22">
        <v>422</v>
      </c>
      <c r="S44" s="22">
        <v>0</v>
      </c>
      <c r="T44" s="22">
        <v>0</v>
      </c>
      <c r="U44" s="22">
        <v>0</v>
      </c>
      <c r="V44" s="22">
        <f t="shared" si="8"/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f t="shared" si="9"/>
        <v>2697</v>
      </c>
      <c r="AD44" s="23">
        <v>100</v>
      </c>
      <c r="AE44" s="22">
        <v>0</v>
      </c>
      <c r="AF44" s="22">
        <v>216</v>
      </c>
      <c r="AG44" s="22">
        <v>422</v>
      </c>
      <c r="AH44" s="22">
        <v>0</v>
      </c>
      <c r="AI44" s="22">
        <v>0</v>
      </c>
      <c r="AJ44" s="22" t="s">
        <v>192</v>
      </c>
      <c r="AK44" s="22">
        <f t="shared" si="10"/>
        <v>638</v>
      </c>
      <c r="AL44" s="23">
        <v>23.655913978494624</v>
      </c>
      <c r="AM44" s="22">
        <v>0</v>
      </c>
      <c r="AN44" s="22">
        <v>277</v>
      </c>
      <c r="AO44" s="22">
        <v>31</v>
      </c>
      <c r="AP44" s="22">
        <f t="shared" si="11"/>
        <v>308</v>
      </c>
    </row>
    <row r="45" spans="1:42" ht="13.5">
      <c r="A45" s="40" t="s">
        <v>13</v>
      </c>
      <c r="B45" s="40" t="s">
        <v>90</v>
      </c>
      <c r="C45" s="41" t="s">
        <v>91</v>
      </c>
      <c r="D45" s="22">
        <v>15305</v>
      </c>
      <c r="E45" s="22">
        <v>15291</v>
      </c>
      <c r="F45" s="22">
        <v>3848</v>
      </c>
      <c r="G45" s="22">
        <v>629</v>
      </c>
      <c r="H45" s="22">
        <v>4</v>
      </c>
      <c r="I45" s="22">
        <f t="shared" si="6"/>
        <v>4481</v>
      </c>
      <c r="J45" s="22">
        <v>802.1373622193481</v>
      </c>
      <c r="K45" s="22">
        <v>586.4320461126052</v>
      </c>
      <c r="L45" s="22">
        <v>215.70531610674283</v>
      </c>
      <c r="M45" s="22">
        <v>0</v>
      </c>
      <c r="N45" s="22">
        <v>3876</v>
      </c>
      <c r="O45" s="22">
        <v>0</v>
      </c>
      <c r="P45" s="22">
        <f t="shared" si="7"/>
        <v>367</v>
      </c>
      <c r="Q45" s="22">
        <v>0</v>
      </c>
      <c r="R45" s="22">
        <v>367</v>
      </c>
      <c r="S45" s="22">
        <v>0</v>
      </c>
      <c r="T45" s="22">
        <v>0</v>
      </c>
      <c r="U45" s="22">
        <v>0</v>
      </c>
      <c r="V45" s="22">
        <f t="shared" si="8"/>
        <v>233</v>
      </c>
      <c r="W45" s="22">
        <v>0</v>
      </c>
      <c r="X45" s="22">
        <v>233</v>
      </c>
      <c r="Y45" s="22">
        <v>0</v>
      </c>
      <c r="Z45" s="22">
        <v>0</v>
      </c>
      <c r="AA45" s="22">
        <v>0</v>
      </c>
      <c r="AB45" s="22">
        <v>0</v>
      </c>
      <c r="AC45" s="22">
        <f t="shared" si="9"/>
        <v>4476</v>
      </c>
      <c r="AD45" s="23">
        <v>100</v>
      </c>
      <c r="AE45" s="22">
        <v>0</v>
      </c>
      <c r="AF45" s="22">
        <v>0</v>
      </c>
      <c r="AG45" s="22">
        <v>247</v>
      </c>
      <c r="AH45" s="22">
        <v>0</v>
      </c>
      <c r="AI45" s="22">
        <v>0</v>
      </c>
      <c r="AJ45" s="22" t="s">
        <v>192</v>
      </c>
      <c r="AK45" s="22">
        <f t="shared" si="10"/>
        <v>247</v>
      </c>
      <c r="AL45" s="23">
        <v>10.723860589812332</v>
      </c>
      <c r="AM45" s="22">
        <v>0</v>
      </c>
      <c r="AN45" s="22">
        <v>854</v>
      </c>
      <c r="AO45" s="22">
        <v>120</v>
      </c>
      <c r="AP45" s="22">
        <f t="shared" si="11"/>
        <v>974</v>
      </c>
    </row>
    <row r="46" spans="1:42" ht="13.5">
      <c r="A46" s="40" t="s">
        <v>13</v>
      </c>
      <c r="B46" s="40" t="s">
        <v>92</v>
      </c>
      <c r="C46" s="41" t="s">
        <v>93</v>
      </c>
      <c r="D46" s="22">
        <v>4601</v>
      </c>
      <c r="E46" s="22">
        <v>4601</v>
      </c>
      <c r="F46" s="22">
        <v>690</v>
      </c>
      <c r="G46" s="22">
        <v>11</v>
      </c>
      <c r="H46" s="22">
        <v>0</v>
      </c>
      <c r="I46" s="22">
        <f t="shared" si="6"/>
        <v>701</v>
      </c>
      <c r="J46" s="22">
        <v>417.41967946217767</v>
      </c>
      <c r="K46" s="22">
        <v>417.41967946217767</v>
      </c>
      <c r="L46" s="22">
        <v>0</v>
      </c>
      <c r="M46" s="22">
        <v>0</v>
      </c>
      <c r="N46" s="22">
        <v>0</v>
      </c>
      <c r="O46" s="22">
        <v>69</v>
      </c>
      <c r="P46" s="22">
        <f t="shared" si="7"/>
        <v>602</v>
      </c>
      <c r="Q46" s="22">
        <v>0</v>
      </c>
      <c r="R46" s="22">
        <v>26</v>
      </c>
      <c r="S46" s="22">
        <v>0</v>
      </c>
      <c r="T46" s="22">
        <v>576</v>
      </c>
      <c r="U46" s="22">
        <v>0</v>
      </c>
      <c r="V46" s="22">
        <f t="shared" si="8"/>
        <v>30</v>
      </c>
      <c r="W46" s="22">
        <v>30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f t="shared" si="9"/>
        <v>701</v>
      </c>
      <c r="AD46" s="23">
        <v>90.15691868758915</v>
      </c>
      <c r="AE46" s="22">
        <v>0</v>
      </c>
      <c r="AF46" s="22">
        <v>0</v>
      </c>
      <c r="AG46" s="22">
        <v>26</v>
      </c>
      <c r="AH46" s="22">
        <v>0</v>
      </c>
      <c r="AI46" s="22">
        <v>576</v>
      </c>
      <c r="AJ46" s="22" t="s">
        <v>192</v>
      </c>
      <c r="AK46" s="22">
        <f t="shared" si="10"/>
        <v>602</v>
      </c>
      <c r="AL46" s="23">
        <v>90.15691868758915</v>
      </c>
      <c r="AM46" s="22">
        <v>69</v>
      </c>
      <c r="AN46" s="22">
        <v>0</v>
      </c>
      <c r="AO46" s="22">
        <v>0</v>
      </c>
      <c r="AP46" s="22">
        <f t="shared" si="11"/>
        <v>69</v>
      </c>
    </row>
    <row r="47" spans="1:42" ht="13.5">
      <c r="A47" s="40" t="s">
        <v>13</v>
      </c>
      <c r="B47" s="40" t="s">
        <v>94</v>
      </c>
      <c r="C47" s="41" t="s">
        <v>95</v>
      </c>
      <c r="D47" s="22">
        <v>1795</v>
      </c>
      <c r="E47" s="22">
        <v>1785</v>
      </c>
      <c r="F47" s="22">
        <v>368</v>
      </c>
      <c r="G47" s="22">
        <v>37</v>
      </c>
      <c r="H47" s="22">
        <v>3</v>
      </c>
      <c r="I47" s="22">
        <f t="shared" si="6"/>
        <v>408</v>
      </c>
      <c r="J47" s="22">
        <v>622.7343839432212</v>
      </c>
      <c r="K47" s="22">
        <v>566.2609226542527</v>
      </c>
      <c r="L47" s="22">
        <v>56.4734612889686</v>
      </c>
      <c r="M47" s="22">
        <v>0</v>
      </c>
      <c r="N47" s="22">
        <v>286</v>
      </c>
      <c r="O47" s="22">
        <v>80</v>
      </c>
      <c r="P47" s="22">
        <f t="shared" si="7"/>
        <v>8</v>
      </c>
      <c r="Q47" s="22">
        <v>0</v>
      </c>
      <c r="R47" s="22">
        <v>8</v>
      </c>
      <c r="S47" s="22">
        <v>0</v>
      </c>
      <c r="T47" s="22">
        <v>0</v>
      </c>
      <c r="U47" s="22">
        <v>0</v>
      </c>
      <c r="V47" s="22">
        <f t="shared" si="8"/>
        <v>31</v>
      </c>
      <c r="W47" s="22">
        <v>0</v>
      </c>
      <c r="X47" s="22">
        <v>31</v>
      </c>
      <c r="Y47" s="22">
        <v>0</v>
      </c>
      <c r="Z47" s="22">
        <v>0</v>
      </c>
      <c r="AA47" s="22">
        <v>0</v>
      </c>
      <c r="AB47" s="22">
        <v>0</v>
      </c>
      <c r="AC47" s="22">
        <f t="shared" si="9"/>
        <v>405</v>
      </c>
      <c r="AD47" s="23">
        <v>80.24691358024691</v>
      </c>
      <c r="AE47" s="22">
        <v>0</v>
      </c>
      <c r="AF47" s="22">
        <v>0</v>
      </c>
      <c r="AG47" s="22">
        <v>8</v>
      </c>
      <c r="AH47" s="22">
        <v>0</v>
      </c>
      <c r="AI47" s="22">
        <v>0</v>
      </c>
      <c r="AJ47" s="22" t="s">
        <v>192</v>
      </c>
      <c r="AK47" s="22">
        <f t="shared" si="10"/>
        <v>8</v>
      </c>
      <c r="AL47" s="23">
        <v>9.62962962962963</v>
      </c>
      <c r="AM47" s="22">
        <v>80</v>
      </c>
      <c r="AN47" s="22">
        <v>34</v>
      </c>
      <c r="AO47" s="22">
        <v>0</v>
      </c>
      <c r="AP47" s="22">
        <f t="shared" si="11"/>
        <v>114</v>
      </c>
    </row>
    <row r="48" spans="1:42" ht="13.5">
      <c r="A48" s="40" t="s">
        <v>13</v>
      </c>
      <c r="B48" s="40" t="s">
        <v>96</v>
      </c>
      <c r="C48" s="41" t="s">
        <v>97</v>
      </c>
      <c r="D48" s="22">
        <v>2966</v>
      </c>
      <c r="E48" s="22">
        <v>2670</v>
      </c>
      <c r="F48" s="22">
        <v>460</v>
      </c>
      <c r="G48" s="22">
        <v>7</v>
      </c>
      <c r="H48" s="22">
        <v>38</v>
      </c>
      <c r="I48" s="22">
        <f t="shared" si="6"/>
        <v>505</v>
      </c>
      <c r="J48" s="22">
        <v>466.47391902751735</v>
      </c>
      <c r="K48" s="22">
        <v>337.1544167228591</v>
      </c>
      <c r="L48" s="22">
        <v>129.31950230465827</v>
      </c>
      <c r="M48" s="22">
        <v>0</v>
      </c>
      <c r="N48" s="22">
        <v>0</v>
      </c>
      <c r="O48" s="22">
        <v>22</v>
      </c>
      <c r="P48" s="22">
        <f t="shared" si="7"/>
        <v>360</v>
      </c>
      <c r="Q48" s="22">
        <v>0</v>
      </c>
      <c r="R48" s="22">
        <v>18</v>
      </c>
      <c r="S48" s="22">
        <v>0</v>
      </c>
      <c r="T48" s="22">
        <v>342</v>
      </c>
      <c r="U48" s="22">
        <v>0</v>
      </c>
      <c r="V48" s="22">
        <f t="shared" si="8"/>
        <v>85</v>
      </c>
      <c r="W48" s="22">
        <v>20</v>
      </c>
      <c r="X48" s="22">
        <v>46</v>
      </c>
      <c r="Y48" s="22">
        <v>0</v>
      </c>
      <c r="Z48" s="22">
        <v>0</v>
      </c>
      <c r="AA48" s="22">
        <v>19</v>
      </c>
      <c r="AB48" s="22">
        <v>0</v>
      </c>
      <c r="AC48" s="22">
        <f t="shared" si="9"/>
        <v>467</v>
      </c>
      <c r="AD48" s="23">
        <v>95.28907922912205</v>
      </c>
      <c r="AE48" s="22">
        <v>0</v>
      </c>
      <c r="AF48" s="22">
        <v>0</v>
      </c>
      <c r="AG48" s="22">
        <v>18</v>
      </c>
      <c r="AH48" s="22">
        <v>0</v>
      </c>
      <c r="AI48" s="22">
        <v>342</v>
      </c>
      <c r="AJ48" s="22" t="s">
        <v>192</v>
      </c>
      <c r="AK48" s="22">
        <f t="shared" si="10"/>
        <v>360</v>
      </c>
      <c r="AL48" s="23">
        <v>95.28907922912205</v>
      </c>
      <c r="AM48" s="22">
        <v>22</v>
      </c>
      <c r="AN48" s="22">
        <v>0</v>
      </c>
      <c r="AO48" s="22">
        <v>0</v>
      </c>
      <c r="AP48" s="22">
        <f t="shared" si="11"/>
        <v>22</v>
      </c>
    </row>
    <row r="49" spans="1:42" ht="13.5">
      <c r="A49" s="40" t="s">
        <v>13</v>
      </c>
      <c r="B49" s="40" t="s">
        <v>98</v>
      </c>
      <c r="C49" s="41" t="s">
        <v>99</v>
      </c>
      <c r="D49" s="22">
        <v>4626</v>
      </c>
      <c r="E49" s="22">
        <v>4626</v>
      </c>
      <c r="F49" s="22">
        <v>934</v>
      </c>
      <c r="G49" s="22">
        <v>85</v>
      </c>
      <c r="H49" s="22">
        <v>0</v>
      </c>
      <c r="I49" s="22">
        <f t="shared" si="6"/>
        <v>1019</v>
      </c>
      <c r="J49" s="22">
        <v>603.497799809297</v>
      </c>
      <c r="K49" s="22">
        <v>553.1569627300132</v>
      </c>
      <c r="L49" s="22">
        <v>50.34083707928386</v>
      </c>
      <c r="M49" s="22">
        <v>10</v>
      </c>
      <c r="N49" s="22">
        <v>777</v>
      </c>
      <c r="O49" s="22">
        <v>0</v>
      </c>
      <c r="P49" s="22">
        <f t="shared" si="7"/>
        <v>242</v>
      </c>
      <c r="Q49" s="22">
        <v>180</v>
      </c>
      <c r="R49" s="22">
        <v>62</v>
      </c>
      <c r="S49" s="22">
        <v>0</v>
      </c>
      <c r="T49" s="22">
        <v>0</v>
      </c>
      <c r="U49" s="22">
        <v>0</v>
      </c>
      <c r="V49" s="22">
        <f t="shared" si="8"/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f t="shared" si="9"/>
        <v>1019</v>
      </c>
      <c r="AD49" s="23">
        <v>100</v>
      </c>
      <c r="AE49" s="22">
        <v>0</v>
      </c>
      <c r="AF49" s="22">
        <v>144</v>
      </c>
      <c r="AG49" s="22">
        <v>62</v>
      </c>
      <c r="AH49" s="22">
        <v>0</v>
      </c>
      <c r="AI49" s="22">
        <v>0</v>
      </c>
      <c r="AJ49" s="22" t="s">
        <v>192</v>
      </c>
      <c r="AK49" s="22">
        <f t="shared" si="10"/>
        <v>206</v>
      </c>
      <c r="AL49" s="23">
        <v>20.99125364431487</v>
      </c>
      <c r="AM49" s="22">
        <v>0</v>
      </c>
      <c r="AN49" s="22">
        <v>92</v>
      </c>
      <c r="AO49" s="22">
        <v>36</v>
      </c>
      <c r="AP49" s="22">
        <f t="shared" si="11"/>
        <v>128</v>
      </c>
    </row>
    <row r="50" spans="1:42" ht="13.5">
      <c r="A50" s="40" t="s">
        <v>13</v>
      </c>
      <c r="B50" s="40" t="s">
        <v>100</v>
      </c>
      <c r="C50" s="41" t="s">
        <v>101</v>
      </c>
      <c r="D50" s="22">
        <v>2732</v>
      </c>
      <c r="E50" s="22">
        <v>2732</v>
      </c>
      <c r="F50" s="22">
        <v>598</v>
      </c>
      <c r="G50" s="22">
        <v>53</v>
      </c>
      <c r="H50" s="22">
        <v>0</v>
      </c>
      <c r="I50" s="22">
        <f t="shared" si="6"/>
        <v>651</v>
      </c>
      <c r="J50" s="22">
        <v>652.8410116528611</v>
      </c>
      <c r="K50" s="22">
        <v>599.6911289837342</v>
      </c>
      <c r="L50" s="22">
        <v>53.14988266912694</v>
      </c>
      <c r="M50" s="22">
        <v>0</v>
      </c>
      <c r="N50" s="22">
        <v>452</v>
      </c>
      <c r="O50" s="22">
        <v>0</v>
      </c>
      <c r="P50" s="22">
        <f t="shared" si="7"/>
        <v>199</v>
      </c>
      <c r="Q50" s="22">
        <v>97</v>
      </c>
      <c r="R50" s="22">
        <v>102</v>
      </c>
      <c r="S50" s="22">
        <v>0</v>
      </c>
      <c r="T50" s="22">
        <v>0</v>
      </c>
      <c r="U50" s="22">
        <v>0</v>
      </c>
      <c r="V50" s="22">
        <f t="shared" si="8"/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f t="shared" si="9"/>
        <v>651</v>
      </c>
      <c r="AD50" s="23">
        <v>100</v>
      </c>
      <c r="AE50" s="22">
        <v>0</v>
      </c>
      <c r="AF50" s="22">
        <v>69</v>
      </c>
      <c r="AG50" s="22">
        <v>102</v>
      </c>
      <c r="AH50" s="22">
        <v>0</v>
      </c>
      <c r="AI50" s="22">
        <v>0</v>
      </c>
      <c r="AJ50" s="22" t="s">
        <v>192</v>
      </c>
      <c r="AK50" s="22">
        <f t="shared" si="10"/>
        <v>171</v>
      </c>
      <c r="AL50" s="23">
        <v>26.26728110599078</v>
      </c>
      <c r="AM50" s="22">
        <v>0</v>
      </c>
      <c r="AN50" s="22">
        <v>63</v>
      </c>
      <c r="AO50" s="22">
        <v>10</v>
      </c>
      <c r="AP50" s="22">
        <f t="shared" si="11"/>
        <v>73</v>
      </c>
    </row>
    <row r="51" spans="1:42" ht="13.5">
      <c r="A51" s="40" t="s">
        <v>13</v>
      </c>
      <c r="B51" s="40" t="s">
        <v>102</v>
      </c>
      <c r="C51" s="41" t="s">
        <v>103</v>
      </c>
      <c r="D51" s="22">
        <v>6331</v>
      </c>
      <c r="E51" s="22">
        <v>6331</v>
      </c>
      <c r="F51" s="22">
        <v>1421</v>
      </c>
      <c r="G51" s="22">
        <v>179</v>
      </c>
      <c r="H51" s="22">
        <v>0</v>
      </c>
      <c r="I51" s="22">
        <f t="shared" si="6"/>
        <v>1600</v>
      </c>
      <c r="J51" s="22">
        <v>692.3964055971595</v>
      </c>
      <c r="K51" s="22">
        <v>620.127530762956</v>
      </c>
      <c r="L51" s="22">
        <v>72.26887483420352</v>
      </c>
      <c r="M51" s="22">
        <v>0</v>
      </c>
      <c r="N51" s="22">
        <v>1137</v>
      </c>
      <c r="O51" s="22">
        <v>0</v>
      </c>
      <c r="P51" s="22">
        <f t="shared" si="7"/>
        <v>204</v>
      </c>
      <c r="Q51" s="22">
        <v>0</v>
      </c>
      <c r="R51" s="22">
        <v>152</v>
      </c>
      <c r="S51" s="22">
        <v>0</v>
      </c>
      <c r="T51" s="22">
        <v>0</v>
      </c>
      <c r="U51" s="22">
        <v>52</v>
      </c>
      <c r="V51" s="22">
        <f t="shared" si="8"/>
        <v>259</v>
      </c>
      <c r="W51" s="22">
        <v>135</v>
      </c>
      <c r="X51" s="22">
        <v>0</v>
      </c>
      <c r="Y51" s="22">
        <v>0</v>
      </c>
      <c r="Z51" s="22">
        <v>0</v>
      </c>
      <c r="AA51" s="22">
        <v>0</v>
      </c>
      <c r="AB51" s="22">
        <v>124</v>
      </c>
      <c r="AC51" s="22">
        <f t="shared" si="9"/>
        <v>1600</v>
      </c>
      <c r="AD51" s="23">
        <v>100</v>
      </c>
      <c r="AE51" s="22">
        <v>0</v>
      </c>
      <c r="AF51" s="22">
        <v>0</v>
      </c>
      <c r="AG51" s="22">
        <v>117</v>
      </c>
      <c r="AH51" s="22">
        <v>0</v>
      </c>
      <c r="AI51" s="22">
        <v>0</v>
      </c>
      <c r="AJ51" s="22" t="s">
        <v>192</v>
      </c>
      <c r="AK51" s="22">
        <f t="shared" si="10"/>
        <v>117</v>
      </c>
      <c r="AL51" s="23">
        <v>23.5</v>
      </c>
      <c r="AM51" s="22">
        <v>0</v>
      </c>
      <c r="AN51" s="22">
        <v>51</v>
      </c>
      <c r="AO51" s="22">
        <v>35</v>
      </c>
      <c r="AP51" s="22">
        <f t="shared" si="11"/>
        <v>86</v>
      </c>
    </row>
    <row r="52" spans="1:42" ht="13.5">
      <c r="A52" s="40" t="s">
        <v>13</v>
      </c>
      <c r="B52" s="40" t="s">
        <v>104</v>
      </c>
      <c r="C52" s="41" t="s">
        <v>105</v>
      </c>
      <c r="D52" s="22">
        <v>4505</v>
      </c>
      <c r="E52" s="22">
        <v>4348</v>
      </c>
      <c r="F52" s="22">
        <v>987</v>
      </c>
      <c r="G52" s="22">
        <v>1141</v>
      </c>
      <c r="H52" s="22">
        <v>22</v>
      </c>
      <c r="I52" s="22">
        <f t="shared" si="6"/>
        <v>2150</v>
      </c>
      <c r="J52" s="22">
        <v>1307.5274048621775</v>
      </c>
      <c r="K52" s="22">
        <v>677.4816414030073</v>
      </c>
      <c r="L52" s="22">
        <v>630.0457634591702</v>
      </c>
      <c r="M52" s="22">
        <v>0</v>
      </c>
      <c r="N52" s="22">
        <v>611</v>
      </c>
      <c r="O52" s="22">
        <v>1494</v>
      </c>
      <c r="P52" s="22">
        <f t="shared" si="7"/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f t="shared" si="8"/>
        <v>23</v>
      </c>
      <c r="W52" s="22">
        <v>0</v>
      </c>
      <c r="X52" s="22">
        <v>2</v>
      </c>
      <c r="Y52" s="22">
        <v>20</v>
      </c>
      <c r="Z52" s="22">
        <v>0</v>
      </c>
      <c r="AA52" s="22">
        <v>0</v>
      </c>
      <c r="AB52" s="22">
        <v>1</v>
      </c>
      <c r="AC52" s="22">
        <f t="shared" si="9"/>
        <v>2128</v>
      </c>
      <c r="AD52" s="23">
        <v>29.793233082706767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 t="s">
        <v>192</v>
      </c>
      <c r="AK52" s="22">
        <f t="shared" si="10"/>
        <v>0</v>
      </c>
      <c r="AL52" s="23">
        <v>1.080827067669173</v>
      </c>
      <c r="AM52" s="22">
        <v>1494</v>
      </c>
      <c r="AN52" s="22">
        <v>60</v>
      </c>
      <c r="AO52" s="22">
        <v>0</v>
      </c>
      <c r="AP52" s="22">
        <f t="shared" si="11"/>
        <v>1554</v>
      </c>
    </row>
    <row r="53" spans="1:42" ht="13.5">
      <c r="A53" s="40" t="s">
        <v>13</v>
      </c>
      <c r="B53" s="40" t="s">
        <v>106</v>
      </c>
      <c r="C53" s="41" t="s">
        <v>107</v>
      </c>
      <c r="D53" s="22">
        <v>3524</v>
      </c>
      <c r="E53" s="22">
        <v>3524</v>
      </c>
      <c r="F53" s="22">
        <v>1287</v>
      </c>
      <c r="G53" s="22">
        <v>29</v>
      </c>
      <c r="H53" s="22">
        <v>48</v>
      </c>
      <c r="I53" s="22">
        <f t="shared" si="6"/>
        <v>1364</v>
      </c>
      <c r="J53" s="22">
        <v>1060.4387915351485</v>
      </c>
      <c r="K53" s="22">
        <v>804.6584671839287</v>
      </c>
      <c r="L53" s="22">
        <v>255.7803243512198</v>
      </c>
      <c r="M53" s="22">
        <v>0</v>
      </c>
      <c r="N53" s="22">
        <v>683</v>
      </c>
      <c r="O53" s="22">
        <v>266</v>
      </c>
      <c r="P53" s="22">
        <f t="shared" si="7"/>
        <v>83</v>
      </c>
      <c r="Q53" s="22">
        <v>0</v>
      </c>
      <c r="R53" s="22">
        <v>0</v>
      </c>
      <c r="S53" s="22">
        <v>0</v>
      </c>
      <c r="T53" s="22">
        <v>0</v>
      </c>
      <c r="U53" s="22">
        <v>83</v>
      </c>
      <c r="V53" s="22">
        <f t="shared" si="8"/>
        <v>284</v>
      </c>
      <c r="W53" s="22">
        <v>37</v>
      </c>
      <c r="X53" s="22">
        <v>247</v>
      </c>
      <c r="Y53" s="22">
        <v>0</v>
      </c>
      <c r="Z53" s="22">
        <v>0</v>
      </c>
      <c r="AA53" s="22">
        <v>0</v>
      </c>
      <c r="AB53" s="22">
        <v>0</v>
      </c>
      <c r="AC53" s="22">
        <f t="shared" si="9"/>
        <v>1316</v>
      </c>
      <c r="AD53" s="23">
        <v>79.7872340425532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 t="s">
        <v>192</v>
      </c>
      <c r="AK53" s="22">
        <f t="shared" si="10"/>
        <v>0</v>
      </c>
      <c r="AL53" s="23">
        <v>21.580547112462007</v>
      </c>
      <c r="AM53" s="22">
        <v>266</v>
      </c>
      <c r="AN53" s="22">
        <v>0</v>
      </c>
      <c r="AO53" s="22">
        <v>83</v>
      </c>
      <c r="AP53" s="22">
        <f t="shared" si="11"/>
        <v>349</v>
      </c>
    </row>
    <row r="54" spans="1:42" ht="13.5">
      <c r="A54" s="40" t="s">
        <v>13</v>
      </c>
      <c r="B54" s="40" t="s">
        <v>108</v>
      </c>
      <c r="C54" s="41" t="s">
        <v>109</v>
      </c>
      <c r="D54" s="22">
        <v>10507</v>
      </c>
      <c r="E54" s="22">
        <v>10507</v>
      </c>
      <c r="F54" s="22">
        <v>2254</v>
      </c>
      <c r="G54" s="22">
        <v>307</v>
      </c>
      <c r="H54" s="22">
        <v>0</v>
      </c>
      <c r="I54" s="22">
        <f t="shared" si="6"/>
        <v>2561</v>
      </c>
      <c r="J54" s="22">
        <v>667.7870330412471</v>
      </c>
      <c r="K54" s="22">
        <v>577.3059317271851</v>
      </c>
      <c r="L54" s="22">
        <v>90.48110131406199</v>
      </c>
      <c r="M54" s="22">
        <v>0</v>
      </c>
      <c r="N54" s="22">
        <v>1982</v>
      </c>
      <c r="O54" s="22">
        <v>135</v>
      </c>
      <c r="P54" s="22">
        <f t="shared" si="7"/>
        <v>342</v>
      </c>
      <c r="Q54" s="22">
        <v>342</v>
      </c>
      <c r="R54" s="22">
        <v>0</v>
      </c>
      <c r="S54" s="22">
        <v>0</v>
      </c>
      <c r="T54" s="22">
        <v>0</v>
      </c>
      <c r="U54" s="22">
        <v>0</v>
      </c>
      <c r="V54" s="22">
        <f t="shared" si="8"/>
        <v>102</v>
      </c>
      <c r="W54" s="22">
        <v>0</v>
      </c>
      <c r="X54" s="22">
        <v>0</v>
      </c>
      <c r="Y54" s="22">
        <v>95</v>
      </c>
      <c r="Z54" s="22">
        <v>7</v>
      </c>
      <c r="AA54" s="22">
        <v>0</v>
      </c>
      <c r="AB54" s="22">
        <v>0</v>
      </c>
      <c r="AC54" s="22">
        <f t="shared" si="9"/>
        <v>2561</v>
      </c>
      <c r="AD54" s="23">
        <v>94.72862163217494</v>
      </c>
      <c r="AE54" s="22">
        <v>0</v>
      </c>
      <c r="AF54" s="22">
        <v>25</v>
      </c>
      <c r="AG54" s="22">
        <v>0</v>
      </c>
      <c r="AH54" s="22">
        <v>0</v>
      </c>
      <c r="AI54" s="22">
        <v>0</v>
      </c>
      <c r="AJ54" s="22" t="s">
        <v>192</v>
      </c>
      <c r="AK54" s="22">
        <f t="shared" si="10"/>
        <v>25</v>
      </c>
      <c r="AL54" s="23">
        <v>4.959000390472472</v>
      </c>
      <c r="AM54" s="22">
        <v>135</v>
      </c>
      <c r="AN54" s="22">
        <v>288</v>
      </c>
      <c r="AO54" s="22">
        <v>203</v>
      </c>
      <c r="AP54" s="22">
        <f t="shared" si="11"/>
        <v>626</v>
      </c>
    </row>
    <row r="55" spans="1:42" ht="13.5">
      <c r="A55" s="40" t="s">
        <v>13</v>
      </c>
      <c r="B55" s="40" t="s">
        <v>110</v>
      </c>
      <c r="C55" s="41" t="s">
        <v>111</v>
      </c>
      <c r="D55" s="22">
        <v>7417</v>
      </c>
      <c r="E55" s="22">
        <v>7003</v>
      </c>
      <c r="F55" s="22">
        <v>1451</v>
      </c>
      <c r="G55" s="22">
        <v>43</v>
      </c>
      <c r="H55" s="22">
        <v>25</v>
      </c>
      <c r="I55" s="22">
        <f t="shared" si="6"/>
        <v>1519</v>
      </c>
      <c r="J55" s="22">
        <v>561.095299395502</v>
      </c>
      <c r="K55" s="22">
        <v>535.6077578166412</v>
      </c>
      <c r="L55" s="22">
        <v>25.487541578860856</v>
      </c>
      <c r="M55" s="22">
        <v>0</v>
      </c>
      <c r="N55" s="22">
        <v>1253</v>
      </c>
      <c r="O55" s="22">
        <v>119</v>
      </c>
      <c r="P55" s="22">
        <f t="shared" si="7"/>
        <v>122</v>
      </c>
      <c r="Q55" s="22">
        <v>0</v>
      </c>
      <c r="R55" s="22">
        <v>122</v>
      </c>
      <c r="S55" s="22">
        <v>0</v>
      </c>
      <c r="T55" s="22">
        <v>0</v>
      </c>
      <c r="U55" s="22">
        <v>0</v>
      </c>
      <c r="V55" s="22">
        <f t="shared" si="8"/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f t="shared" si="9"/>
        <v>1494</v>
      </c>
      <c r="AD55" s="23">
        <v>92.03480589022757</v>
      </c>
      <c r="AE55" s="22">
        <v>0</v>
      </c>
      <c r="AF55" s="22">
        <v>0</v>
      </c>
      <c r="AG55" s="22">
        <v>122</v>
      </c>
      <c r="AH55" s="22">
        <v>0</v>
      </c>
      <c r="AI55" s="22">
        <v>0</v>
      </c>
      <c r="AJ55" s="22" t="s">
        <v>192</v>
      </c>
      <c r="AK55" s="22">
        <f t="shared" si="10"/>
        <v>122</v>
      </c>
      <c r="AL55" s="23">
        <v>8.165997322623829</v>
      </c>
      <c r="AM55" s="22">
        <v>119</v>
      </c>
      <c r="AN55" s="22">
        <v>208</v>
      </c>
      <c r="AO55" s="22">
        <v>0</v>
      </c>
      <c r="AP55" s="22">
        <f t="shared" si="11"/>
        <v>327</v>
      </c>
    </row>
    <row r="56" spans="1:42" ht="13.5">
      <c r="A56" s="40" t="s">
        <v>13</v>
      </c>
      <c r="B56" s="40" t="s">
        <v>112</v>
      </c>
      <c r="C56" s="41" t="s">
        <v>113</v>
      </c>
      <c r="D56" s="22">
        <v>3820</v>
      </c>
      <c r="E56" s="22">
        <v>3820</v>
      </c>
      <c r="F56" s="22">
        <v>856</v>
      </c>
      <c r="G56" s="22">
        <v>62</v>
      </c>
      <c r="H56" s="22">
        <v>0</v>
      </c>
      <c r="I56" s="22">
        <f t="shared" si="6"/>
        <v>918</v>
      </c>
      <c r="J56" s="22">
        <v>658.3948934949437</v>
      </c>
      <c r="K56" s="22">
        <v>613.9281359822132</v>
      </c>
      <c r="L56" s="22">
        <v>44.4667575127304</v>
      </c>
      <c r="M56" s="22">
        <v>0</v>
      </c>
      <c r="N56" s="22">
        <v>691</v>
      </c>
      <c r="O56" s="22">
        <v>0</v>
      </c>
      <c r="P56" s="22">
        <f t="shared" si="7"/>
        <v>16</v>
      </c>
      <c r="Q56" s="22">
        <v>0</v>
      </c>
      <c r="R56" s="22">
        <v>0</v>
      </c>
      <c r="S56" s="22">
        <v>0</v>
      </c>
      <c r="T56" s="22">
        <v>0</v>
      </c>
      <c r="U56" s="22">
        <v>16</v>
      </c>
      <c r="V56" s="22">
        <f t="shared" si="8"/>
        <v>211</v>
      </c>
      <c r="W56" s="22">
        <v>35</v>
      </c>
      <c r="X56" s="22">
        <v>176</v>
      </c>
      <c r="Y56" s="22">
        <v>0</v>
      </c>
      <c r="Z56" s="22">
        <v>0</v>
      </c>
      <c r="AA56" s="22">
        <v>0</v>
      </c>
      <c r="AB56" s="22">
        <v>0</v>
      </c>
      <c r="AC56" s="22">
        <f t="shared" si="9"/>
        <v>918</v>
      </c>
      <c r="AD56" s="23">
        <v>100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 t="s">
        <v>192</v>
      </c>
      <c r="AK56" s="22">
        <f t="shared" si="10"/>
        <v>0</v>
      </c>
      <c r="AL56" s="23">
        <v>22.984749455337692</v>
      </c>
      <c r="AM56" s="22">
        <v>0</v>
      </c>
      <c r="AN56" s="22">
        <v>0</v>
      </c>
      <c r="AO56" s="22">
        <v>16</v>
      </c>
      <c r="AP56" s="22">
        <f t="shared" si="11"/>
        <v>16</v>
      </c>
    </row>
    <row r="57" spans="1:42" ht="13.5">
      <c r="A57" s="40" t="s">
        <v>13</v>
      </c>
      <c r="B57" s="40" t="s">
        <v>114</v>
      </c>
      <c r="C57" s="41" t="s">
        <v>115</v>
      </c>
      <c r="D57" s="22">
        <v>3966</v>
      </c>
      <c r="E57" s="22">
        <v>3866</v>
      </c>
      <c r="F57" s="22">
        <v>1025</v>
      </c>
      <c r="G57" s="22">
        <v>35</v>
      </c>
      <c r="H57" s="22">
        <v>27</v>
      </c>
      <c r="I57" s="22">
        <f t="shared" si="6"/>
        <v>1087</v>
      </c>
      <c r="J57" s="22">
        <v>750.903225360772</v>
      </c>
      <c r="K57" s="22">
        <v>567.840341533169</v>
      </c>
      <c r="L57" s="22">
        <v>183.06288382760312</v>
      </c>
      <c r="M57" s="22">
        <v>0</v>
      </c>
      <c r="N57" s="22">
        <v>840</v>
      </c>
      <c r="O57" s="22">
        <v>15</v>
      </c>
      <c r="P57" s="22">
        <f t="shared" si="7"/>
        <v>179</v>
      </c>
      <c r="Q57" s="22">
        <v>40</v>
      </c>
      <c r="R57" s="22">
        <v>139</v>
      </c>
      <c r="S57" s="22">
        <v>0</v>
      </c>
      <c r="T57" s="22">
        <v>0</v>
      </c>
      <c r="U57" s="22">
        <v>0</v>
      </c>
      <c r="V57" s="22">
        <f t="shared" si="8"/>
        <v>26</v>
      </c>
      <c r="W57" s="22">
        <v>5</v>
      </c>
      <c r="X57" s="22">
        <v>0</v>
      </c>
      <c r="Y57" s="22">
        <v>20</v>
      </c>
      <c r="Z57" s="22">
        <v>1</v>
      </c>
      <c r="AA57" s="22">
        <v>0</v>
      </c>
      <c r="AB57" s="22">
        <v>0</v>
      </c>
      <c r="AC57" s="22">
        <f t="shared" si="9"/>
        <v>1060</v>
      </c>
      <c r="AD57" s="23">
        <v>98.58490566037736</v>
      </c>
      <c r="AE57" s="22">
        <v>0</v>
      </c>
      <c r="AF57" s="22">
        <v>40</v>
      </c>
      <c r="AG57" s="22">
        <v>139</v>
      </c>
      <c r="AH57" s="22">
        <v>0</v>
      </c>
      <c r="AI57" s="22">
        <v>0</v>
      </c>
      <c r="AJ57" s="22" t="s">
        <v>192</v>
      </c>
      <c r="AK57" s="22">
        <f t="shared" si="10"/>
        <v>179</v>
      </c>
      <c r="AL57" s="23">
        <v>19.339622641509436</v>
      </c>
      <c r="AM57" s="22">
        <v>15</v>
      </c>
      <c r="AN57" s="22">
        <v>84</v>
      </c>
      <c r="AO57" s="22">
        <v>0</v>
      </c>
      <c r="AP57" s="22">
        <f t="shared" si="11"/>
        <v>99</v>
      </c>
    </row>
    <row r="58" spans="1:42" ht="13.5">
      <c r="A58" s="40" t="s">
        <v>13</v>
      </c>
      <c r="B58" s="40" t="s">
        <v>116</v>
      </c>
      <c r="C58" s="41" t="s">
        <v>117</v>
      </c>
      <c r="D58" s="22">
        <v>1941</v>
      </c>
      <c r="E58" s="22">
        <v>1941</v>
      </c>
      <c r="F58" s="22">
        <v>55</v>
      </c>
      <c r="G58" s="22">
        <v>12</v>
      </c>
      <c r="H58" s="22">
        <v>46</v>
      </c>
      <c r="I58" s="22">
        <f t="shared" si="6"/>
        <v>113</v>
      </c>
      <c r="J58" s="22">
        <v>159.4997635733593</v>
      </c>
      <c r="K58" s="22">
        <v>159.4997635733593</v>
      </c>
      <c r="L58" s="22">
        <v>0</v>
      </c>
      <c r="M58" s="22">
        <v>19</v>
      </c>
      <c r="N58" s="22">
        <v>0</v>
      </c>
      <c r="O58" s="22">
        <v>12</v>
      </c>
      <c r="P58" s="22">
        <f t="shared" si="7"/>
        <v>55</v>
      </c>
      <c r="Q58" s="22">
        <v>0</v>
      </c>
      <c r="R58" s="22">
        <v>7</v>
      </c>
      <c r="S58" s="22">
        <v>0</v>
      </c>
      <c r="T58" s="22">
        <v>0</v>
      </c>
      <c r="U58" s="22">
        <v>48</v>
      </c>
      <c r="V58" s="22">
        <f t="shared" si="8"/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f t="shared" si="9"/>
        <v>67</v>
      </c>
      <c r="AD58" s="23">
        <v>82.08955223880598</v>
      </c>
      <c r="AE58" s="22">
        <v>0</v>
      </c>
      <c r="AF58" s="22">
        <v>0</v>
      </c>
      <c r="AG58" s="22">
        <v>7</v>
      </c>
      <c r="AH58" s="22">
        <v>0</v>
      </c>
      <c r="AI58" s="22">
        <v>0</v>
      </c>
      <c r="AJ58" s="22" t="s">
        <v>192</v>
      </c>
      <c r="AK58" s="22">
        <f t="shared" si="10"/>
        <v>7</v>
      </c>
      <c r="AL58" s="23">
        <v>30.23255813953488</v>
      </c>
      <c r="AM58" s="22">
        <v>12</v>
      </c>
      <c r="AN58" s="22">
        <v>0</v>
      </c>
      <c r="AO58" s="22">
        <v>48</v>
      </c>
      <c r="AP58" s="22">
        <f t="shared" si="11"/>
        <v>60</v>
      </c>
    </row>
    <row r="59" spans="1:42" ht="13.5">
      <c r="A59" s="74" t="s">
        <v>118</v>
      </c>
      <c r="B59" s="75"/>
      <c r="C59" s="76"/>
      <c r="D59" s="22">
        <f aca="true" t="shared" si="12" ref="D59:I59">SUM(D6:D58)</f>
        <v>821671</v>
      </c>
      <c r="E59" s="22">
        <f t="shared" si="12"/>
        <v>817784</v>
      </c>
      <c r="F59" s="22">
        <f t="shared" si="12"/>
        <v>282592</v>
      </c>
      <c r="G59" s="22">
        <f t="shared" si="12"/>
        <v>35693</v>
      </c>
      <c r="H59" s="22">
        <f t="shared" si="12"/>
        <v>2456</v>
      </c>
      <c r="I59" s="22">
        <f t="shared" si="12"/>
        <v>320741</v>
      </c>
      <c r="J59" s="22">
        <f>I59/D59/365*1000000</f>
        <v>1069.4578070218186</v>
      </c>
      <c r="K59" s="22">
        <f>('ごみ搬入量内訳'!E60+'ごみ処理概要'!H59)/'ごみ処理概要'!D59/365*1000000</f>
        <v>795.4321883622954</v>
      </c>
      <c r="L59" s="22">
        <f>'ごみ搬入量内訳'!F60/D59/365*1000000</f>
        <v>274.02561865952316</v>
      </c>
      <c r="M59" s="22">
        <f aca="true" t="shared" si="13" ref="M59:AC59">SUM(M6:M58)</f>
        <v>1022</v>
      </c>
      <c r="N59" s="22">
        <f t="shared" si="13"/>
        <v>229188</v>
      </c>
      <c r="O59" s="22">
        <f t="shared" si="13"/>
        <v>30917</v>
      </c>
      <c r="P59" s="22">
        <f t="shared" si="13"/>
        <v>39113</v>
      </c>
      <c r="Q59" s="22">
        <f t="shared" si="13"/>
        <v>8517</v>
      </c>
      <c r="R59" s="22">
        <f t="shared" si="13"/>
        <v>21776</v>
      </c>
      <c r="S59" s="22">
        <f t="shared" si="13"/>
        <v>253</v>
      </c>
      <c r="T59" s="22">
        <f t="shared" si="13"/>
        <v>918</v>
      </c>
      <c r="U59" s="22">
        <f t="shared" si="13"/>
        <v>7649</v>
      </c>
      <c r="V59" s="22">
        <f t="shared" si="13"/>
        <v>18527</v>
      </c>
      <c r="W59" s="22">
        <f t="shared" si="13"/>
        <v>14809</v>
      </c>
      <c r="X59" s="22">
        <f t="shared" si="13"/>
        <v>1143</v>
      </c>
      <c r="Y59" s="22">
        <f t="shared" si="13"/>
        <v>836</v>
      </c>
      <c r="Z59" s="22">
        <f t="shared" si="13"/>
        <v>61</v>
      </c>
      <c r="AA59" s="22">
        <f t="shared" si="13"/>
        <v>272</v>
      </c>
      <c r="AB59" s="22">
        <f t="shared" si="13"/>
        <v>1406</v>
      </c>
      <c r="AC59" s="22">
        <f t="shared" si="13"/>
        <v>317745</v>
      </c>
      <c r="AD59" s="23">
        <f>(N59+P59+V59)/AC59*100</f>
        <v>90.26987049363483</v>
      </c>
      <c r="AE59" s="22">
        <f aca="true" t="shared" si="14" ref="AE59:AK59">SUM(AE6:AE58)</f>
        <v>0</v>
      </c>
      <c r="AF59" s="22">
        <f t="shared" si="14"/>
        <v>2105</v>
      </c>
      <c r="AG59" s="22">
        <f t="shared" si="14"/>
        <v>19334</v>
      </c>
      <c r="AH59" s="22">
        <f t="shared" si="14"/>
        <v>253</v>
      </c>
      <c r="AI59" s="22">
        <f t="shared" si="14"/>
        <v>918</v>
      </c>
      <c r="AJ59" s="22">
        <f t="shared" si="14"/>
        <v>0</v>
      </c>
      <c r="AK59" s="22">
        <f t="shared" si="14"/>
        <v>22610</v>
      </c>
      <c r="AL59" s="23">
        <f>(M59+V59+AK59)/(M59+AC59)*100</f>
        <v>13.225647573305894</v>
      </c>
      <c r="AM59" s="22">
        <f>SUM(AM6:AM58)</f>
        <v>30917</v>
      </c>
      <c r="AN59" s="22">
        <f>SUM(AN6:AN58)</f>
        <v>29190</v>
      </c>
      <c r="AO59" s="22">
        <f>SUM(AO6:AO58)</f>
        <v>11493</v>
      </c>
      <c r="AP59" s="22">
        <f>SUM(AP6:AP58)</f>
        <v>71600</v>
      </c>
    </row>
  </sheetData>
  <mergeCells count="31">
    <mergeCell ref="AO3:AO4"/>
    <mergeCell ref="A59:C59"/>
    <mergeCell ref="AI3:AI4"/>
    <mergeCell ref="AJ3:AJ4"/>
    <mergeCell ref="AM3:AM4"/>
    <mergeCell ref="AN3:AN4"/>
    <mergeCell ref="AE3:AE4"/>
    <mergeCell ref="AF3:AF4"/>
    <mergeCell ref="AG3:AG4"/>
    <mergeCell ref="AH3:AH4"/>
    <mergeCell ref="AE2:AK2"/>
    <mergeCell ref="AL2:AL4"/>
    <mergeCell ref="AM2:AP2"/>
    <mergeCell ref="E3:E4"/>
    <mergeCell ref="F3:F4"/>
    <mergeCell ref="G3:G4"/>
    <mergeCell ref="H3:H4"/>
    <mergeCell ref="J3:J4"/>
    <mergeCell ref="K3:K4"/>
    <mergeCell ref="L3:L4"/>
    <mergeCell ref="F2:I2"/>
    <mergeCell ref="J2:L2"/>
    <mergeCell ref="M2:M4"/>
    <mergeCell ref="AD2:AD4"/>
    <mergeCell ref="N3:N4"/>
    <mergeCell ref="O3:O4"/>
    <mergeCell ref="P3:U3"/>
    <mergeCell ref="A2:A5"/>
    <mergeCell ref="B2:B5"/>
    <mergeCell ref="C2:C5"/>
    <mergeCell ref="D2:E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&amp;L&amp;16ごみ処理の概要（平成１２年度実績）&amp;R&amp;D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6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4" width="10.625" style="0" customWidth="1"/>
  </cols>
  <sheetData>
    <row r="1" spans="1:34" ht="17.25">
      <c r="A1" s="1" t="s">
        <v>194</v>
      </c>
      <c r="B1" s="1"/>
      <c r="C1" s="1"/>
      <c r="D1" s="5"/>
      <c r="E1" s="24"/>
      <c r="F1" s="24"/>
      <c r="G1" s="24"/>
      <c r="H1" s="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2" customFormat="1" ht="13.5">
      <c r="A2" s="49" t="s">
        <v>119</v>
      </c>
      <c r="B2" s="49" t="s">
        <v>120</v>
      </c>
      <c r="C2" s="54" t="s">
        <v>121</v>
      </c>
      <c r="D2" s="57" t="s">
        <v>122</v>
      </c>
      <c r="E2" s="68"/>
      <c r="F2" s="80"/>
      <c r="G2" s="26" t="s">
        <v>123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54" t="s">
        <v>124</v>
      </c>
    </row>
    <row r="3" spans="1:34" s="42" customFormat="1" ht="13.5">
      <c r="A3" s="50"/>
      <c r="B3" s="50"/>
      <c r="C3" s="78"/>
      <c r="D3" s="30"/>
      <c r="E3" s="44"/>
      <c r="F3" s="45" t="s">
        <v>125</v>
      </c>
      <c r="G3" s="39" t="s">
        <v>173</v>
      </c>
      <c r="H3" s="14" t="s">
        <v>126</v>
      </c>
      <c r="I3" s="46"/>
      <c r="J3" s="46"/>
      <c r="K3" s="46"/>
      <c r="L3" s="46"/>
      <c r="M3" s="46"/>
      <c r="N3" s="28"/>
      <c r="O3" s="28"/>
      <c r="P3" s="28"/>
      <c r="Q3" s="46"/>
      <c r="R3" s="28"/>
      <c r="S3" s="28"/>
      <c r="T3" s="28"/>
      <c r="U3" s="46"/>
      <c r="V3" s="28"/>
      <c r="W3" s="28"/>
      <c r="X3" s="28"/>
      <c r="Y3" s="46"/>
      <c r="Z3" s="28"/>
      <c r="AA3" s="28"/>
      <c r="AB3" s="28"/>
      <c r="AC3" s="46"/>
      <c r="AD3" s="28"/>
      <c r="AE3" s="28"/>
      <c r="AF3" s="33"/>
      <c r="AG3" s="29" t="s">
        <v>127</v>
      </c>
      <c r="AH3" s="78"/>
    </row>
    <row r="4" spans="1:34" s="42" customFormat="1" ht="13.5">
      <c r="A4" s="50"/>
      <c r="B4" s="50"/>
      <c r="C4" s="78"/>
      <c r="D4" s="39" t="s">
        <v>173</v>
      </c>
      <c r="E4" s="54" t="s">
        <v>128</v>
      </c>
      <c r="F4" s="54" t="s">
        <v>129</v>
      </c>
      <c r="G4" s="13"/>
      <c r="H4" s="39" t="s">
        <v>173</v>
      </c>
      <c r="I4" s="65" t="s">
        <v>130</v>
      </c>
      <c r="J4" s="82"/>
      <c r="K4" s="82"/>
      <c r="L4" s="83"/>
      <c r="M4" s="65" t="s">
        <v>131</v>
      </c>
      <c r="N4" s="82"/>
      <c r="O4" s="82"/>
      <c r="P4" s="83"/>
      <c r="Q4" s="65" t="s">
        <v>132</v>
      </c>
      <c r="R4" s="82"/>
      <c r="S4" s="82"/>
      <c r="T4" s="83"/>
      <c r="U4" s="65" t="s">
        <v>133</v>
      </c>
      <c r="V4" s="82"/>
      <c r="W4" s="82"/>
      <c r="X4" s="83"/>
      <c r="Y4" s="65" t="s">
        <v>134</v>
      </c>
      <c r="Z4" s="82"/>
      <c r="AA4" s="82"/>
      <c r="AB4" s="83"/>
      <c r="AC4" s="65" t="s">
        <v>135</v>
      </c>
      <c r="AD4" s="82"/>
      <c r="AE4" s="82"/>
      <c r="AF4" s="83"/>
      <c r="AG4" s="13"/>
      <c r="AH4" s="61"/>
    </row>
    <row r="5" spans="1:34" s="42" customFormat="1" ht="13.5">
      <c r="A5" s="50"/>
      <c r="B5" s="50"/>
      <c r="C5" s="78"/>
      <c r="D5" s="16"/>
      <c r="E5" s="81"/>
      <c r="F5" s="61"/>
      <c r="G5" s="13"/>
      <c r="H5" s="16"/>
      <c r="I5" s="39" t="s">
        <v>173</v>
      </c>
      <c r="J5" s="7" t="s">
        <v>136</v>
      </c>
      <c r="K5" s="7" t="s">
        <v>137</v>
      </c>
      <c r="L5" s="7" t="s">
        <v>138</v>
      </c>
      <c r="M5" s="39" t="s">
        <v>173</v>
      </c>
      <c r="N5" s="7" t="s">
        <v>136</v>
      </c>
      <c r="O5" s="7" t="s">
        <v>137</v>
      </c>
      <c r="P5" s="7" t="s">
        <v>138</v>
      </c>
      <c r="Q5" s="39" t="s">
        <v>173</v>
      </c>
      <c r="R5" s="7" t="s">
        <v>136</v>
      </c>
      <c r="S5" s="7" t="s">
        <v>137</v>
      </c>
      <c r="T5" s="7" t="s">
        <v>138</v>
      </c>
      <c r="U5" s="39" t="s">
        <v>173</v>
      </c>
      <c r="V5" s="7" t="s">
        <v>136</v>
      </c>
      <c r="W5" s="7" t="s">
        <v>137</v>
      </c>
      <c r="X5" s="7" t="s">
        <v>138</v>
      </c>
      <c r="Y5" s="39" t="s">
        <v>173</v>
      </c>
      <c r="Z5" s="7" t="s">
        <v>136</v>
      </c>
      <c r="AA5" s="7" t="s">
        <v>137</v>
      </c>
      <c r="AB5" s="7" t="s">
        <v>138</v>
      </c>
      <c r="AC5" s="39" t="s">
        <v>173</v>
      </c>
      <c r="AD5" s="7" t="s">
        <v>136</v>
      </c>
      <c r="AE5" s="7" t="s">
        <v>137</v>
      </c>
      <c r="AF5" s="7" t="s">
        <v>138</v>
      </c>
      <c r="AG5" s="13"/>
      <c r="AH5" s="61"/>
    </row>
    <row r="6" spans="1:34" s="42" customFormat="1" ht="13.5">
      <c r="A6" s="51"/>
      <c r="B6" s="77"/>
      <c r="C6" s="79"/>
      <c r="D6" s="19" t="s">
        <v>139</v>
      </c>
      <c r="E6" s="20" t="s">
        <v>140</v>
      </c>
      <c r="F6" s="20" t="s">
        <v>140</v>
      </c>
      <c r="G6" s="20" t="s">
        <v>140</v>
      </c>
      <c r="H6" s="19" t="s">
        <v>140</v>
      </c>
      <c r="I6" s="19" t="s">
        <v>140</v>
      </c>
      <c r="J6" s="21" t="s">
        <v>140</v>
      </c>
      <c r="K6" s="21" t="s">
        <v>140</v>
      </c>
      <c r="L6" s="21" t="s">
        <v>140</v>
      </c>
      <c r="M6" s="19" t="s">
        <v>140</v>
      </c>
      <c r="N6" s="21" t="s">
        <v>140</v>
      </c>
      <c r="O6" s="21" t="s">
        <v>140</v>
      </c>
      <c r="P6" s="21" t="s">
        <v>140</v>
      </c>
      <c r="Q6" s="19" t="s">
        <v>140</v>
      </c>
      <c r="R6" s="21" t="s">
        <v>140</v>
      </c>
      <c r="S6" s="21" t="s">
        <v>140</v>
      </c>
      <c r="T6" s="21" t="s">
        <v>140</v>
      </c>
      <c r="U6" s="19" t="s">
        <v>140</v>
      </c>
      <c r="V6" s="21" t="s">
        <v>140</v>
      </c>
      <c r="W6" s="21" t="s">
        <v>140</v>
      </c>
      <c r="X6" s="21" t="s">
        <v>140</v>
      </c>
      <c r="Y6" s="19" t="s">
        <v>140</v>
      </c>
      <c r="Z6" s="21" t="s">
        <v>140</v>
      </c>
      <c r="AA6" s="21" t="s">
        <v>140</v>
      </c>
      <c r="AB6" s="21" t="s">
        <v>140</v>
      </c>
      <c r="AC6" s="19" t="s">
        <v>140</v>
      </c>
      <c r="AD6" s="21" t="s">
        <v>140</v>
      </c>
      <c r="AE6" s="21" t="s">
        <v>140</v>
      </c>
      <c r="AF6" s="21" t="s">
        <v>140</v>
      </c>
      <c r="AG6" s="20" t="s">
        <v>140</v>
      </c>
      <c r="AH6" s="20" t="s">
        <v>140</v>
      </c>
    </row>
    <row r="7" spans="1:34" ht="13.5">
      <c r="A7" s="40" t="s">
        <v>13</v>
      </c>
      <c r="B7" s="40" t="s">
        <v>14</v>
      </c>
      <c r="C7" s="41" t="s">
        <v>15</v>
      </c>
      <c r="D7" s="31">
        <f aca="true" t="shared" si="0" ref="D7:D26">SUM(E7:F7)</f>
        <v>147094</v>
      </c>
      <c r="E7" s="22">
        <v>98491</v>
      </c>
      <c r="F7" s="22">
        <v>48603</v>
      </c>
      <c r="G7" s="32">
        <f aca="true" t="shared" si="1" ref="G7:G26">H7+AG7</f>
        <v>147094</v>
      </c>
      <c r="H7" s="31">
        <f aca="true" t="shared" si="2" ref="H7:H26">I7+M7+Q7+U7+Y7+AC7</f>
        <v>138348</v>
      </c>
      <c r="I7" s="32">
        <f aca="true" t="shared" si="3" ref="I7:I26">SUM(J7:L7)</f>
        <v>0</v>
      </c>
      <c r="J7" s="22">
        <v>0</v>
      </c>
      <c r="K7" s="22">
        <v>0</v>
      </c>
      <c r="L7" s="22">
        <v>0</v>
      </c>
      <c r="M7" s="32">
        <f aca="true" t="shared" si="4" ref="M7:M26">SUM(N7:P7)</f>
        <v>103270</v>
      </c>
      <c r="N7" s="22">
        <v>63413</v>
      </c>
      <c r="O7" s="22">
        <v>0</v>
      </c>
      <c r="P7" s="22">
        <v>39857</v>
      </c>
      <c r="Q7" s="32">
        <f aca="true" t="shared" si="5" ref="Q7:Q26">SUM(R7:T7)</f>
        <v>8897</v>
      </c>
      <c r="R7" s="22">
        <v>8897</v>
      </c>
      <c r="S7" s="22">
        <v>0</v>
      </c>
      <c r="T7" s="22">
        <v>0</v>
      </c>
      <c r="U7" s="32">
        <f aca="true" t="shared" si="6" ref="U7:U26">SUM(V7:X7)</f>
        <v>18844</v>
      </c>
      <c r="V7" s="22">
        <v>238</v>
      </c>
      <c r="W7" s="22">
        <v>18606</v>
      </c>
      <c r="X7" s="22">
        <v>0</v>
      </c>
      <c r="Y7" s="32">
        <f aca="true" t="shared" si="7" ref="Y7:Y26">SUM(Z7:AB7)</f>
        <v>5923</v>
      </c>
      <c r="Z7" s="22">
        <v>5765</v>
      </c>
      <c r="AA7" s="22">
        <v>158</v>
      </c>
      <c r="AB7" s="22">
        <v>0</v>
      </c>
      <c r="AC7" s="32">
        <f aca="true" t="shared" si="8" ref="AC7:AC26">SUM(AD7:AF7)</f>
        <v>1414</v>
      </c>
      <c r="AD7" s="22">
        <v>1414</v>
      </c>
      <c r="AE7" s="22">
        <v>0</v>
      </c>
      <c r="AF7" s="22">
        <v>0</v>
      </c>
      <c r="AG7" s="22">
        <v>8746</v>
      </c>
      <c r="AH7" s="22">
        <v>0</v>
      </c>
    </row>
    <row r="8" spans="1:34" ht="13.5">
      <c r="A8" s="40" t="s">
        <v>13</v>
      </c>
      <c r="B8" s="40" t="s">
        <v>16</v>
      </c>
      <c r="C8" s="41" t="s">
        <v>17</v>
      </c>
      <c r="D8" s="31">
        <f t="shared" si="0"/>
        <v>8710</v>
      </c>
      <c r="E8" s="22">
        <v>6555</v>
      </c>
      <c r="F8" s="22">
        <v>2155</v>
      </c>
      <c r="G8" s="32">
        <f t="shared" si="1"/>
        <v>8710</v>
      </c>
      <c r="H8" s="31">
        <f t="shared" si="2"/>
        <v>6555</v>
      </c>
      <c r="I8" s="32">
        <f t="shared" si="3"/>
        <v>0</v>
      </c>
      <c r="J8" s="22">
        <v>0</v>
      </c>
      <c r="K8" s="22">
        <v>0</v>
      </c>
      <c r="L8" s="22">
        <v>0</v>
      </c>
      <c r="M8" s="32">
        <f t="shared" si="4"/>
        <v>3754</v>
      </c>
      <c r="N8" s="22">
        <v>0</v>
      </c>
      <c r="O8" s="22">
        <v>3754</v>
      </c>
      <c r="P8" s="22">
        <v>0</v>
      </c>
      <c r="Q8" s="32">
        <f t="shared" si="5"/>
        <v>745</v>
      </c>
      <c r="R8" s="22">
        <v>0</v>
      </c>
      <c r="S8" s="22">
        <v>745</v>
      </c>
      <c r="T8" s="22">
        <v>0</v>
      </c>
      <c r="U8" s="32">
        <f t="shared" si="6"/>
        <v>1326</v>
      </c>
      <c r="V8" s="22">
        <v>0</v>
      </c>
      <c r="W8" s="22">
        <v>1326</v>
      </c>
      <c r="X8" s="22">
        <v>0</v>
      </c>
      <c r="Y8" s="32">
        <f t="shared" si="7"/>
        <v>375</v>
      </c>
      <c r="Z8" s="22">
        <v>0</v>
      </c>
      <c r="AA8" s="22">
        <v>375</v>
      </c>
      <c r="AB8" s="22">
        <v>0</v>
      </c>
      <c r="AC8" s="32">
        <f t="shared" si="8"/>
        <v>355</v>
      </c>
      <c r="AD8" s="22">
        <v>0</v>
      </c>
      <c r="AE8" s="22">
        <v>355</v>
      </c>
      <c r="AF8" s="22">
        <v>0</v>
      </c>
      <c r="AG8" s="22">
        <v>2155</v>
      </c>
      <c r="AH8" s="22">
        <v>12</v>
      </c>
    </row>
    <row r="9" spans="1:34" ht="13.5">
      <c r="A9" s="40" t="s">
        <v>13</v>
      </c>
      <c r="B9" s="40" t="s">
        <v>18</v>
      </c>
      <c r="C9" s="41" t="s">
        <v>19</v>
      </c>
      <c r="D9" s="31">
        <f t="shared" si="0"/>
        <v>7355</v>
      </c>
      <c r="E9" s="22">
        <v>6069</v>
      </c>
      <c r="F9" s="22">
        <v>1286</v>
      </c>
      <c r="G9" s="32">
        <f t="shared" si="1"/>
        <v>7355</v>
      </c>
      <c r="H9" s="31">
        <f t="shared" si="2"/>
        <v>5955</v>
      </c>
      <c r="I9" s="32">
        <f t="shared" si="3"/>
        <v>0</v>
      </c>
      <c r="J9" s="22">
        <v>0</v>
      </c>
      <c r="K9" s="22">
        <v>0</v>
      </c>
      <c r="L9" s="22">
        <v>0</v>
      </c>
      <c r="M9" s="32">
        <f t="shared" si="4"/>
        <v>3783</v>
      </c>
      <c r="N9" s="22">
        <v>3390</v>
      </c>
      <c r="O9" s="22">
        <v>0</v>
      </c>
      <c r="P9" s="22">
        <v>393</v>
      </c>
      <c r="Q9" s="32">
        <f t="shared" si="5"/>
        <v>509</v>
      </c>
      <c r="R9" s="22">
        <v>412</v>
      </c>
      <c r="S9" s="22">
        <v>0</v>
      </c>
      <c r="T9" s="22">
        <v>97</v>
      </c>
      <c r="U9" s="32">
        <f t="shared" si="6"/>
        <v>1647</v>
      </c>
      <c r="V9" s="22">
        <v>1647</v>
      </c>
      <c r="W9" s="22">
        <v>0</v>
      </c>
      <c r="X9" s="22">
        <v>0</v>
      </c>
      <c r="Y9" s="32">
        <f t="shared" si="7"/>
        <v>16</v>
      </c>
      <c r="Z9" s="22">
        <v>16</v>
      </c>
      <c r="AA9" s="22">
        <v>0</v>
      </c>
      <c r="AB9" s="22">
        <v>0</v>
      </c>
      <c r="AC9" s="32">
        <f t="shared" si="8"/>
        <v>0</v>
      </c>
      <c r="AD9" s="22">
        <v>0</v>
      </c>
      <c r="AE9" s="22">
        <v>0</v>
      </c>
      <c r="AF9" s="22">
        <v>0</v>
      </c>
      <c r="AG9" s="22">
        <v>1400</v>
      </c>
      <c r="AH9" s="22">
        <v>0</v>
      </c>
    </row>
    <row r="10" spans="1:34" ht="13.5">
      <c r="A10" s="40" t="s">
        <v>13</v>
      </c>
      <c r="B10" s="40" t="s">
        <v>20</v>
      </c>
      <c r="C10" s="41" t="s">
        <v>21</v>
      </c>
      <c r="D10" s="31">
        <f t="shared" si="0"/>
        <v>18525</v>
      </c>
      <c r="E10" s="22">
        <v>14657</v>
      </c>
      <c r="F10" s="22">
        <v>3868</v>
      </c>
      <c r="G10" s="32">
        <f t="shared" si="1"/>
        <v>18525</v>
      </c>
      <c r="H10" s="31">
        <f t="shared" si="2"/>
        <v>17365</v>
      </c>
      <c r="I10" s="32">
        <f t="shared" si="3"/>
        <v>0</v>
      </c>
      <c r="J10" s="22">
        <v>0</v>
      </c>
      <c r="K10" s="22">
        <v>0</v>
      </c>
      <c r="L10" s="22">
        <v>0</v>
      </c>
      <c r="M10" s="32">
        <f t="shared" si="4"/>
        <v>13332</v>
      </c>
      <c r="N10" s="22">
        <v>0</v>
      </c>
      <c r="O10" s="22">
        <v>10721</v>
      </c>
      <c r="P10" s="22">
        <v>2611</v>
      </c>
      <c r="Q10" s="32">
        <f t="shared" si="5"/>
        <v>2070</v>
      </c>
      <c r="R10" s="22">
        <v>0</v>
      </c>
      <c r="S10" s="22">
        <v>1853</v>
      </c>
      <c r="T10" s="22">
        <v>217</v>
      </c>
      <c r="U10" s="32">
        <f t="shared" si="6"/>
        <v>1687</v>
      </c>
      <c r="V10" s="22">
        <v>0</v>
      </c>
      <c r="W10" s="22">
        <v>1647</v>
      </c>
      <c r="X10" s="22">
        <v>40</v>
      </c>
      <c r="Y10" s="32">
        <f t="shared" si="7"/>
        <v>0</v>
      </c>
      <c r="Z10" s="22">
        <v>0</v>
      </c>
      <c r="AA10" s="22">
        <v>0</v>
      </c>
      <c r="AB10" s="22">
        <v>0</v>
      </c>
      <c r="AC10" s="32">
        <f t="shared" si="8"/>
        <v>276</v>
      </c>
      <c r="AD10" s="22">
        <v>0</v>
      </c>
      <c r="AE10" s="22">
        <v>0</v>
      </c>
      <c r="AF10" s="22">
        <v>276</v>
      </c>
      <c r="AG10" s="22">
        <v>1160</v>
      </c>
      <c r="AH10" s="22">
        <v>337</v>
      </c>
    </row>
    <row r="11" spans="1:34" ht="13.5">
      <c r="A11" s="40" t="s">
        <v>13</v>
      </c>
      <c r="B11" s="40" t="s">
        <v>22</v>
      </c>
      <c r="C11" s="41" t="s">
        <v>23</v>
      </c>
      <c r="D11" s="31">
        <f t="shared" si="0"/>
        <v>9985</v>
      </c>
      <c r="E11" s="22">
        <v>8028</v>
      </c>
      <c r="F11" s="22">
        <v>1957</v>
      </c>
      <c r="G11" s="32">
        <f t="shared" si="1"/>
        <v>9985</v>
      </c>
      <c r="H11" s="31">
        <f t="shared" si="2"/>
        <v>7190</v>
      </c>
      <c r="I11" s="32">
        <f t="shared" si="3"/>
        <v>0</v>
      </c>
      <c r="J11" s="22">
        <v>0</v>
      </c>
      <c r="K11" s="22">
        <v>0</v>
      </c>
      <c r="L11" s="22">
        <v>0</v>
      </c>
      <c r="M11" s="32">
        <f t="shared" si="4"/>
        <v>5344</v>
      </c>
      <c r="N11" s="22">
        <v>0</v>
      </c>
      <c r="O11" s="22">
        <v>5344</v>
      </c>
      <c r="P11" s="22">
        <v>0</v>
      </c>
      <c r="Q11" s="32">
        <f t="shared" si="5"/>
        <v>462</v>
      </c>
      <c r="R11" s="22">
        <v>0</v>
      </c>
      <c r="S11" s="22">
        <v>462</v>
      </c>
      <c r="T11" s="22">
        <v>0</v>
      </c>
      <c r="U11" s="32">
        <f t="shared" si="6"/>
        <v>1384</v>
      </c>
      <c r="V11" s="22">
        <v>0</v>
      </c>
      <c r="W11" s="22">
        <v>1384</v>
      </c>
      <c r="X11" s="22">
        <v>0</v>
      </c>
      <c r="Y11" s="32">
        <f t="shared" si="7"/>
        <v>0</v>
      </c>
      <c r="Z11" s="22">
        <v>0</v>
      </c>
      <c r="AA11" s="22">
        <v>0</v>
      </c>
      <c r="AB11" s="22">
        <v>0</v>
      </c>
      <c r="AC11" s="32">
        <f t="shared" si="8"/>
        <v>0</v>
      </c>
      <c r="AD11" s="22">
        <v>0</v>
      </c>
      <c r="AE11" s="22">
        <v>0</v>
      </c>
      <c r="AF11" s="22">
        <v>0</v>
      </c>
      <c r="AG11" s="22">
        <v>2795</v>
      </c>
      <c r="AH11" s="22">
        <v>0</v>
      </c>
    </row>
    <row r="12" spans="1:34" ht="13.5">
      <c r="A12" s="40" t="s">
        <v>13</v>
      </c>
      <c r="B12" s="40" t="s">
        <v>24</v>
      </c>
      <c r="C12" s="41" t="s">
        <v>25</v>
      </c>
      <c r="D12" s="31">
        <f t="shared" si="0"/>
        <v>16145</v>
      </c>
      <c r="E12" s="22">
        <v>13421</v>
      </c>
      <c r="F12" s="22">
        <v>2724</v>
      </c>
      <c r="G12" s="32">
        <f t="shared" si="1"/>
        <v>16145</v>
      </c>
      <c r="H12" s="31">
        <f t="shared" si="2"/>
        <v>14709</v>
      </c>
      <c r="I12" s="32">
        <f t="shared" si="3"/>
        <v>0</v>
      </c>
      <c r="J12" s="22">
        <v>0</v>
      </c>
      <c r="K12" s="22">
        <v>0</v>
      </c>
      <c r="L12" s="22">
        <v>0</v>
      </c>
      <c r="M12" s="32">
        <f t="shared" si="4"/>
        <v>7374</v>
      </c>
      <c r="N12" s="22">
        <v>0</v>
      </c>
      <c r="O12" s="22">
        <v>5579</v>
      </c>
      <c r="P12" s="22">
        <v>1795</v>
      </c>
      <c r="Q12" s="32">
        <f t="shared" si="5"/>
        <v>6857</v>
      </c>
      <c r="R12" s="22">
        <v>642</v>
      </c>
      <c r="S12" s="22">
        <v>6215</v>
      </c>
      <c r="T12" s="22">
        <v>0</v>
      </c>
      <c r="U12" s="32">
        <f t="shared" si="6"/>
        <v>478</v>
      </c>
      <c r="V12" s="22">
        <v>318</v>
      </c>
      <c r="W12" s="22">
        <v>160</v>
      </c>
      <c r="X12" s="22">
        <v>0</v>
      </c>
      <c r="Y12" s="32">
        <f t="shared" si="7"/>
        <v>0</v>
      </c>
      <c r="Z12" s="22">
        <v>0</v>
      </c>
      <c r="AA12" s="22">
        <v>0</v>
      </c>
      <c r="AB12" s="22">
        <v>0</v>
      </c>
      <c r="AC12" s="32">
        <f t="shared" si="8"/>
        <v>0</v>
      </c>
      <c r="AD12" s="22">
        <v>0</v>
      </c>
      <c r="AE12" s="22">
        <v>0</v>
      </c>
      <c r="AF12" s="22">
        <v>0</v>
      </c>
      <c r="AG12" s="22">
        <v>1436</v>
      </c>
      <c r="AH12" s="22">
        <v>0</v>
      </c>
    </row>
    <row r="13" spans="1:34" ht="13.5">
      <c r="A13" s="40" t="s">
        <v>13</v>
      </c>
      <c r="B13" s="40" t="s">
        <v>26</v>
      </c>
      <c r="C13" s="41" t="s">
        <v>27</v>
      </c>
      <c r="D13" s="31">
        <f t="shared" si="0"/>
        <v>13019</v>
      </c>
      <c r="E13" s="22">
        <v>9947</v>
      </c>
      <c r="F13" s="22">
        <v>3072</v>
      </c>
      <c r="G13" s="32">
        <f t="shared" si="1"/>
        <v>13019</v>
      </c>
      <c r="H13" s="31">
        <f t="shared" si="2"/>
        <v>11484</v>
      </c>
      <c r="I13" s="32">
        <f t="shared" si="3"/>
        <v>0</v>
      </c>
      <c r="J13" s="22">
        <v>0</v>
      </c>
      <c r="K13" s="22">
        <v>0</v>
      </c>
      <c r="L13" s="22">
        <v>0</v>
      </c>
      <c r="M13" s="32">
        <f t="shared" si="4"/>
        <v>9251</v>
      </c>
      <c r="N13" s="22">
        <v>0</v>
      </c>
      <c r="O13" s="22">
        <v>7272</v>
      </c>
      <c r="P13" s="22">
        <v>1979</v>
      </c>
      <c r="Q13" s="32">
        <f t="shared" si="5"/>
        <v>1360</v>
      </c>
      <c r="R13" s="22">
        <v>1360</v>
      </c>
      <c r="S13" s="22">
        <v>0</v>
      </c>
      <c r="T13" s="22">
        <v>0</v>
      </c>
      <c r="U13" s="32">
        <f t="shared" si="6"/>
        <v>133</v>
      </c>
      <c r="V13" s="22">
        <v>133</v>
      </c>
      <c r="W13" s="22">
        <v>0</v>
      </c>
      <c r="X13" s="22">
        <v>0</v>
      </c>
      <c r="Y13" s="32">
        <f t="shared" si="7"/>
        <v>0</v>
      </c>
      <c r="Z13" s="22">
        <v>0</v>
      </c>
      <c r="AA13" s="22">
        <v>0</v>
      </c>
      <c r="AB13" s="22">
        <v>0</v>
      </c>
      <c r="AC13" s="32">
        <f t="shared" si="8"/>
        <v>740</v>
      </c>
      <c r="AD13" s="22">
        <v>740</v>
      </c>
      <c r="AE13" s="22">
        <v>0</v>
      </c>
      <c r="AF13" s="22">
        <v>0</v>
      </c>
      <c r="AG13" s="22">
        <v>1535</v>
      </c>
      <c r="AH13" s="22">
        <v>0</v>
      </c>
    </row>
    <row r="14" spans="1:34" ht="13.5">
      <c r="A14" s="40" t="s">
        <v>13</v>
      </c>
      <c r="B14" s="40" t="s">
        <v>28</v>
      </c>
      <c r="C14" s="41" t="s">
        <v>29</v>
      </c>
      <c r="D14" s="31">
        <f t="shared" si="0"/>
        <v>9047</v>
      </c>
      <c r="E14" s="22">
        <v>6853</v>
      </c>
      <c r="F14" s="22">
        <v>2194</v>
      </c>
      <c r="G14" s="32">
        <f t="shared" si="1"/>
        <v>9047</v>
      </c>
      <c r="H14" s="31">
        <f t="shared" si="2"/>
        <v>6853</v>
      </c>
      <c r="I14" s="32">
        <f t="shared" si="3"/>
        <v>0</v>
      </c>
      <c r="J14" s="22">
        <v>0</v>
      </c>
      <c r="K14" s="22">
        <v>0</v>
      </c>
      <c r="L14" s="22">
        <v>0</v>
      </c>
      <c r="M14" s="32">
        <f t="shared" si="4"/>
        <v>4669</v>
      </c>
      <c r="N14" s="22">
        <v>0</v>
      </c>
      <c r="O14" s="22">
        <v>4669</v>
      </c>
      <c r="P14" s="22">
        <v>0</v>
      </c>
      <c r="Q14" s="32">
        <f t="shared" si="5"/>
        <v>1444</v>
      </c>
      <c r="R14" s="22">
        <v>0</v>
      </c>
      <c r="S14" s="22">
        <v>1444</v>
      </c>
      <c r="T14" s="22">
        <v>0</v>
      </c>
      <c r="U14" s="32">
        <f t="shared" si="6"/>
        <v>409</v>
      </c>
      <c r="V14" s="22">
        <v>0</v>
      </c>
      <c r="W14" s="22">
        <v>409</v>
      </c>
      <c r="X14" s="22">
        <v>0</v>
      </c>
      <c r="Y14" s="32">
        <f t="shared" si="7"/>
        <v>0</v>
      </c>
      <c r="Z14" s="22">
        <v>0</v>
      </c>
      <c r="AA14" s="22">
        <v>0</v>
      </c>
      <c r="AB14" s="22">
        <v>0</v>
      </c>
      <c r="AC14" s="32">
        <f t="shared" si="8"/>
        <v>331</v>
      </c>
      <c r="AD14" s="22">
        <v>0</v>
      </c>
      <c r="AE14" s="22">
        <v>331</v>
      </c>
      <c r="AF14" s="22">
        <v>0</v>
      </c>
      <c r="AG14" s="22">
        <v>2194</v>
      </c>
      <c r="AH14" s="22">
        <v>0</v>
      </c>
    </row>
    <row r="15" spans="1:34" ht="13.5">
      <c r="A15" s="40" t="s">
        <v>13</v>
      </c>
      <c r="B15" s="40" t="s">
        <v>30</v>
      </c>
      <c r="C15" s="41" t="s">
        <v>31</v>
      </c>
      <c r="D15" s="31">
        <f t="shared" si="0"/>
        <v>8430</v>
      </c>
      <c r="E15" s="22">
        <v>6321</v>
      </c>
      <c r="F15" s="22">
        <v>2109</v>
      </c>
      <c r="G15" s="32">
        <f t="shared" si="1"/>
        <v>8430</v>
      </c>
      <c r="H15" s="31">
        <f t="shared" si="2"/>
        <v>7831</v>
      </c>
      <c r="I15" s="32">
        <f t="shared" si="3"/>
        <v>0</v>
      </c>
      <c r="J15" s="22">
        <v>0</v>
      </c>
      <c r="K15" s="22">
        <v>0</v>
      </c>
      <c r="L15" s="22">
        <v>0</v>
      </c>
      <c r="M15" s="32">
        <f t="shared" si="4"/>
        <v>5559</v>
      </c>
      <c r="N15" s="22">
        <v>0</v>
      </c>
      <c r="O15" s="22">
        <v>5559</v>
      </c>
      <c r="P15" s="22">
        <v>0</v>
      </c>
      <c r="Q15" s="32">
        <f t="shared" si="5"/>
        <v>1399</v>
      </c>
      <c r="R15" s="22">
        <v>0</v>
      </c>
      <c r="S15" s="22">
        <v>1399</v>
      </c>
      <c r="T15" s="22">
        <v>0</v>
      </c>
      <c r="U15" s="32">
        <f t="shared" si="6"/>
        <v>465</v>
      </c>
      <c r="V15" s="22">
        <v>0</v>
      </c>
      <c r="W15" s="22">
        <v>465</v>
      </c>
      <c r="X15" s="22">
        <v>0</v>
      </c>
      <c r="Y15" s="32">
        <f t="shared" si="7"/>
        <v>25</v>
      </c>
      <c r="Z15" s="22">
        <v>25</v>
      </c>
      <c r="AA15" s="22">
        <v>0</v>
      </c>
      <c r="AB15" s="22">
        <v>0</v>
      </c>
      <c r="AC15" s="32">
        <f t="shared" si="8"/>
        <v>383</v>
      </c>
      <c r="AD15" s="22">
        <v>0</v>
      </c>
      <c r="AE15" s="22">
        <v>383</v>
      </c>
      <c r="AF15" s="22">
        <v>0</v>
      </c>
      <c r="AG15" s="22">
        <v>599</v>
      </c>
      <c r="AH15" s="22">
        <v>64</v>
      </c>
    </row>
    <row r="16" spans="1:34" ht="13.5">
      <c r="A16" s="40" t="s">
        <v>13</v>
      </c>
      <c r="B16" s="40" t="s">
        <v>32</v>
      </c>
      <c r="C16" s="41" t="s">
        <v>33</v>
      </c>
      <c r="D16" s="31">
        <f t="shared" si="0"/>
        <v>1888</v>
      </c>
      <c r="E16" s="22">
        <v>1280</v>
      </c>
      <c r="F16" s="22">
        <v>608</v>
      </c>
      <c r="G16" s="32">
        <f t="shared" si="1"/>
        <v>1888</v>
      </c>
      <c r="H16" s="31">
        <f t="shared" si="2"/>
        <v>1280</v>
      </c>
      <c r="I16" s="32">
        <f t="shared" si="3"/>
        <v>0</v>
      </c>
      <c r="J16" s="22">
        <v>0</v>
      </c>
      <c r="K16" s="22">
        <v>0</v>
      </c>
      <c r="L16" s="22">
        <v>0</v>
      </c>
      <c r="M16" s="32">
        <f t="shared" si="4"/>
        <v>603</v>
      </c>
      <c r="N16" s="22">
        <v>0</v>
      </c>
      <c r="O16" s="22">
        <v>603</v>
      </c>
      <c r="P16" s="22">
        <v>0</v>
      </c>
      <c r="Q16" s="32">
        <f t="shared" si="5"/>
        <v>234</v>
      </c>
      <c r="R16" s="22">
        <v>0</v>
      </c>
      <c r="S16" s="22">
        <v>234</v>
      </c>
      <c r="T16" s="22">
        <v>0</v>
      </c>
      <c r="U16" s="32">
        <f t="shared" si="6"/>
        <v>291</v>
      </c>
      <c r="V16" s="22">
        <v>0</v>
      </c>
      <c r="W16" s="22">
        <v>291</v>
      </c>
      <c r="X16" s="22">
        <v>0</v>
      </c>
      <c r="Y16" s="32">
        <f t="shared" si="7"/>
        <v>73</v>
      </c>
      <c r="Z16" s="22">
        <v>0</v>
      </c>
      <c r="AA16" s="22">
        <v>73</v>
      </c>
      <c r="AB16" s="22">
        <v>0</v>
      </c>
      <c r="AC16" s="32">
        <f t="shared" si="8"/>
        <v>79</v>
      </c>
      <c r="AD16" s="22">
        <v>0</v>
      </c>
      <c r="AE16" s="22">
        <v>79</v>
      </c>
      <c r="AF16" s="22">
        <v>0</v>
      </c>
      <c r="AG16" s="22">
        <v>608</v>
      </c>
      <c r="AH16" s="22">
        <v>19</v>
      </c>
    </row>
    <row r="17" spans="1:34" ht="13.5">
      <c r="A17" s="40" t="s">
        <v>13</v>
      </c>
      <c r="B17" s="40" t="s">
        <v>34</v>
      </c>
      <c r="C17" s="41" t="s">
        <v>35</v>
      </c>
      <c r="D17" s="31">
        <f t="shared" si="0"/>
        <v>1723</v>
      </c>
      <c r="E17" s="22">
        <v>1282</v>
      </c>
      <c r="F17" s="22">
        <v>441</v>
      </c>
      <c r="G17" s="32">
        <f t="shared" si="1"/>
        <v>1723</v>
      </c>
      <c r="H17" s="31">
        <f t="shared" si="2"/>
        <v>1523</v>
      </c>
      <c r="I17" s="32">
        <f t="shared" si="3"/>
        <v>0</v>
      </c>
      <c r="J17" s="22">
        <v>0</v>
      </c>
      <c r="K17" s="22">
        <v>0</v>
      </c>
      <c r="L17" s="22">
        <v>0</v>
      </c>
      <c r="M17" s="32">
        <f t="shared" si="4"/>
        <v>1288</v>
      </c>
      <c r="N17" s="22">
        <v>1288</v>
      </c>
      <c r="O17" s="22">
        <v>0</v>
      </c>
      <c r="P17" s="22">
        <v>0</v>
      </c>
      <c r="Q17" s="32">
        <f t="shared" si="5"/>
        <v>144</v>
      </c>
      <c r="R17" s="22">
        <v>144</v>
      </c>
      <c r="S17" s="22">
        <v>0</v>
      </c>
      <c r="T17" s="22">
        <v>0</v>
      </c>
      <c r="U17" s="32">
        <f t="shared" si="6"/>
        <v>82</v>
      </c>
      <c r="V17" s="22">
        <v>25</v>
      </c>
      <c r="W17" s="22">
        <v>57</v>
      </c>
      <c r="X17" s="22">
        <v>0</v>
      </c>
      <c r="Y17" s="32">
        <f t="shared" si="7"/>
        <v>0</v>
      </c>
      <c r="Z17" s="22">
        <v>0</v>
      </c>
      <c r="AA17" s="22">
        <v>0</v>
      </c>
      <c r="AB17" s="22">
        <v>0</v>
      </c>
      <c r="AC17" s="32">
        <f t="shared" si="8"/>
        <v>9</v>
      </c>
      <c r="AD17" s="22">
        <v>9</v>
      </c>
      <c r="AE17" s="22">
        <v>0</v>
      </c>
      <c r="AF17" s="22">
        <v>0</v>
      </c>
      <c r="AG17" s="22">
        <v>200</v>
      </c>
      <c r="AH17" s="22">
        <v>0</v>
      </c>
    </row>
    <row r="18" spans="1:34" ht="13.5">
      <c r="A18" s="40" t="s">
        <v>13</v>
      </c>
      <c r="B18" s="40" t="s">
        <v>36</v>
      </c>
      <c r="C18" s="41" t="s">
        <v>37</v>
      </c>
      <c r="D18" s="31">
        <f t="shared" si="0"/>
        <v>1725</v>
      </c>
      <c r="E18" s="22">
        <v>1380</v>
      </c>
      <c r="F18" s="22">
        <v>345</v>
      </c>
      <c r="G18" s="32">
        <f t="shared" si="1"/>
        <v>1725</v>
      </c>
      <c r="H18" s="31">
        <f t="shared" si="2"/>
        <v>1218</v>
      </c>
      <c r="I18" s="32">
        <f t="shared" si="3"/>
        <v>0</v>
      </c>
      <c r="J18" s="22">
        <v>0</v>
      </c>
      <c r="K18" s="22">
        <v>0</v>
      </c>
      <c r="L18" s="22">
        <v>0</v>
      </c>
      <c r="M18" s="32">
        <f t="shared" si="4"/>
        <v>977</v>
      </c>
      <c r="N18" s="22">
        <v>977</v>
      </c>
      <c r="O18" s="22">
        <v>0</v>
      </c>
      <c r="P18" s="22">
        <v>0</v>
      </c>
      <c r="Q18" s="32">
        <f t="shared" si="5"/>
        <v>92</v>
      </c>
      <c r="R18" s="22">
        <v>92</v>
      </c>
      <c r="S18" s="22">
        <v>0</v>
      </c>
      <c r="T18" s="22">
        <v>0</v>
      </c>
      <c r="U18" s="32">
        <f t="shared" si="6"/>
        <v>141</v>
      </c>
      <c r="V18" s="22">
        <v>73</v>
      </c>
      <c r="W18" s="22">
        <v>68</v>
      </c>
      <c r="X18" s="22">
        <v>0</v>
      </c>
      <c r="Y18" s="32">
        <f t="shared" si="7"/>
        <v>0</v>
      </c>
      <c r="Z18" s="22">
        <v>0</v>
      </c>
      <c r="AA18" s="22">
        <v>0</v>
      </c>
      <c r="AB18" s="22">
        <v>0</v>
      </c>
      <c r="AC18" s="32">
        <f t="shared" si="8"/>
        <v>8</v>
      </c>
      <c r="AD18" s="22">
        <v>8</v>
      </c>
      <c r="AE18" s="22">
        <v>0</v>
      </c>
      <c r="AF18" s="22">
        <v>0</v>
      </c>
      <c r="AG18" s="22">
        <v>507</v>
      </c>
      <c r="AH18" s="22">
        <v>0</v>
      </c>
    </row>
    <row r="19" spans="1:34" ht="13.5">
      <c r="A19" s="40" t="s">
        <v>13</v>
      </c>
      <c r="B19" s="40" t="s">
        <v>38</v>
      </c>
      <c r="C19" s="41" t="s">
        <v>0</v>
      </c>
      <c r="D19" s="31">
        <f t="shared" si="0"/>
        <v>1136</v>
      </c>
      <c r="E19" s="22">
        <v>1046</v>
      </c>
      <c r="F19" s="22">
        <v>90</v>
      </c>
      <c r="G19" s="32">
        <f t="shared" si="1"/>
        <v>1136</v>
      </c>
      <c r="H19" s="31">
        <f t="shared" si="2"/>
        <v>1024</v>
      </c>
      <c r="I19" s="32">
        <f t="shared" si="3"/>
        <v>0</v>
      </c>
      <c r="J19" s="22">
        <v>0</v>
      </c>
      <c r="K19" s="22">
        <v>0</v>
      </c>
      <c r="L19" s="22">
        <v>0</v>
      </c>
      <c r="M19" s="32">
        <f t="shared" si="4"/>
        <v>900</v>
      </c>
      <c r="N19" s="22">
        <v>0</v>
      </c>
      <c r="O19" s="22">
        <v>900</v>
      </c>
      <c r="P19" s="22">
        <v>0</v>
      </c>
      <c r="Q19" s="32">
        <f t="shared" si="5"/>
        <v>99</v>
      </c>
      <c r="R19" s="22">
        <v>0</v>
      </c>
      <c r="S19" s="22">
        <v>99</v>
      </c>
      <c r="T19" s="22">
        <v>0</v>
      </c>
      <c r="U19" s="32">
        <f t="shared" si="6"/>
        <v>25</v>
      </c>
      <c r="V19" s="22">
        <v>25</v>
      </c>
      <c r="W19" s="22">
        <v>0</v>
      </c>
      <c r="X19" s="22">
        <v>0</v>
      </c>
      <c r="Y19" s="32">
        <f t="shared" si="7"/>
        <v>0</v>
      </c>
      <c r="Z19" s="22">
        <v>0</v>
      </c>
      <c r="AA19" s="22">
        <v>0</v>
      </c>
      <c r="AB19" s="22">
        <v>0</v>
      </c>
      <c r="AC19" s="32">
        <f t="shared" si="8"/>
        <v>0</v>
      </c>
      <c r="AD19" s="22">
        <v>0</v>
      </c>
      <c r="AE19" s="22">
        <v>0</v>
      </c>
      <c r="AF19" s="22">
        <v>0</v>
      </c>
      <c r="AG19" s="22">
        <v>112</v>
      </c>
      <c r="AH19" s="22">
        <v>0</v>
      </c>
    </row>
    <row r="20" spans="1:34" ht="13.5">
      <c r="A20" s="40" t="s">
        <v>13</v>
      </c>
      <c r="B20" s="40" t="s">
        <v>39</v>
      </c>
      <c r="C20" s="41" t="s">
        <v>40</v>
      </c>
      <c r="D20" s="31">
        <f t="shared" si="0"/>
        <v>464</v>
      </c>
      <c r="E20" s="22">
        <v>431</v>
      </c>
      <c r="F20" s="22">
        <v>33</v>
      </c>
      <c r="G20" s="32">
        <f t="shared" si="1"/>
        <v>464</v>
      </c>
      <c r="H20" s="31">
        <f t="shared" si="2"/>
        <v>320</v>
      </c>
      <c r="I20" s="32">
        <f t="shared" si="3"/>
        <v>0</v>
      </c>
      <c r="J20" s="22">
        <v>0</v>
      </c>
      <c r="K20" s="22">
        <v>0</v>
      </c>
      <c r="L20" s="22">
        <v>0</v>
      </c>
      <c r="M20" s="32">
        <f t="shared" si="4"/>
        <v>245</v>
      </c>
      <c r="N20" s="22">
        <v>0</v>
      </c>
      <c r="O20" s="22">
        <v>245</v>
      </c>
      <c r="P20" s="22">
        <v>0</v>
      </c>
      <c r="Q20" s="32">
        <f t="shared" si="5"/>
        <v>22</v>
      </c>
      <c r="R20" s="22">
        <v>0</v>
      </c>
      <c r="S20" s="22">
        <v>22</v>
      </c>
      <c r="T20" s="22">
        <v>0</v>
      </c>
      <c r="U20" s="32">
        <f t="shared" si="6"/>
        <v>53</v>
      </c>
      <c r="V20" s="22">
        <v>0</v>
      </c>
      <c r="W20" s="22">
        <v>53</v>
      </c>
      <c r="X20" s="22">
        <v>0</v>
      </c>
      <c r="Y20" s="32">
        <f t="shared" si="7"/>
        <v>0</v>
      </c>
      <c r="Z20" s="22">
        <v>0</v>
      </c>
      <c r="AA20" s="22">
        <v>0</v>
      </c>
      <c r="AB20" s="22">
        <v>0</v>
      </c>
      <c r="AC20" s="32">
        <f t="shared" si="8"/>
        <v>0</v>
      </c>
      <c r="AD20" s="22">
        <v>0</v>
      </c>
      <c r="AE20" s="22">
        <v>0</v>
      </c>
      <c r="AF20" s="22">
        <v>0</v>
      </c>
      <c r="AG20" s="22">
        <v>144</v>
      </c>
      <c r="AH20" s="22">
        <v>5</v>
      </c>
    </row>
    <row r="21" spans="1:34" ht="13.5">
      <c r="A21" s="40" t="s">
        <v>13</v>
      </c>
      <c r="B21" s="40" t="s">
        <v>41</v>
      </c>
      <c r="C21" s="41" t="s">
        <v>42</v>
      </c>
      <c r="D21" s="31">
        <f t="shared" si="0"/>
        <v>579</v>
      </c>
      <c r="E21" s="22">
        <v>549</v>
      </c>
      <c r="F21" s="22">
        <v>30</v>
      </c>
      <c r="G21" s="32">
        <f t="shared" si="1"/>
        <v>579</v>
      </c>
      <c r="H21" s="31">
        <f t="shared" si="2"/>
        <v>553</v>
      </c>
      <c r="I21" s="32">
        <f t="shared" si="3"/>
        <v>0</v>
      </c>
      <c r="J21" s="22">
        <v>0</v>
      </c>
      <c r="K21" s="22">
        <v>0</v>
      </c>
      <c r="L21" s="22">
        <v>0</v>
      </c>
      <c r="M21" s="32">
        <f t="shared" si="4"/>
        <v>473</v>
      </c>
      <c r="N21" s="22">
        <v>0</v>
      </c>
      <c r="O21" s="22">
        <v>473</v>
      </c>
      <c r="P21" s="22">
        <v>0</v>
      </c>
      <c r="Q21" s="32">
        <f t="shared" si="5"/>
        <v>31</v>
      </c>
      <c r="R21" s="22">
        <v>0</v>
      </c>
      <c r="S21" s="22">
        <v>31</v>
      </c>
      <c r="T21" s="22">
        <v>0</v>
      </c>
      <c r="U21" s="32">
        <f t="shared" si="6"/>
        <v>49</v>
      </c>
      <c r="V21" s="22">
        <v>0</v>
      </c>
      <c r="W21" s="22">
        <v>14</v>
      </c>
      <c r="X21" s="22">
        <v>35</v>
      </c>
      <c r="Y21" s="32">
        <f t="shared" si="7"/>
        <v>0</v>
      </c>
      <c r="Z21" s="22">
        <v>0</v>
      </c>
      <c r="AA21" s="22">
        <v>0</v>
      </c>
      <c r="AB21" s="22">
        <v>0</v>
      </c>
      <c r="AC21" s="32">
        <f t="shared" si="8"/>
        <v>0</v>
      </c>
      <c r="AD21" s="22">
        <v>0</v>
      </c>
      <c r="AE21" s="22">
        <v>0</v>
      </c>
      <c r="AF21" s="22">
        <v>0</v>
      </c>
      <c r="AG21" s="22">
        <v>26</v>
      </c>
      <c r="AH21" s="22">
        <v>2</v>
      </c>
    </row>
    <row r="22" spans="1:34" ht="13.5">
      <c r="A22" s="40" t="s">
        <v>13</v>
      </c>
      <c r="B22" s="40" t="s">
        <v>43</v>
      </c>
      <c r="C22" s="41" t="s">
        <v>44</v>
      </c>
      <c r="D22" s="31">
        <f t="shared" si="0"/>
        <v>1237</v>
      </c>
      <c r="E22" s="22">
        <v>1194</v>
      </c>
      <c r="F22" s="22">
        <v>43</v>
      </c>
      <c r="G22" s="32">
        <f t="shared" si="1"/>
        <v>1237</v>
      </c>
      <c r="H22" s="31">
        <f t="shared" si="2"/>
        <v>1194</v>
      </c>
      <c r="I22" s="32">
        <f t="shared" si="3"/>
        <v>0</v>
      </c>
      <c r="J22" s="22">
        <v>0</v>
      </c>
      <c r="K22" s="22">
        <v>0</v>
      </c>
      <c r="L22" s="22">
        <v>0</v>
      </c>
      <c r="M22" s="32">
        <f t="shared" si="4"/>
        <v>714</v>
      </c>
      <c r="N22" s="22">
        <v>0</v>
      </c>
      <c r="O22" s="22">
        <v>714</v>
      </c>
      <c r="P22" s="22">
        <v>0</v>
      </c>
      <c r="Q22" s="32">
        <f t="shared" si="5"/>
        <v>0</v>
      </c>
      <c r="R22" s="22">
        <v>0</v>
      </c>
      <c r="S22" s="22">
        <v>0</v>
      </c>
      <c r="T22" s="22">
        <v>0</v>
      </c>
      <c r="U22" s="32">
        <f t="shared" si="6"/>
        <v>444</v>
      </c>
      <c r="V22" s="22">
        <v>0</v>
      </c>
      <c r="W22" s="22">
        <v>444</v>
      </c>
      <c r="X22" s="22">
        <v>0</v>
      </c>
      <c r="Y22" s="32">
        <f t="shared" si="7"/>
        <v>0</v>
      </c>
      <c r="Z22" s="22">
        <v>0</v>
      </c>
      <c r="AA22" s="22">
        <v>0</v>
      </c>
      <c r="AB22" s="22">
        <v>0</v>
      </c>
      <c r="AC22" s="32">
        <f t="shared" si="8"/>
        <v>36</v>
      </c>
      <c r="AD22" s="22">
        <v>0</v>
      </c>
      <c r="AE22" s="22">
        <v>36</v>
      </c>
      <c r="AF22" s="22">
        <v>0</v>
      </c>
      <c r="AG22" s="22">
        <v>43</v>
      </c>
      <c r="AH22" s="22">
        <v>1</v>
      </c>
    </row>
    <row r="23" spans="1:34" ht="13.5">
      <c r="A23" s="40" t="s">
        <v>13</v>
      </c>
      <c r="B23" s="40" t="s">
        <v>45</v>
      </c>
      <c r="C23" s="41" t="s">
        <v>46</v>
      </c>
      <c r="D23" s="31">
        <f t="shared" si="0"/>
        <v>1466</v>
      </c>
      <c r="E23" s="22">
        <v>1101</v>
      </c>
      <c r="F23" s="22">
        <v>365</v>
      </c>
      <c r="G23" s="32">
        <f t="shared" si="1"/>
        <v>1466</v>
      </c>
      <c r="H23" s="31">
        <f t="shared" si="2"/>
        <v>1379</v>
      </c>
      <c r="I23" s="32">
        <f t="shared" si="3"/>
        <v>0</v>
      </c>
      <c r="J23" s="22">
        <v>0</v>
      </c>
      <c r="K23" s="22">
        <v>0</v>
      </c>
      <c r="L23" s="22">
        <v>0</v>
      </c>
      <c r="M23" s="32">
        <f t="shared" si="4"/>
        <v>1201</v>
      </c>
      <c r="N23" s="22">
        <v>0</v>
      </c>
      <c r="O23" s="22">
        <v>1201</v>
      </c>
      <c r="P23" s="22">
        <v>0</v>
      </c>
      <c r="Q23" s="32">
        <f t="shared" si="5"/>
        <v>0</v>
      </c>
      <c r="R23" s="22">
        <v>0</v>
      </c>
      <c r="S23" s="22">
        <v>0</v>
      </c>
      <c r="T23" s="22">
        <v>0</v>
      </c>
      <c r="U23" s="32">
        <f t="shared" si="6"/>
        <v>113</v>
      </c>
      <c r="V23" s="22">
        <v>0</v>
      </c>
      <c r="W23" s="22">
        <v>113</v>
      </c>
      <c r="X23" s="22">
        <v>0</v>
      </c>
      <c r="Y23" s="32">
        <f t="shared" si="7"/>
        <v>0</v>
      </c>
      <c r="Z23" s="22">
        <v>0</v>
      </c>
      <c r="AA23" s="22">
        <v>0</v>
      </c>
      <c r="AB23" s="22">
        <v>0</v>
      </c>
      <c r="AC23" s="32">
        <f t="shared" si="8"/>
        <v>65</v>
      </c>
      <c r="AD23" s="22">
        <v>0</v>
      </c>
      <c r="AE23" s="22">
        <v>65</v>
      </c>
      <c r="AF23" s="22">
        <v>0</v>
      </c>
      <c r="AG23" s="22">
        <v>87</v>
      </c>
      <c r="AH23" s="22">
        <v>0</v>
      </c>
    </row>
    <row r="24" spans="1:34" ht="13.5">
      <c r="A24" s="40" t="s">
        <v>13</v>
      </c>
      <c r="B24" s="40" t="s">
        <v>47</v>
      </c>
      <c r="C24" s="41" t="s">
        <v>48</v>
      </c>
      <c r="D24" s="31">
        <f t="shared" si="0"/>
        <v>2245</v>
      </c>
      <c r="E24" s="22">
        <v>2038</v>
      </c>
      <c r="F24" s="22">
        <v>207</v>
      </c>
      <c r="G24" s="32">
        <f t="shared" si="1"/>
        <v>2245</v>
      </c>
      <c r="H24" s="31">
        <f t="shared" si="2"/>
        <v>1923</v>
      </c>
      <c r="I24" s="32">
        <f t="shared" si="3"/>
        <v>0</v>
      </c>
      <c r="J24" s="22">
        <v>0</v>
      </c>
      <c r="K24" s="22">
        <v>0</v>
      </c>
      <c r="L24" s="22">
        <v>0</v>
      </c>
      <c r="M24" s="32">
        <f t="shared" si="4"/>
        <v>1565</v>
      </c>
      <c r="N24" s="22">
        <v>0</v>
      </c>
      <c r="O24" s="22">
        <v>1565</v>
      </c>
      <c r="P24" s="22">
        <v>0</v>
      </c>
      <c r="Q24" s="32">
        <f t="shared" si="5"/>
        <v>2</v>
      </c>
      <c r="R24" s="22">
        <v>0</v>
      </c>
      <c r="S24" s="22">
        <v>2</v>
      </c>
      <c r="T24" s="22">
        <v>0</v>
      </c>
      <c r="U24" s="32">
        <f t="shared" si="6"/>
        <v>163</v>
      </c>
      <c r="V24" s="22">
        <v>0</v>
      </c>
      <c r="W24" s="22">
        <v>163</v>
      </c>
      <c r="X24" s="22">
        <v>0</v>
      </c>
      <c r="Y24" s="32">
        <f t="shared" si="7"/>
        <v>5</v>
      </c>
      <c r="Z24" s="22">
        <v>0</v>
      </c>
      <c r="AA24" s="22">
        <v>5</v>
      </c>
      <c r="AB24" s="22">
        <v>0</v>
      </c>
      <c r="AC24" s="32">
        <f t="shared" si="8"/>
        <v>188</v>
      </c>
      <c r="AD24" s="22">
        <v>0</v>
      </c>
      <c r="AE24" s="22">
        <v>188</v>
      </c>
      <c r="AF24" s="22">
        <v>0</v>
      </c>
      <c r="AG24" s="22">
        <v>322</v>
      </c>
      <c r="AH24" s="22">
        <v>13</v>
      </c>
    </row>
    <row r="25" spans="1:34" ht="13.5">
      <c r="A25" s="40" t="s">
        <v>13</v>
      </c>
      <c r="B25" s="40" t="s">
        <v>49</v>
      </c>
      <c r="C25" s="41" t="s">
        <v>50</v>
      </c>
      <c r="D25" s="31">
        <f t="shared" si="0"/>
        <v>7581</v>
      </c>
      <c r="E25" s="22">
        <v>6532</v>
      </c>
      <c r="F25" s="22">
        <v>1049</v>
      </c>
      <c r="G25" s="32">
        <f t="shared" si="1"/>
        <v>7581</v>
      </c>
      <c r="H25" s="31">
        <f t="shared" si="2"/>
        <v>6545</v>
      </c>
      <c r="I25" s="32">
        <f t="shared" si="3"/>
        <v>0</v>
      </c>
      <c r="J25" s="22">
        <v>0</v>
      </c>
      <c r="K25" s="22">
        <v>0</v>
      </c>
      <c r="L25" s="22">
        <v>0</v>
      </c>
      <c r="M25" s="32">
        <f t="shared" si="4"/>
        <v>5863</v>
      </c>
      <c r="N25" s="22">
        <v>0</v>
      </c>
      <c r="O25" s="22">
        <v>5863</v>
      </c>
      <c r="P25" s="22">
        <v>0</v>
      </c>
      <c r="Q25" s="32">
        <f t="shared" si="5"/>
        <v>176</v>
      </c>
      <c r="R25" s="22">
        <v>0</v>
      </c>
      <c r="S25" s="22">
        <v>176</v>
      </c>
      <c r="T25" s="22">
        <v>0</v>
      </c>
      <c r="U25" s="32">
        <f t="shared" si="6"/>
        <v>506</v>
      </c>
      <c r="V25" s="22">
        <v>0</v>
      </c>
      <c r="W25" s="22">
        <v>506</v>
      </c>
      <c r="X25" s="22">
        <v>0</v>
      </c>
      <c r="Y25" s="32">
        <f t="shared" si="7"/>
        <v>0</v>
      </c>
      <c r="Z25" s="22">
        <v>0</v>
      </c>
      <c r="AA25" s="22">
        <v>0</v>
      </c>
      <c r="AB25" s="22">
        <v>0</v>
      </c>
      <c r="AC25" s="32">
        <f t="shared" si="8"/>
        <v>0</v>
      </c>
      <c r="AD25" s="22">
        <v>0</v>
      </c>
      <c r="AE25" s="22">
        <v>0</v>
      </c>
      <c r="AF25" s="22">
        <v>0</v>
      </c>
      <c r="AG25" s="22">
        <v>1036</v>
      </c>
      <c r="AH25" s="22">
        <v>104</v>
      </c>
    </row>
    <row r="26" spans="1:34" ht="13.5">
      <c r="A26" s="40" t="s">
        <v>13</v>
      </c>
      <c r="B26" s="40" t="s">
        <v>51</v>
      </c>
      <c r="C26" s="41" t="s">
        <v>52</v>
      </c>
      <c r="D26" s="31">
        <f t="shared" si="0"/>
        <v>5255</v>
      </c>
      <c r="E26" s="22">
        <v>4863</v>
      </c>
      <c r="F26" s="22">
        <v>392</v>
      </c>
      <c r="G26" s="32">
        <f t="shared" si="1"/>
        <v>5255</v>
      </c>
      <c r="H26" s="31">
        <f t="shared" si="2"/>
        <v>4748</v>
      </c>
      <c r="I26" s="32">
        <f t="shared" si="3"/>
        <v>0</v>
      </c>
      <c r="J26" s="22">
        <v>0</v>
      </c>
      <c r="K26" s="22">
        <v>0</v>
      </c>
      <c r="L26" s="22">
        <v>0</v>
      </c>
      <c r="M26" s="32">
        <f t="shared" si="4"/>
        <v>4340</v>
      </c>
      <c r="N26" s="22">
        <v>0</v>
      </c>
      <c r="O26" s="22">
        <v>4116</v>
      </c>
      <c r="P26" s="22">
        <v>224</v>
      </c>
      <c r="Q26" s="32">
        <f t="shared" si="5"/>
        <v>0</v>
      </c>
      <c r="R26" s="22">
        <v>0</v>
      </c>
      <c r="S26" s="22">
        <v>0</v>
      </c>
      <c r="T26" s="22">
        <v>0</v>
      </c>
      <c r="U26" s="32">
        <f t="shared" si="6"/>
        <v>408</v>
      </c>
      <c r="V26" s="22">
        <v>0</v>
      </c>
      <c r="W26" s="22">
        <v>408</v>
      </c>
      <c r="X26" s="22">
        <v>0</v>
      </c>
      <c r="Y26" s="32">
        <f t="shared" si="7"/>
        <v>0</v>
      </c>
      <c r="Z26" s="22">
        <v>0</v>
      </c>
      <c r="AA26" s="22">
        <v>0</v>
      </c>
      <c r="AB26" s="22">
        <v>0</v>
      </c>
      <c r="AC26" s="32">
        <f t="shared" si="8"/>
        <v>0</v>
      </c>
      <c r="AD26" s="22">
        <v>0</v>
      </c>
      <c r="AE26" s="22">
        <v>0</v>
      </c>
      <c r="AF26" s="22">
        <v>0</v>
      </c>
      <c r="AG26" s="22">
        <v>507</v>
      </c>
      <c r="AH26" s="22">
        <v>0</v>
      </c>
    </row>
    <row r="27" spans="1:34" ht="13.5">
      <c r="A27" s="40" t="s">
        <v>13</v>
      </c>
      <c r="B27" s="40" t="s">
        <v>53</v>
      </c>
      <c r="C27" s="41" t="s">
        <v>54</v>
      </c>
      <c r="D27" s="31">
        <f aca="true" t="shared" si="9" ref="D27:D59">SUM(E27:F27)</f>
        <v>1875</v>
      </c>
      <c r="E27" s="22">
        <v>1855</v>
      </c>
      <c r="F27" s="22">
        <v>20</v>
      </c>
      <c r="G27" s="32">
        <f aca="true" t="shared" si="10" ref="G27:G59">H27+AG27</f>
        <v>1875</v>
      </c>
      <c r="H27" s="31">
        <f aca="true" t="shared" si="11" ref="H27:H59">I27+M27+Q27+U27+Y27+AC27</f>
        <v>1855</v>
      </c>
      <c r="I27" s="32">
        <f aca="true" t="shared" si="12" ref="I27:I59">SUM(J27:L27)</f>
        <v>0</v>
      </c>
      <c r="J27" s="22">
        <v>0</v>
      </c>
      <c r="K27" s="22">
        <v>0</v>
      </c>
      <c r="L27" s="22">
        <v>0</v>
      </c>
      <c r="M27" s="32">
        <f aca="true" t="shared" si="13" ref="M27:M59">SUM(N27:P27)</f>
        <v>1678</v>
      </c>
      <c r="N27" s="22">
        <v>0</v>
      </c>
      <c r="O27" s="22">
        <v>1678</v>
      </c>
      <c r="P27" s="22">
        <v>0</v>
      </c>
      <c r="Q27" s="32">
        <f aca="true" t="shared" si="14" ref="Q27:Q59">SUM(R27:T27)</f>
        <v>1</v>
      </c>
      <c r="R27" s="22">
        <v>0</v>
      </c>
      <c r="S27" s="22">
        <v>1</v>
      </c>
      <c r="T27" s="22">
        <v>0</v>
      </c>
      <c r="U27" s="32">
        <f aca="true" t="shared" si="15" ref="U27:U59">SUM(V27:X27)</f>
        <v>170</v>
      </c>
      <c r="V27" s="22">
        <v>0</v>
      </c>
      <c r="W27" s="22">
        <v>170</v>
      </c>
      <c r="X27" s="22">
        <v>0</v>
      </c>
      <c r="Y27" s="32">
        <f aca="true" t="shared" si="16" ref="Y27:Y59">SUM(Z27:AB27)</f>
        <v>0</v>
      </c>
      <c r="Z27" s="22">
        <v>0</v>
      </c>
      <c r="AA27" s="22">
        <v>0</v>
      </c>
      <c r="AB27" s="22">
        <v>0</v>
      </c>
      <c r="AC27" s="32">
        <f aca="true" t="shared" si="17" ref="AC27:AC59">SUM(AD27:AF27)</f>
        <v>6</v>
      </c>
      <c r="AD27" s="22">
        <v>0</v>
      </c>
      <c r="AE27" s="22">
        <v>6</v>
      </c>
      <c r="AF27" s="22">
        <v>0</v>
      </c>
      <c r="AG27" s="22">
        <v>20</v>
      </c>
      <c r="AH27" s="22">
        <v>0</v>
      </c>
    </row>
    <row r="28" spans="1:34" ht="13.5">
      <c r="A28" s="40" t="s">
        <v>13</v>
      </c>
      <c r="B28" s="40" t="s">
        <v>55</v>
      </c>
      <c r="C28" s="41" t="s">
        <v>56</v>
      </c>
      <c r="D28" s="31">
        <f t="shared" si="9"/>
        <v>1205</v>
      </c>
      <c r="E28" s="22">
        <v>1025</v>
      </c>
      <c r="F28" s="22">
        <v>180</v>
      </c>
      <c r="G28" s="32">
        <f t="shared" si="10"/>
        <v>1205</v>
      </c>
      <c r="H28" s="31">
        <f t="shared" si="11"/>
        <v>1196</v>
      </c>
      <c r="I28" s="32">
        <f t="shared" si="12"/>
        <v>0</v>
      </c>
      <c r="J28" s="22">
        <v>0</v>
      </c>
      <c r="K28" s="22">
        <v>0</v>
      </c>
      <c r="L28" s="22">
        <v>0</v>
      </c>
      <c r="M28" s="32">
        <f t="shared" si="13"/>
        <v>1005</v>
      </c>
      <c r="N28" s="22">
        <v>0</v>
      </c>
      <c r="O28" s="22">
        <v>1005</v>
      </c>
      <c r="P28" s="22">
        <v>0</v>
      </c>
      <c r="Q28" s="32">
        <f t="shared" si="14"/>
        <v>19</v>
      </c>
      <c r="R28" s="22">
        <v>0</v>
      </c>
      <c r="S28" s="22">
        <v>19</v>
      </c>
      <c r="T28" s="22">
        <v>0</v>
      </c>
      <c r="U28" s="32">
        <f t="shared" si="15"/>
        <v>155</v>
      </c>
      <c r="V28" s="22">
        <v>0</v>
      </c>
      <c r="W28" s="22">
        <v>155</v>
      </c>
      <c r="X28" s="22">
        <v>0</v>
      </c>
      <c r="Y28" s="32">
        <f t="shared" si="16"/>
        <v>0</v>
      </c>
      <c r="Z28" s="22">
        <v>0</v>
      </c>
      <c r="AA28" s="22">
        <v>0</v>
      </c>
      <c r="AB28" s="22">
        <v>0</v>
      </c>
      <c r="AC28" s="32">
        <f t="shared" si="17"/>
        <v>17</v>
      </c>
      <c r="AD28" s="22">
        <v>0</v>
      </c>
      <c r="AE28" s="22">
        <v>17</v>
      </c>
      <c r="AF28" s="22">
        <v>0</v>
      </c>
      <c r="AG28" s="22">
        <v>9</v>
      </c>
      <c r="AH28" s="22">
        <v>0</v>
      </c>
    </row>
    <row r="29" spans="1:34" ht="13.5">
      <c r="A29" s="40" t="s">
        <v>13</v>
      </c>
      <c r="B29" s="40" t="s">
        <v>57</v>
      </c>
      <c r="C29" s="41" t="s">
        <v>58</v>
      </c>
      <c r="D29" s="31">
        <f t="shared" si="9"/>
        <v>508</v>
      </c>
      <c r="E29" s="22">
        <v>488</v>
      </c>
      <c r="F29" s="22">
        <v>20</v>
      </c>
      <c r="G29" s="32">
        <f t="shared" si="10"/>
        <v>508</v>
      </c>
      <c r="H29" s="31">
        <f t="shared" si="11"/>
        <v>488</v>
      </c>
      <c r="I29" s="32">
        <f t="shared" si="12"/>
        <v>0</v>
      </c>
      <c r="J29" s="22">
        <v>0</v>
      </c>
      <c r="K29" s="22">
        <v>0</v>
      </c>
      <c r="L29" s="22">
        <v>0</v>
      </c>
      <c r="M29" s="32">
        <f t="shared" si="13"/>
        <v>428</v>
      </c>
      <c r="N29" s="22">
        <v>0</v>
      </c>
      <c r="O29" s="22">
        <v>428</v>
      </c>
      <c r="P29" s="22">
        <v>0</v>
      </c>
      <c r="Q29" s="32">
        <f t="shared" si="14"/>
        <v>0</v>
      </c>
      <c r="R29" s="22">
        <v>0</v>
      </c>
      <c r="S29" s="22">
        <v>0</v>
      </c>
      <c r="T29" s="22">
        <v>0</v>
      </c>
      <c r="U29" s="32">
        <f t="shared" si="15"/>
        <v>60</v>
      </c>
      <c r="V29" s="22">
        <v>0</v>
      </c>
      <c r="W29" s="22">
        <v>60</v>
      </c>
      <c r="X29" s="22">
        <v>0</v>
      </c>
      <c r="Y29" s="32">
        <f t="shared" si="16"/>
        <v>0</v>
      </c>
      <c r="Z29" s="22">
        <v>0</v>
      </c>
      <c r="AA29" s="22">
        <v>0</v>
      </c>
      <c r="AB29" s="22">
        <v>0</v>
      </c>
      <c r="AC29" s="32">
        <f t="shared" si="17"/>
        <v>0</v>
      </c>
      <c r="AD29" s="22">
        <v>0</v>
      </c>
      <c r="AE29" s="22">
        <v>0</v>
      </c>
      <c r="AF29" s="22">
        <v>0</v>
      </c>
      <c r="AG29" s="22">
        <v>20</v>
      </c>
      <c r="AH29" s="22">
        <v>5</v>
      </c>
    </row>
    <row r="30" spans="1:34" ht="13.5">
      <c r="A30" s="40" t="s">
        <v>13</v>
      </c>
      <c r="B30" s="40" t="s">
        <v>59</v>
      </c>
      <c r="C30" s="41" t="s">
        <v>60</v>
      </c>
      <c r="D30" s="31">
        <f t="shared" si="9"/>
        <v>617</v>
      </c>
      <c r="E30" s="22">
        <v>564</v>
      </c>
      <c r="F30" s="22">
        <v>53</v>
      </c>
      <c r="G30" s="32">
        <f t="shared" si="10"/>
        <v>617</v>
      </c>
      <c r="H30" s="31">
        <f t="shared" si="11"/>
        <v>609</v>
      </c>
      <c r="I30" s="32">
        <f t="shared" si="12"/>
        <v>0</v>
      </c>
      <c r="J30" s="22">
        <v>0</v>
      </c>
      <c r="K30" s="22">
        <v>0</v>
      </c>
      <c r="L30" s="22">
        <v>0</v>
      </c>
      <c r="M30" s="32">
        <f t="shared" si="13"/>
        <v>509</v>
      </c>
      <c r="N30" s="22">
        <v>0</v>
      </c>
      <c r="O30" s="22">
        <v>509</v>
      </c>
      <c r="P30" s="22">
        <v>0</v>
      </c>
      <c r="Q30" s="32">
        <f t="shared" si="14"/>
        <v>23</v>
      </c>
      <c r="R30" s="22">
        <v>0</v>
      </c>
      <c r="S30" s="22">
        <v>23</v>
      </c>
      <c r="T30" s="22">
        <v>0</v>
      </c>
      <c r="U30" s="32">
        <f t="shared" si="15"/>
        <v>72</v>
      </c>
      <c r="V30" s="22">
        <v>0</v>
      </c>
      <c r="W30" s="22">
        <v>72</v>
      </c>
      <c r="X30" s="22">
        <v>0</v>
      </c>
      <c r="Y30" s="32">
        <f t="shared" si="16"/>
        <v>0</v>
      </c>
      <c r="Z30" s="22">
        <v>0</v>
      </c>
      <c r="AA30" s="22">
        <v>0</v>
      </c>
      <c r="AB30" s="22">
        <v>0</v>
      </c>
      <c r="AC30" s="32">
        <f t="shared" si="17"/>
        <v>5</v>
      </c>
      <c r="AD30" s="22">
        <v>0</v>
      </c>
      <c r="AE30" s="22">
        <v>5</v>
      </c>
      <c r="AF30" s="22">
        <v>0</v>
      </c>
      <c r="AG30" s="22">
        <v>8</v>
      </c>
      <c r="AH30" s="22">
        <v>0</v>
      </c>
    </row>
    <row r="31" spans="1:34" ht="13.5">
      <c r="A31" s="40" t="s">
        <v>13</v>
      </c>
      <c r="B31" s="40" t="s">
        <v>61</v>
      </c>
      <c r="C31" s="41" t="s">
        <v>62</v>
      </c>
      <c r="D31" s="31">
        <f t="shared" si="9"/>
        <v>1617</v>
      </c>
      <c r="E31" s="22">
        <v>1294</v>
      </c>
      <c r="F31" s="22">
        <v>323</v>
      </c>
      <c r="G31" s="32">
        <f t="shared" si="10"/>
        <v>1617</v>
      </c>
      <c r="H31" s="31">
        <f t="shared" si="11"/>
        <v>1266</v>
      </c>
      <c r="I31" s="32">
        <f t="shared" si="12"/>
        <v>0</v>
      </c>
      <c r="J31" s="22">
        <v>0</v>
      </c>
      <c r="K31" s="22">
        <v>0</v>
      </c>
      <c r="L31" s="22">
        <v>0</v>
      </c>
      <c r="M31" s="32">
        <f t="shared" si="13"/>
        <v>1085</v>
      </c>
      <c r="N31" s="22">
        <v>0</v>
      </c>
      <c r="O31" s="22">
        <v>1085</v>
      </c>
      <c r="P31" s="22">
        <v>0</v>
      </c>
      <c r="Q31" s="32">
        <f t="shared" si="14"/>
        <v>0</v>
      </c>
      <c r="R31" s="22">
        <v>0</v>
      </c>
      <c r="S31" s="22">
        <v>0</v>
      </c>
      <c r="T31" s="22">
        <v>0</v>
      </c>
      <c r="U31" s="32">
        <f t="shared" si="15"/>
        <v>136</v>
      </c>
      <c r="V31" s="22">
        <v>0</v>
      </c>
      <c r="W31" s="22">
        <v>136</v>
      </c>
      <c r="X31" s="22">
        <v>0</v>
      </c>
      <c r="Y31" s="32">
        <f t="shared" si="16"/>
        <v>0</v>
      </c>
      <c r="Z31" s="22">
        <v>0</v>
      </c>
      <c r="AA31" s="22">
        <v>0</v>
      </c>
      <c r="AB31" s="22">
        <v>0</v>
      </c>
      <c r="AC31" s="32">
        <f t="shared" si="17"/>
        <v>45</v>
      </c>
      <c r="AD31" s="22">
        <v>0</v>
      </c>
      <c r="AE31" s="22">
        <v>45</v>
      </c>
      <c r="AF31" s="22">
        <v>0</v>
      </c>
      <c r="AG31" s="22">
        <v>351</v>
      </c>
      <c r="AH31" s="22">
        <v>38</v>
      </c>
    </row>
    <row r="32" spans="1:34" ht="13.5">
      <c r="A32" s="40" t="s">
        <v>13</v>
      </c>
      <c r="B32" s="40" t="s">
        <v>63</v>
      </c>
      <c r="C32" s="41" t="s">
        <v>64</v>
      </c>
      <c r="D32" s="31">
        <f t="shared" si="9"/>
        <v>1437</v>
      </c>
      <c r="E32" s="22">
        <v>1151</v>
      </c>
      <c r="F32" s="22">
        <v>286</v>
      </c>
      <c r="G32" s="32">
        <f t="shared" si="10"/>
        <v>1437</v>
      </c>
      <c r="H32" s="31">
        <f t="shared" si="11"/>
        <v>1087</v>
      </c>
      <c r="I32" s="32">
        <f t="shared" si="12"/>
        <v>0</v>
      </c>
      <c r="J32" s="22">
        <v>0</v>
      </c>
      <c r="K32" s="22">
        <v>0</v>
      </c>
      <c r="L32" s="22">
        <v>0</v>
      </c>
      <c r="M32" s="32">
        <f t="shared" si="13"/>
        <v>909</v>
      </c>
      <c r="N32" s="22">
        <v>893</v>
      </c>
      <c r="O32" s="22">
        <v>0</v>
      </c>
      <c r="P32" s="22">
        <v>16</v>
      </c>
      <c r="Q32" s="32">
        <f t="shared" si="14"/>
        <v>0</v>
      </c>
      <c r="R32" s="22">
        <v>0</v>
      </c>
      <c r="S32" s="22">
        <v>0</v>
      </c>
      <c r="T32" s="22">
        <v>0</v>
      </c>
      <c r="U32" s="32">
        <f t="shared" si="15"/>
        <v>178</v>
      </c>
      <c r="V32" s="22">
        <v>171</v>
      </c>
      <c r="W32" s="22">
        <v>0</v>
      </c>
      <c r="X32" s="22">
        <v>7</v>
      </c>
      <c r="Y32" s="32">
        <f t="shared" si="16"/>
        <v>0</v>
      </c>
      <c r="Z32" s="22">
        <v>0</v>
      </c>
      <c r="AA32" s="22">
        <v>0</v>
      </c>
      <c r="AB32" s="22">
        <v>0</v>
      </c>
      <c r="AC32" s="32">
        <f t="shared" si="17"/>
        <v>0</v>
      </c>
      <c r="AD32" s="22">
        <v>0</v>
      </c>
      <c r="AE32" s="22">
        <v>0</v>
      </c>
      <c r="AF32" s="22">
        <v>0</v>
      </c>
      <c r="AG32" s="22">
        <v>350</v>
      </c>
      <c r="AH32" s="22">
        <v>381</v>
      </c>
    </row>
    <row r="33" spans="1:34" ht="13.5">
      <c r="A33" s="40" t="s">
        <v>13</v>
      </c>
      <c r="B33" s="40" t="s">
        <v>65</v>
      </c>
      <c r="C33" s="41" t="s">
        <v>66</v>
      </c>
      <c r="D33" s="31">
        <f t="shared" si="9"/>
        <v>199</v>
      </c>
      <c r="E33" s="22">
        <v>199</v>
      </c>
      <c r="F33" s="22">
        <v>0</v>
      </c>
      <c r="G33" s="32">
        <f t="shared" si="10"/>
        <v>199</v>
      </c>
      <c r="H33" s="31">
        <f t="shared" si="11"/>
        <v>199</v>
      </c>
      <c r="I33" s="32">
        <f t="shared" si="12"/>
        <v>0</v>
      </c>
      <c r="J33" s="22">
        <v>0</v>
      </c>
      <c r="K33" s="22">
        <v>0</v>
      </c>
      <c r="L33" s="22">
        <v>0</v>
      </c>
      <c r="M33" s="32">
        <f t="shared" si="13"/>
        <v>114</v>
      </c>
      <c r="N33" s="22">
        <v>0</v>
      </c>
      <c r="O33" s="22">
        <v>114</v>
      </c>
      <c r="P33" s="22">
        <v>0</v>
      </c>
      <c r="Q33" s="32">
        <f t="shared" si="14"/>
        <v>0</v>
      </c>
      <c r="R33" s="22">
        <v>0</v>
      </c>
      <c r="S33" s="22">
        <v>0</v>
      </c>
      <c r="T33" s="22">
        <v>0</v>
      </c>
      <c r="U33" s="32">
        <f t="shared" si="15"/>
        <v>46</v>
      </c>
      <c r="V33" s="22">
        <v>0</v>
      </c>
      <c r="W33" s="22">
        <v>46</v>
      </c>
      <c r="X33" s="22">
        <v>0</v>
      </c>
      <c r="Y33" s="32">
        <f t="shared" si="16"/>
        <v>1</v>
      </c>
      <c r="Z33" s="22">
        <v>0</v>
      </c>
      <c r="AA33" s="22">
        <v>1</v>
      </c>
      <c r="AB33" s="22">
        <v>0</v>
      </c>
      <c r="AC33" s="32">
        <f t="shared" si="17"/>
        <v>38</v>
      </c>
      <c r="AD33" s="22">
        <v>0</v>
      </c>
      <c r="AE33" s="22">
        <v>38</v>
      </c>
      <c r="AF33" s="22">
        <v>0</v>
      </c>
      <c r="AG33" s="22">
        <v>0</v>
      </c>
      <c r="AH33" s="22">
        <v>0</v>
      </c>
    </row>
    <row r="34" spans="1:34" ht="13.5">
      <c r="A34" s="40" t="s">
        <v>13</v>
      </c>
      <c r="B34" s="40" t="s">
        <v>67</v>
      </c>
      <c r="C34" s="41" t="s">
        <v>68</v>
      </c>
      <c r="D34" s="31">
        <f t="shared" si="9"/>
        <v>437</v>
      </c>
      <c r="E34" s="22">
        <v>349</v>
      </c>
      <c r="F34" s="22">
        <v>88</v>
      </c>
      <c r="G34" s="32">
        <f t="shared" si="10"/>
        <v>437</v>
      </c>
      <c r="H34" s="31">
        <f t="shared" si="11"/>
        <v>399</v>
      </c>
      <c r="I34" s="32">
        <f t="shared" si="12"/>
        <v>0</v>
      </c>
      <c r="J34" s="22">
        <v>0</v>
      </c>
      <c r="K34" s="22">
        <v>0</v>
      </c>
      <c r="L34" s="22">
        <v>0</v>
      </c>
      <c r="M34" s="32">
        <f t="shared" si="13"/>
        <v>308</v>
      </c>
      <c r="N34" s="22">
        <v>0</v>
      </c>
      <c r="O34" s="22">
        <v>308</v>
      </c>
      <c r="P34" s="22">
        <v>0</v>
      </c>
      <c r="Q34" s="32">
        <f t="shared" si="14"/>
        <v>23</v>
      </c>
      <c r="R34" s="22">
        <v>0</v>
      </c>
      <c r="S34" s="22">
        <v>23</v>
      </c>
      <c r="T34" s="22">
        <v>0</v>
      </c>
      <c r="U34" s="32">
        <f t="shared" si="15"/>
        <v>68</v>
      </c>
      <c r="V34" s="22">
        <v>0</v>
      </c>
      <c r="W34" s="22">
        <v>68</v>
      </c>
      <c r="X34" s="22">
        <v>0</v>
      </c>
      <c r="Y34" s="32">
        <f t="shared" si="16"/>
        <v>0</v>
      </c>
      <c r="Z34" s="22">
        <v>0</v>
      </c>
      <c r="AA34" s="22">
        <v>0</v>
      </c>
      <c r="AB34" s="22">
        <v>0</v>
      </c>
      <c r="AC34" s="32">
        <f t="shared" si="17"/>
        <v>0</v>
      </c>
      <c r="AD34" s="22">
        <v>0</v>
      </c>
      <c r="AE34" s="22">
        <v>0</v>
      </c>
      <c r="AF34" s="22">
        <v>0</v>
      </c>
      <c r="AG34" s="22">
        <v>38</v>
      </c>
      <c r="AH34" s="22">
        <v>0</v>
      </c>
    </row>
    <row r="35" spans="1:34" ht="13.5">
      <c r="A35" s="40" t="s">
        <v>13</v>
      </c>
      <c r="B35" s="40" t="s">
        <v>69</v>
      </c>
      <c r="C35" s="41" t="s">
        <v>70</v>
      </c>
      <c r="D35" s="31">
        <f t="shared" si="9"/>
        <v>1694</v>
      </c>
      <c r="E35" s="22">
        <v>1355</v>
      </c>
      <c r="F35" s="22">
        <v>339</v>
      </c>
      <c r="G35" s="32">
        <f t="shared" si="10"/>
        <v>1694</v>
      </c>
      <c r="H35" s="31">
        <f t="shared" si="11"/>
        <v>1220</v>
      </c>
      <c r="I35" s="32">
        <f t="shared" si="12"/>
        <v>0</v>
      </c>
      <c r="J35" s="22">
        <v>0</v>
      </c>
      <c r="K35" s="22">
        <v>0</v>
      </c>
      <c r="L35" s="22">
        <v>0</v>
      </c>
      <c r="M35" s="32">
        <f t="shared" si="13"/>
        <v>1036</v>
      </c>
      <c r="N35" s="22">
        <v>0</v>
      </c>
      <c r="O35" s="22">
        <v>1036</v>
      </c>
      <c r="P35" s="22">
        <v>0</v>
      </c>
      <c r="Q35" s="32">
        <f t="shared" si="14"/>
        <v>0</v>
      </c>
      <c r="R35" s="22">
        <v>0</v>
      </c>
      <c r="S35" s="22">
        <v>0</v>
      </c>
      <c r="T35" s="22">
        <v>0</v>
      </c>
      <c r="U35" s="32">
        <f t="shared" si="15"/>
        <v>145</v>
      </c>
      <c r="V35" s="22">
        <v>0</v>
      </c>
      <c r="W35" s="22">
        <v>145</v>
      </c>
      <c r="X35" s="22">
        <v>0</v>
      </c>
      <c r="Y35" s="32">
        <f t="shared" si="16"/>
        <v>0</v>
      </c>
      <c r="Z35" s="22">
        <v>0</v>
      </c>
      <c r="AA35" s="22">
        <v>0</v>
      </c>
      <c r="AB35" s="22">
        <v>0</v>
      </c>
      <c r="AC35" s="32">
        <f t="shared" si="17"/>
        <v>39</v>
      </c>
      <c r="AD35" s="22">
        <v>0</v>
      </c>
      <c r="AE35" s="22">
        <v>39</v>
      </c>
      <c r="AF35" s="22">
        <v>0</v>
      </c>
      <c r="AG35" s="22">
        <v>474</v>
      </c>
      <c r="AH35" s="22">
        <v>247</v>
      </c>
    </row>
    <row r="36" spans="1:34" ht="13.5">
      <c r="A36" s="40" t="s">
        <v>13</v>
      </c>
      <c r="B36" s="40" t="s">
        <v>71</v>
      </c>
      <c r="C36" s="41" t="s">
        <v>72</v>
      </c>
      <c r="D36" s="31">
        <f t="shared" si="9"/>
        <v>114</v>
      </c>
      <c r="E36" s="22">
        <v>108</v>
      </c>
      <c r="F36" s="22">
        <v>6</v>
      </c>
      <c r="G36" s="32">
        <f t="shared" si="10"/>
        <v>114</v>
      </c>
      <c r="H36" s="31">
        <f t="shared" si="11"/>
        <v>99</v>
      </c>
      <c r="I36" s="32">
        <f t="shared" si="12"/>
        <v>0</v>
      </c>
      <c r="J36" s="22">
        <v>0</v>
      </c>
      <c r="K36" s="22">
        <v>0</v>
      </c>
      <c r="L36" s="22">
        <v>0</v>
      </c>
      <c r="M36" s="32">
        <f t="shared" si="13"/>
        <v>31</v>
      </c>
      <c r="N36" s="22">
        <v>0</v>
      </c>
      <c r="O36" s="22">
        <v>31</v>
      </c>
      <c r="P36" s="22">
        <v>0</v>
      </c>
      <c r="Q36" s="32">
        <f t="shared" si="14"/>
        <v>0</v>
      </c>
      <c r="R36" s="22">
        <v>0</v>
      </c>
      <c r="S36" s="22">
        <v>0</v>
      </c>
      <c r="T36" s="22">
        <v>0</v>
      </c>
      <c r="U36" s="32">
        <f t="shared" si="15"/>
        <v>5</v>
      </c>
      <c r="V36" s="22">
        <v>0</v>
      </c>
      <c r="W36" s="22">
        <v>5</v>
      </c>
      <c r="X36" s="22">
        <v>0</v>
      </c>
      <c r="Y36" s="32">
        <f t="shared" si="16"/>
        <v>0</v>
      </c>
      <c r="Z36" s="22">
        <v>0</v>
      </c>
      <c r="AA36" s="22">
        <v>0</v>
      </c>
      <c r="AB36" s="22">
        <v>0</v>
      </c>
      <c r="AC36" s="32">
        <f t="shared" si="17"/>
        <v>63</v>
      </c>
      <c r="AD36" s="22">
        <v>0</v>
      </c>
      <c r="AE36" s="22">
        <v>63</v>
      </c>
      <c r="AF36" s="22">
        <v>0</v>
      </c>
      <c r="AG36" s="22">
        <v>15</v>
      </c>
      <c r="AH36" s="22">
        <v>0</v>
      </c>
    </row>
    <row r="37" spans="1:34" ht="13.5">
      <c r="A37" s="40" t="s">
        <v>13</v>
      </c>
      <c r="B37" s="40" t="s">
        <v>73</v>
      </c>
      <c r="C37" s="41" t="s">
        <v>74</v>
      </c>
      <c r="D37" s="31">
        <f t="shared" si="9"/>
        <v>314</v>
      </c>
      <c r="E37" s="22">
        <v>263</v>
      </c>
      <c r="F37" s="22">
        <v>51</v>
      </c>
      <c r="G37" s="32">
        <f t="shared" si="10"/>
        <v>314</v>
      </c>
      <c r="H37" s="31">
        <f t="shared" si="11"/>
        <v>257</v>
      </c>
      <c r="I37" s="32">
        <f t="shared" si="12"/>
        <v>0</v>
      </c>
      <c r="J37" s="22">
        <v>0</v>
      </c>
      <c r="K37" s="22">
        <v>0</v>
      </c>
      <c r="L37" s="22">
        <v>0</v>
      </c>
      <c r="M37" s="32">
        <f t="shared" si="13"/>
        <v>240</v>
      </c>
      <c r="N37" s="22">
        <v>0</v>
      </c>
      <c r="O37" s="22">
        <v>240</v>
      </c>
      <c r="P37" s="22">
        <v>0</v>
      </c>
      <c r="Q37" s="32">
        <f t="shared" si="14"/>
        <v>7</v>
      </c>
      <c r="R37" s="22">
        <v>0</v>
      </c>
      <c r="S37" s="22">
        <v>7</v>
      </c>
      <c r="T37" s="22">
        <v>0</v>
      </c>
      <c r="U37" s="32">
        <f t="shared" si="15"/>
        <v>0</v>
      </c>
      <c r="V37" s="22">
        <v>0</v>
      </c>
      <c r="W37" s="22">
        <v>0</v>
      </c>
      <c r="X37" s="22">
        <v>0</v>
      </c>
      <c r="Y37" s="32">
        <f t="shared" si="16"/>
        <v>0</v>
      </c>
      <c r="Z37" s="22">
        <v>0</v>
      </c>
      <c r="AA37" s="22">
        <v>0</v>
      </c>
      <c r="AB37" s="22">
        <v>0</v>
      </c>
      <c r="AC37" s="32">
        <f t="shared" si="17"/>
        <v>10</v>
      </c>
      <c r="AD37" s="22">
        <v>0</v>
      </c>
      <c r="AE37" s="22">
        <v>10</v>
      </c>
      <c r="AF37" s="22">
        <v>0</v>
      </c>
      <c r="AG37" s="22">
        <v>57</v>
      </c>
      <c r="AH37" s="22">
        <v>0</v>
      </c>
    </row>
    <row r="38" spans="1:34" ht="13.5">
      <c r="A38" s="40" t="s">
        <v>13</v>
      </c>
      <c r="B38" s="40" t="s">
        <v>75</v>
      </c>
      <c r="C38" s="41" t="s">
        <v>76</v>
      </c>
      <c r="D38" s="31">
        <f t="shared" si="9"/>
        <v>8569</v>
      </c>
      <c r="E38" s="22">
        <v>7005</v>
      </c>
      <c r="F38" s="22">
        <v>1564</v>
      </c>
      <c r="G38" s="32">
        <f t="shared" si="10"/>
        <v>8569</v>
      </c>
      <c r="H38" s="31">
        <f t="shared" si="11"/>
        <v>7005</v>
      </c>
      <c r="I38" s="32">
        <f t="shared" si="12"/>
        <v>0</v>
      </c>
      <c r="J38" s="22">
        <v>0</v>
      </c>
      <c r="K38" s="22">
        <v>0</v>
      </c>
      <c r="L38" s="22">
        <v>0</v>
      </c>
      <c r="M38" s="32">
        <f t="shared" si="13"/>
        <v>4066</v>
      </c>
      <c r="N38" s="22">
        <v>4066</v>
      </c>
      <c r="O38" s="22">
        <v>0</v>
      </c>
      <c r="P38" s="22">
        <v>0</v>
      </c>
      <c r="Q38" s="32">
        <f t="shared" si="14"/>
        <v>182</v>
      </c>
      <c r="R38" s="22">
        <v>0</v>
      </c>
      <c r="S38" s="22">
        <v>182</v>
      </c>
      <c r="T38" s="22">
        <v>0</v>
      </c>
      <c r="U38" s="32">
        <f t="shared" si="15"/>
        <v>2225</v>
      </c>
      <c r="V38" s="22">
        <v>483</v>
      </c>
      <c r="W38" s="22">
        <v>1742</v>
      </c>
      <c r="X38" s="22">
        <v>0</v>
      </c>
      <c r="Y38" s="32">
        <f t="shared" si="16"/>
        <v>0</v>
      </c>
      <c r="Z38" s="22">
        <v>0</v>
      </c>
      <c r="AA38" s="22">
        <v>0</v>
      </c>
      <c r="AB38" s="22">
        <v>0</v>
      </c>
      <c r="AC38" s="32">
        <f t="shared" si="17"/>
        <v>532</v>
      </c>
      <c r="AD38" s="22">
        <v>0</v>
      </c>
      <c r="AE38" s="22">
        <v>532</v>
      </c>
      <c r="AF38" s="22">
        <v>0</v>
      </c>
      <c r="AG38" s="22">
        <v>1564</v>
      </c>
      <c r="AH38" s="22">
        <v>32</v>
      </c>
    </row>
    <row r="39" spans="1:34" ht="13.5">
      <c r="A39" s="40" t="s">
        <v>13</v>
      </c>
      <c r="B39" s="40" t="s">
        <v>77</v>
      </c>
      <c r="C39" s="41" t="s">
        <v>78</v>
      </c>
      <c r="D39" s="31">
        <f t="shared" si="9"/>
        <v>554</v>
      </c>
      <c r="E39" s="22">
        <v>468</v>
      </c>
      <c r="F39" s="22">
        <v>86</v>
      </c>
      <c r="G39" s="32">
        <f t="shared" si="10"/>
        <v>554</v>
      </c>
      <c r="H39" s="31">
        <f t="shared" si="11"/>
        <v>468</v>
      </c>
      <c r="I39" s="32">
        <f t="shared" si="12"/>
        <v>0</v>
      </c>
      <c r="J39" s="22">
        <v>0</v>
      </c>
      <c r="K39" s="22">
        <v>0</v>
      </c>
      <c r="L39" s="22">
        <v>0</v>
      </c>
      <c r="M39" s="32">
        <f t="shared" si="13"/>
        <v>306</v>
      </c>
      <c r="N39" s="22">
        <v>0</v>
      </c>
      <c r="O39" s="22">
        <v>306</v>
      </c>
      <c r="P39" s="22">
        <v>0</v>
      </c>
      <c r="Q39" s="32">
        <f t="shared" si="14"/>
        <v>20</v>
      </c>
      <c r="R39" s="22">
        <v>0</v>
      </c>
      <c r="S39" s="22">
        <v>20</v>
      </c>
      <c r="T39" s="22">
        <v>0</v>
      </c>
      <c r="U39" s="32">
        <f t="shared" si="15"/>
        <v>78</v>
      </c>
      <c r="V39" s="22">
        <v>0</v>
      </c>
      <c r="W39" s="22">
        <v>78</v>
      </c>
      <c r="X39" s="22">
        <v>0</v>
      </c>
      <c r="Y39" s="32">
        <f t="shared" si="16"/>
        <v>0</v>
      </c>
      <c r="Z39" s="22">
        <v>0</v>
      </c>
      <c r="AA39" s="22">
        <v>0</v>
      </c>
      <c r="AB39" s="22">
        <v>0</v>
      </c>
      <c r="AC39" s="32">
        <f t="shared" si="17"/>
        <v>64</v>
      </c>
      <c r="AD39" s="22">
        <v>0</v>
      </c>
      <c r="AE39" s="22">
        <v>64</v>
      </c>
      <c r="AF39" s="22">
        <v>0</v>
      </c>
      <c r="AG39" s="22">
        <v>86</v>
      </c>
      <c r="AH39" s="22">
        <v>0</v>
      </c>
    </row>
    <row r="40" spans="1:34" ht="13.5">
      <c r="A40" s="40" t="s">
        <v>13</v>
      </c>
      <c r="B40" s="40" t="s">
        <v>79</v>
      </c>
      <c r="C40" s="41" t="s">
        <v>10</v>
      </c>
      <c r="D40" s="31">
        <f t="shared" si="9"/>
        <v>4077</v>
      </c>
      <c r="E40" s="22">
        <v>3292</v>
      </c>
      <c r="F40" s="22">
        <v>785</v>
      </c>
      <c r="G40" s="32">
        <f t="shared" si="10"/>
        <v>4077</v>
      </c>
      <c r="H40" s="31">
        <f t="shared" si="11"/>
        <v>3378</v>
      </c>
      <c r="I40" s="32">
        <f t="shared" si="12"/>
        <v>0</v>
      </c>
      <c r="J40" s="22">
        <v>0</v>
      </c>
      <c r="K40" s="22">
        <v>0</v>
      </c>
      <c r="L40" s="22">
        <v>0</v>
      </c>
      <c r="M40" s="32">
        <f t="shared" si="13"/>
        <v>2327</v>
      </c>
      <c r="N40" s="22">
        <v>0</v>
      </c>
      <c r="O40" s="22">
        <v>2327</v>
      </c>
      <c r="P40" s="22">
        <v>0</v>
      </c>
      <c r="Q40" s="32">
        <f t="shared" si="14"/>
        <v>304</v>
      </c>
      <c r="R40" s="22">
        <v>0</v>
      </c>
      <c r="S40" s="22">
        <v>304</v>
      </c>
      <c r="T40" s="22">
        <v>0</v>
      </c>
      <c r="U40" s="32">
        <f t="shared" si="15"/>
        <v>747</v>
      </c>
      <c r="V40" s="22">
        <v>25</v>
      </c>
      <c r="W40" s="22">
        <v>722</v>
      </c>
      <c r="X40" s="22">
        <v>0</v>
      </c>
      <c r="Y40" s="32">
        <f t="shared" si="16"/>
        <v>0</v>
      </c>
      <c r="Z40" s="22">
        <v>0</v>
      </c>
      <c r="AA40" s="22">
        <v>0</v>
      </c>
      <c r="AB40" s="22">
        <v>0</v>
      </c>
      <c r="AC40" s="32">
        <f t="shared" si="17"/>
        <v>0</v>
      </c>
      <c r="AD40" s="22">
        <v>0</v>
      </c>
      <c r="AE40" s="22">
        <v>0</v>
      </c>
      <c r="AF40" s="22">
        <v>0</v>
      </c>
      <c r="AG40" s="22">
        <v>699</v>
      </c>
      <c r="AH40" s="22">
        <v>358</v>
      </c>
    </row>
    <row r="41" spans="1:34" ht="13.5">
      <c r="A41" s="40" t="s">
        <v>13</v>
      </c>
      <c r="B41" s="40" t="s">
        <v>80</v>
      </c>
      <c r="C41" s="41" t="s">
        <v>81</v>
      </c>
      <c r="D41" s="31">
        <f t="shared" si="9"/>
        <v>820</v>
      </c>
      <c r="E41" s="22">
        <v>748</v>
      </c>
      <c r="F41" s="22">
        <v>72</v>
      </c>
      <c r="G41" s="32">
        <f t="shared" si="10"/>
        <v>820</v>
      </c>
      <c r="H41" s="31">
        <f t="shared" si="11"/>
        <v>748</v>
      </c>
      <c r="I41" s="32">
        <f t="shared" si="12"/>
        <v>0</v>
      </c>
      <c r="J41" s="22">
        <v>0</v>
      </c>
      <c r="K41" s="22">
        <v>0</v>
      </c>
      <c r="L41" s="22">
        <v>0</v>
      </c>
      <c r="M41" s="32">
        <f t="shared" si="13"/>
        <v>482</v>
      </c>
      <c r="N41" s="22">
        <v>0</v>
      </c>
      <c r="O41" s="22">
        <v>482</v>
      </c>
      <c r="P41" s="22">
        <v>0</v>
      </c>
      <c r="Q41" s="32">
        <f t="shared" si="14"/>
        <v>20</v>
      </c>
      <c r="R41" s="22">
        <v>0</v>
      </c>
      <c r="S41" s="22">
        <v>20</v>
      </c>
      <c r="T41" s="22">
        <v>0</v>
      </c>
      <c r="U41" s="32">
        <f t="shared" si="15"/>
        <v>126</v>
      </c>
      <c r="V41" s="22">
        <v>0</v>
      </c>
      <c r="W41" s="22">
        <v>126</v>
      </c>
      <c r="X41" s="22">
        <v>0</v>
      </c>
      <c r="Y41" s="32">
        <f t="shared" si="16"/>
        <v>0</v>
      </c>
      <c r="Z41" s="22">
        <v>0</v>
      </c>
      <c r="AA41" s="22">
        <v>0</v>
      </c>
      <c r="AB41" s="22">
        <v>0</v>
      </c>
      <c r="AC41" s="32">
        <f t="shared" si="17"/>
        <v>120</v>
      </c>
      <c r="AD41" s="22">
        <v>0</v>
      </c>
      <c r="AE41" s="22">
        <v>120</v>
      </c>
      <c r="AF41" s="22">
        <v>0</v>
      </c>
      <c r="AG41" s="22">
        <v>72</v>
      </c>
      <c r="AH41" s="22">
        <v>499</v>
      </c>
    </row>
    <row r="42" spans="1:34" ht="13.5">
      <c r="A42" s="40" t="s">
        <v>13</v>
      </c>
      <c r="B42" s="40" t="s">
        <v>82</v>
      </c>
      <c r="C42" s="41" t="s">
        <v>83</v>
      </c>
      <c r="D42" s="31">
        <f t="shared" si="9"/>
        <v>342</v>
      </c>
      <c r="E42" s="22">
        <v>342</v>
      </c>
      <c r="F42" s="22">
        <v>0</v>
      </c>
      <c r="G42" s="32">
        <f t="shared" si="10"/>
        <v>342</v>
      </c>
      <c r="H42" s="31">
        <f t="shared" si="11"/>
        <v>342</v>
      </c>
      <c r="I42" s="32">
        <f t="shared" si="12"/>
        <v>0</v>
      </c>
      <c r="J42" s="22">
        <v>0</v>
      </c>
      <c r="K42" s="22">
        <v>0</v>
      </c>
      <c r="L42" s="22">
        <v>0</v>
      </c>
      <c r="M42" s="32">
        <f t="shared" si="13"/>
        <v>248</v>
      </c>
      <c r="N42" s="22">
        <v>0</v>
      </c>
      <c r="O42" s="22">
        <v>248</v>
      </c>
      <c r="P42" s="22">
        <v>0</v>
      </c>
      <c r="Q42" s="32">
        <f t="shared" si="14"/>
        <v>20</v>
      </c>
      <c r="R42" s="22">
        <v>0</v>
      </c>
      <c r="S42" s="22">
        <v>20</v>
      </c>
      <c r="T42" s="22">
        <v>0</v>
      </c>
      <c r="U42" s="32">
        <f t="shared" si="15"/>
        <v>74</v>
      </c>
      <c r="V42" s="22">
        <v>0</v>
      </c>
      <c r="W42" s="22">
        <v>74</v>
      </c>
      <c r="X42" s="22">
        <v>0</v>
      </c>
      <c r="Y42" s="32">
        <f t="shared" si="16"/>
        <v>0</v>
      </c>
      <c r="Z42" s="22">
        <v>0</v>
      </c>
      <c r="AA42" s="22">
        <v>0</v>
      </c>
      <c r="AB42" s="22">
        <v>0</v>
      </c>
      <c r="AC42" s="32">
        <f t="shared" si="17"/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26</v>
      </c>
    </row>
    <row r="43" spans="1:34" ht="13.5">
      <c r="A43" s="40" t="s">
        <v>13</v>
      </c>
      <c r="B43" s="40" t="s">
        <v>84</v>
      </c>
      <c r="C43" s="41" t="s">
        <v>85</v>
      </c>
      <c r="D43" s="31">
        <f t="shared" si="9"/>
        <v>3907</v>
      </c>
      <c r="E43" s="22">
        <v>2749</v>
      </c>
      <c r="F43" s="22">
        <v>1158</v>
      </c>
      <c r="G43" s="32">
        <f t="shared" si="10"/>
        <v>3907</v>
      </c>
      <c r="H43" s="31">
        <f t="shared" si="11"/>
        <v>2005</v>
      </c>
      <c r="I43" s="32">
        <f t="shared" si="12"/>
        <v>0</v>
      </c>
      <c r="J43" s="22">
        <v>0</v>
      </c>
      <c r="K43" s="22">
        <v>0</v>
      </c>
      <c r="L43" s="22">
        <v>0</v>
      </c>
      <c r="M43" s="32">
        <f t="shared" si="13"/>
        <v>1525</v>
      </c>
      <c r="N43" s="22">
        <v>0</v>
      </c>
      <c r="O43" s="22">
        <v>1441</v>
      </c>
      <c r="P43" s="22">
        <v>84</v>
      </c>
      <c r="Q43" s="32">
        <f t="shared" si="14"/>
        <v>369</v>
      </c>
      <c r="R43" s="22">
        <v>0</v>
      </c>
      <c r="S43" s="22">
        <v>332</v>
      </c>
      <c r="T43" s="22">
        <v>37</v>
      </c>
      <c r="U43" s="32">
        <f t="shared" si="15"/>
        <v>111</v>
      </c>
      <c r="V43" s="22">
        <v>0</v>
      </c>
      <c r="W43" s="22">
        <v>111</v>
      </c>
      <c r="X43" s="22">
        <v>0</v>
      </c>
      <c r="Y43" s="32">
        <f t="shared" si="16"/>
        <v>0</v>
      </c>
      <c r="Z43" s="22">
        <v>0</v>
      </c>
      <c r="AA43" s="22">
        <v>0</v>
      </c>
      <c r="AB43" s="22">
        <v>0</v>
      </c>
      <c r="AC43" s="32">
        <f t="shared" si="17"/>
        <v>0</v>
      </c>
      <c r="AD43" s="22">
        <v>0</v>
      </c>
      <c r="AE43" s="22">
        <v>0</v>
      </c>
      <c r="AF43" s="22">
        <v>0</v>
      </c>
      <c r="AG43" s="22">
        <v>1902</v>
      </c>
      <c r="AH43" s="22">
        <v>100</v>
      </c>
    </row>
    <row r="44" spans="1:34" ht="13.5">
      <c r="A44" s="40" t="s">
        <v>13</v>
      </c>
      <c r="B44" s="40" t="s">
        <v>86</v>
      </c>
      <c r="C44" s="41" t="s">
        <v>87</v>
      </c>
      <c r="D44" s="31">
        <f t="shared" si="9"/>
        <v>4829</v>
      </c>
      <c r="E44" s="22">
        <v>3747</v>
      </c>
      <c r="F44" s="22">
        <v>1082</v>
      </c>
      <c r="G44" s="32">
        <f t="shared" si="10"/>
        <v>4829</v>
      </c>
      <c r="H44" s="31">
        <f t="shared" si="11"/>
        <v>3747</v>
      </c>
      <c r="I44" s="32">
        <f t="shared" si="12"/>
        <v>0</v>
      </c>
      <c r="J44" s="22">
        <v>0</v>
      </c>
      <c r="K44" s="22">
        <v>0</v>
      </c>
      <c r="L44" s="22">
        <v>0</v>
      </c>
      <c r="M44" s="32">
        <f t="shared" si="13"/>
        <v>2491</v>
      </c>
      <c r="N44" s="22">
        <v>0</v>
      </c>
      <c r="O44" s="22">
        <v>2491</v>
      </c>
      <c r="P44" s="22">
        <v>0</v>
      </c>
      <c r="Q44" s="32">
        <f t="shared" si="14"/>
        <v>106</v>
      </c>
      <c r="R44" s="22">
        <v>0</v>
      </c>
      <c r="S44" s="22">
        <v>106</v>
      </c>
      <c r="T44" s="22">
        <v>0</v>
      </c>
      <c r="U44" s="32">
        <f t="shared" si="15"/>
        <v>638</v>
      </c>
      <c r="V44" s="22">
        <v>0</v>
      </c>
      <c r="W44" s="22">
        <v>638</v>
      </c>
      <c r="X44" s="22">
        <v>0</v>
      </c>
      <c r="Y44" s="32">
        <f t="shared" si="16"/>
        <v>0</v>
      </c>
      <c r="Z44" s="22">
        <v>0</v>
      </c>
      <c r="AA44" s="22">
        <v>0</v>
      </c>
      <c r="AB44" s="22">
        <v>0</v>
      </c>
      <c r="AC44" s="32">
        <f t="shared" si="17"/>
        <v>512</v>
      </c>
      <c r="AD44" s="22">
        <v>0</v>
      </c>
      <c r="AE44" s="22">
        <v>512</v>
      </c>
      <c r="AF44" s="22">
        <v>0</v>
      </c>
      <c r="AG44" s="22">
        <v>1082</v>
      </c>
      <c r="AH44" s="22">
        <v>0</v>
      </c>
    </row>
    <row r="45" spans="1:34" ht="13.5">
      <c r="A45" s="40" t="s">
        <v>13</v>
      </c>
      <c r="B45" s="40" t="s">
        <v>88</v>
      </c>
      <c r="C45" s="41" t="s">
        <v>89</v>
      </c>
      <c r="D45" s="31">
        <f t="shared" si="9"/>
        <v>2697</v>
      </c>
      <c r="E45" s="22">
        <v>1993</v>
      </c>
      <c r="F45" s="22">
        <v>704</v>
      </c>
      <c r="G45" s="32">
        <f t="shared" si="10"/>
        <v>2697</v>
      </c>
      <c r="H45" s="31">
        <f t="shared" si="11"/>
        <v>1993</v>
      </c>
      <c r="I45" s="32">
        <f t="shared" si="12"/>
        <v>0</v>
      </c>
      <c r="J45" s="22">
        <v>0</v>
      </c>
      <c r="K45" s="22">
        <v>0</v>
      </c>
      <c r="L45" s="22">
        <v>0</v>
      </c>
      <c r="M45" s="32">
        <f t="shared" si="13"/>
        <v>1266</v>
      </c>
      <c r="N45" s="22">
        <v>0</v>
      </c>
      <c r="O45" s="22">
        <v>1266</v>
      </c>
      <c r="P45" s="22">
        <v>0</v>
      </c>
      <c r="Q45" s="32">
        <f t="shared" si="14"/>
        <v>50</v>
      </c>
      <c r="R45" s="22">
        <v>0</v>
      </c>
      <c r="S45" s="22">
        <v>50</v>
      </c>
      <c r="T45" s="22">
        <v>0</v>
      </c>
      <c r="U45" s="32">
        <f t="shared" si="15"/>
        <v>422</v>
      </c>
      <c r="V45" s="22">
        <v>0</v>
      </c>
      <c r="W45" s="22">
        <v>422</v>
      </c>
      <c r="X45" s="22">
        <v>0</v>
      </c>
      <c r="Y45" s="32">
        <f t="shared" si="16"/>
        <v>0</v>
      </c>
      <c r="Z45" s="22">
        <v>0</v>
      </c>
      <c r="AA45" s="22">
        <v>0</v>
      </c>
      <c r="AB45" s="22">
        <v>0</v>
      </c>
      <c r="AC45" s="32">
        <f t="shared" si="17"/>
        <v>255</v>
      </c>
      <c r="AD45" s="22">
        <v>0</v>
      </c>
      <c r="AE45" s="22">
        <v>255</v>
      </c>
      <c r="AF45" s="22">
        <v>0</v>
      </c>
      <c r="AG45" s="22">
        <v>704</v>
      </c>
      <c r="AH45" s="22">
        <v>0</v>
      </c>
    </row>
    <row r="46" spans="1:34" ht="13.5">
      <c r="A46" s="40" t="s">
        <v>13</v>
      </c>
      <c r="B46" s="40" t="s">
        <v>90</v>
      </c>
      <c r="C46" s="41" t="s">
        <v>91</v>
      </c>
      <c r="D46" s="31">
        <f t="shared" si="9"/>
        <v>4477</v>
      </c>
      <c r="E46" s="22">
        <v>3272</v>
      </c>
      <c r="F46" s="22">
        <v>1205</v>
      </c>
      <c r="G46" s="32">
        <f t="shared" si="10"/>
        <v>4477</v>
      </c>
      <c r="H46" s="31">
        <f t="shared" si="11"/>
        <v>3848</v>
      </c>
      <c r="I46" s="32">
        <f t="shared" si="12"/>
        <v>0</v>
      </c>
      <c r="J46" s="22">
        <v>0</v>
      </c>
      <c r="K46" s="22">
        <v>0</v>
      </c>
      <c r="L46" s="22">
        <v>0</v>
      </c>
      <c r="M46" s="32">
        <f t="shared" si="13"/>
        <v>3248</v>
      </c>
      <c r="N46" s="22">
        <v>0</v>
      </c>
      <c r="O46" s="22">
        <v>2672</v>
      </c>
      <c r="P46" s="22">
        <v>576</v>
      </c>
      <c r="Q46" s="32">
        <f t="shared" si="14"/>
        <v>120</v>
      </c>
      <c r="R46" s="22">
        <v>0</v>
      </c>
      <c r="S46" s="22">
        <v>120</v>
      </c>
      <c r="T46" s="22">
        <v>0</v>
      </c>
      <c r="U46" s="32">
        <f t="shared" si="15"/>
        <v>480</v>
      </c>
      <c r="V46" s="22">
        <v>0</v>
      </c>
      <c r="W46" s="22">
        <v>480</v>
      </c>
      <c r="X46" s="22">
        <v>0</v>
      </c>
      <c r="Y46" s="32">
        <f t="shared" si="16"/>
        <v>0</v>
      </c>
      <c r="Z46" s="22">
        <v>0</v>
      </c>
      <c r="AA46" s="22">
        <v>0</v>
      </c>
      <c r="AB46" s="22">
        <v>0</v>
      </c>
      <c r="AC46" s="32">
        <f t="shared" si="17"/>
        <v>0</v>
      </c>
      <c r="AD46" s="22">
        <v>0</v>
      </c>
      <c r="AE46" s="22">
        <v>0</v>
      </c>
      <c r="AF46" s="22">
        <v>0</v>
      </c>
      <c r="AG46" s="22">
        <v>629</v>
      </c>
      <c r="AH46" s="22">
        <v>4</v>
      </c>
    </row>
    <row r="47" spans="1:34" ht="13.5">
      <c r="A47" s="40" t="s">
        <v>13</v>
      </c>
      <c r="B47" s="40" t="s">
        <v>92</v>
      </c>
      <c r="C47" s="41" t="s">
        <v>93</v>
      </c>
      <c r="D47" s="31">
        <f t="shared" si="9"/>
        <v>701</v>
      </c>
      <c r="E47" s="22">
        <v>701</v>
      </c>
      <c r="F47" s="22">
        <v>0</v>
      </c>
      <c r="G47" s="32">
        <f t="shared" si="10"/>
        <v>701</v>
      </c>
      <c r="H47" s="31">
        <f t="shared" si="11"/>
        <v>690</v>
      </c>
      <c r="I47" s="32">
        <f t="shared" si="12"/>
        <v>0</v>
      </c>
      <c r="J47" s="22">
        <v>0</v>
      </c>
      <c r="K47" s="22">
        <v>0</v>
      </c>
      <c r="L47" s="22">
        <v>0</v>
      </c>
      <c r="M47" s="32">
        <f t="shared" si="13"/>
        <v>576</v>
      </c>
      <c r="N47" s="22">
        <v>0</v>
      </c>
      <c r="O47" s="22">
        <v>576</v>
      </c>
      <c r="P47" s="22">
        <v>0</v>
      </c>
      <c r="Q47" s="32">
        <f t="shared" si="14"/>
        <v>51</v>
      </c>
      <c r="R47" s="22">
        <v>0</v>
      </c>
      <c r="S47" s="22">
        <v>51</v>
      </c>
      <c r="T47" s="22">
        <v>0</v>
      </c>
      <c r="U47" s="32">
        <f t="shared" si="15"/>
        <v>30</v>
      </c>
      <c r="V47" s="22">
        <v>0</v>
      </c>
      <c r="W47" s="22">
        <v>30</v>
      </c>
      <c r="X47" s="22">
        <v>0</v>
      </c>
      <c r="Y47" s="32">
        <f t="shared" si="16"/>
        <v>0</v>
      </c>
      <c r="Z47" s="22">
        <v>0</v>
      </c>
      <c r="AA47" s="22">
        <v>0</v>
      </c>
      <c r="AB47" s="22">
        <v>0</v>
      </c>
      <c r="AC47" s="32">
        <f t="shared" si="17"/>
        <v>33</v>
      </c>
      <c r="AD47" s="22">
        <v>0</v>
      </c>
      <c r="AE47" s="22">
        <v>33</v>
      </c>
      <c r="AF47" s="22">
        <v>0</v>
      </c>
      <c r="AG47" s="22">
        <v>11</v>
      </c>
      <c r="AH47" s="22">
        <v>0</v>
      </c>
    </row>
    <row r="48" spans="1:34" ht="13.5">
      <c r="A48" s="40" t="s">
        <v>13</v>
      </c>
      <c r="B48" s="40" t="s">
        <v>94</v>
      </c>
      <c r="C48" s="41" t="s">
        <v>95</v>
      </c>
      <c r="D48" s="31">
        <f t="shared" si="9"/>
        <v>405</v>
      </c>
      <c r="E48" s="22">
        <v>368</v>
      </c>
      <c r="F48" s="22">
        <v>37</v>
      </c>
      <c r="G48" s="32">
        <f t="shared" si="10"/>
        <v>405</v>
      </c>
      <c r="H48" s="31">
        <f t="shared" si="11"/>
        <v>368</v>
      </c>
      <c r="I48" s="32">
        <f t="shared" si="12"/>
        <v>0</v>
      </c>
      <c r="J48" s="22">
        <v>0</v>
      </c>
      <c r="K48" s="22">
        <v>0</v>
      </c>
      <c r="L48" s="22">
        <v>0</v>
      </c>
      <c r="M48" s="32">
        <f t="shared" si="13"/>
        <v>249</v>
      </c>
      <c r="N48" s="22">
        <v>0</v>
      </c>
      <c r="O48" s="22">
        <v>249</v>
      </c>
      <c r="P48" s="22">
        <v>0</v>
      </c>
      <c r="Q48" s="32">
        <f t="shared" si="14"/>
        <v>70</v>
      </c>
      <c r="R48" s="22">
        <v>0</v>
      </c>
      <c r="S48" s="22">
        <v>70</v>
      </c>
      <c r="T48" s="22">
        <v>0</v>
      </c>
      <c r="U48" s="32">
        <f t="shared" si="15"/>
        <v>49</v>
      </c>
      <c r="V48" s="22">
        <v>0</v>
      </c>
      <c r="W48" s="22">
        <v>49</v>
      </c>
      <c r="X48" s="22">
        <v>0</v>
      </c>
      <c r="Y48" s="32">
        <f t="shared" si="16"/>
        <v>0</v>
      </c>
      <c r="Z48" s="22">
        <v>0</v>
      </c>
      <c r="AA48" s="22">
        <v>0</v>
      </c>
      <c r="AB48" s="22">
        <v>0</v>
      </c>
      <c r="AC48" s="32">
        <f t="shared" si="17"/>
        <v>0</v>
      </c>
      <c r="AD48" s="22">
        <v>0</v>
      </c>
      <c r="AE48" s="22">
        <v>0</v>
      </c>
      <c r="AF48" s="22">
        <v>0</v>
      </c>
      <c r="AG48" s="22">
        <v>37</v>
      </c>
      <c r="AH48" s="22">
        <v>3</v>
      </c>
    </row>
    <row r="49" spans="1:34" ht="13.5">
      <c r="A49" s="40" t="s">
        <v>13</v>
      </c>
      <c r="B49" s="40" t="s">
        <v>96</v>
      </c>
      <c r="C49" s="41" t="s">
        <v>97</v>
      </c>
      <c r="D49" s="31">
        <f t="shared" si="9"/>
        <v>467</v>
      </c>
      <c r="E49" s="22">
        <v>327</v>
      </c>
      <c r="F49" s="22">
        <v>140</v>
      </c>
      <c r="G49" s="32">
        <f t="shared" si="10"/>
        <v>467</v>
      </c>
      <c r="H49" s="31">
        <f t="shared" si="11"/>
        <v>460</v>
      </c>
      <c r="I49" s="32">
        <f t="shared" si="12"/>
        <v>0</v>
      </c>
      <c r="J49" s="22">
        <v>0</v>
      </c>
      <c r="K49" s="22">
        <v>0</v>
      </c>
      <c r="L49" s="22">
        <v>0</v>
      </c>
      <c r="M49" s="32">
        <f t="shared" si="13"/>
        <v>335</v>
      </c>
      <c r="N49" s="22">
        <v>0</v>
      </c>
      <c r="O49" s="22">
        <v>335</v>
      </c>
      <c r="P49" s="22">
        <v>0</v>
      </c>
      <c r="Q49" s="32">
        <f t="shared" si="14"/>
        <v>20</v>
      </c>
      <c r="R49" s="22">
        <v>0</v>
      </c>
      <c r="S49" s="22">
        <v>20</v>
      </c>
      <c r="T49" s="22">
        <v>0</v>
      </c>
      <c r="U49" s="32">
        <f t="shared" si="15"/>
        <v>38</v>
      </c>
      <c r="V49" s="22">
        <v>0</v>
      </c>
      <c r="W49" s="22">
        <v>38</v>
      </c>
      <c r="X49" s="22">
        <v>0</v>
      </c>
      <c r="Y49" s="32">
        <f t="shared" si="16"/>
        <v>2</v>
      </c>
      <c r="Z49" s="22">
        <v>0</v>
      </c>
      <c r="AA49" s="22">
        <v>2</v>
      </c>
      <c r="AB49" s="22">
        <v>0</v>
      </c>
      <c r="AC49" s="32">
        <f t="shared" si="17"/>
        <v>65</v>
      </c>
      <c r="AD49" s="22">
        <v>0</v>
      </c>
      <c r="AE49" s="22">
        <v>65</v>
      </c>
      <c r="AF49" s="22">
        <v>0</v>
      </c>
      <c r="AG49" s="22">
        <v>7</v>
      </c>
      <c r="AH49" s="22">
        <v>38</v>
      </c>
    </row>
    <row r="50" spans="1:34" ht="13.5">
      <c r="A50" s="40" t="s">
        <v>13</v>
      </c>
      <c r="B50" s="40" t="s">
        <v>98</v>
      </c>
      <c r="C50" s="41" t="s">
        <v>99</v>
      </c>
      <c r="D50" s="31">
        <f t="shared" si="9"/>
        <v>1019</v>
      </c>
      <c r="E50" s="22">
        <v>934</v>
      </c>
      <c r="F50" s="22">
        <v>85</v>
      </c>
      <c r="G50" s="32">
        <f t="shared" si="10"/>
        <v>1019</v>
      </c>
      <c r="H50" s="31">
        <f t="shared" si="11"/>
        <v>934</v>
      </c>
      <c r="I50" s="32">
        <f t="shared" si="12"/>
        <v>0</v>
      </c>
      <c r="J50" s="22">
        <v>0</v>
      </c>
      <c r="K50" s="22">
        <v>0</v>
      </c>
      <c r="L50" s="22">
        <v>0</v>
      </c>
      <c r="M50" s="32">
        <f t="shared" si="13"/>
        <v>692</v>
      </c>
      <c r="N50" s="22">
        <v>692</v>
      </c>
      <c r="O50" s="22">
        <v>0</v>
      </c>
      <c r="P50" s="22">
        <v>0</v>
      </c>
      <c r="Q50" s="32">
        <f t="shared" si="14"/>
        <v>65</v>
      </c>
      <c r="R50" s="22">
        <v>65</v>
      </c>
      <c r="S50" s="22">
        <v>0</v>
      </c>
      <c r="T50" s="22">
        <v>0</v>
      </c>
      <c r="U50" s="32">
        <f t="shared" si="15"/>
        <v>60</v>
      </c>
      <c r="V50" s="22">
        <v>60</v>
      </c>
      <c r="W50" s="22">
        <v>0</v>
      </c>
      <c r="X50" s="22">
        <v>0</v>
      </c>
      <c r="Y50" s="32">
        <f t="shared" si="16"/>
        <v>2</v>
      </c>
      <c r="Z50" s="22">
        <v>2</v>
      </c>
      <c r="AA50" s="22">
        <v>0</v>
      </c>
      <c r="AB50" s="22">
        <v>0</v>
      </c>
      <c r="AC50" s="32">
        <f t="shared" si="17"/>
        <v>115</v>
      </c>
      <c r="AD50" s="22">
        <v>115</v>
      </c>
      <c r="AE50" s="22">
        <v>0</v>
      </c>
      <c r="AF50" s="22">
        <v>0</v>
      </c>
      <c r="AG50" s="22">
        <v>85</v>
      </c>
      <c r="AH50" s="22">
        <v>0</v>
      </c>
    </row>
    <row r="51" spans="1:34" ht="13.5">
      <c r="A51" s="40" t="s">
        <v>13</v>
      </c>
      <c r="B51" s="40" t="s">
        <v>100</v>
      </c>
      <c r="C51" s="41" t="s">
        <v>101</v>
      </c>
      <c r="D51" s="31">
        <f t="shared" si="9"/>
        <v>651</v>
      </c>
      <c r="E51" s="22">
        <v>598</v>
      </c>
      <c r="F51" s="22">
        <v>53</v>
      </c>
      <c r="G51" s="32">
        <f t="shared" si="10"/>
        <v>651</v>
      </c>
      <c r="H51" s="31">
        <f t="shared" si="11"/>
        <v>598</v>
      </c>
      <c r="I51" s="32">
        <f t="shared" si="12"/>
        <v>0</v>
      </c>
      <c r="J51" s="22">
        <v>0</v>
      </c>
      <c r="K51" s="22">
        <v>0</v>
      </c>
      <c r="L51" s="22">
        <v>0</v>
      </c>
      <c r="M51" s="32">
        <f t="shared" si="13"/>
        <v>399</v>
      </c>
      <c r="N51" s="22">
        <v>0</v>
      </c>
      <c r="O51" s="22">
        <v>399</v>
      </c>
      <c r="P51" s="22">
        <v>0</v>
      </c>
      <c r="Q51" s="32">
        <f t="shared" si="14"/>
        <v>2</v>
      </c>
      <c r="R51" s="22">
        <v>0</v>
      </c>
      <c r="S51" s="22">
        <v>2</v>
      </c>
      <c r="T51" s="22">
        <v>0</v>
      </c>
      <c r="U51" s="32">
        <f t="shared" si="15"/>
        <v>102</v>
      </c>
      <c r="V51" s="22">
        <v>0</v>
      </c>
      <c r="W51" s="22">
        <v>102</v>
      </c>
      <c r="X51" s="22">
        <v>0</v>
      </c>
      <c r="Y51" s="32">
        <f t="shared" si="16"/>
        <v>0</v>
      </c>
      <c r="Z51" s="22">
        <v>0</v>
      </c>
      <c r="AA51" s="22">
        <v>0</v>
      </c>
      <c r="AB51" s="22">
        <v>0</v>
      </c>
      <c r="AC51" s="32">
        <f t="shared" si="17"/>
        <v>95</v>
      </c>
      <c r="AD51" s="22">
        <v>0</v>
      </c>
      <c r="AE51" s="22">
        <v>95</v>
      </c>
      <c r="AF51" s="22">
        <v>0</v>
      </c>
      <c r="AG51" s="22">
        <v>53</v>
      </c>
      <c r="AH51" s="22">
        <v>0</v>
      </c>
    </row>
    <row r="52" spans="1:34" ht="13.5">
      <c r="A52" s="40" t="s">
        <v>13</v>
      </c>
      <c r="B52" s="40" t="s">
        <v>102</v>
      </c>
      <c r="C52" s="41" t="s">
        <v>103</v>
      </c>
      <c r="D52" s="31">
        <f t="shared" si="9"/>
        <v>1600</v>
      </c>
      <c r="E52" s="22">
        <v>1433</v>
      </c>
      <c r="F52" s="22">
        <v>167</v>
      </c>
      <c r="G52" s="32">
        <f t="shared" si="10"/>
        <v>1600</v>
      </c>
      <c r="H52" s="31">
        <f t="shared" si="11"/>
        <v>1421</v>
      </c>
      <c r="I52" s="32">
        <f t="shared" si="12"/>
        <v>0</v>
      </c>
      <c r="J52" s="22">
        <v>0</v>
      </c>
      <c r="K52" s="22">
        <v>0</v>
      </c>
      <c r="L52" s="22">
        <v>0</v>
      </c>
      <c r="M52" s="32">
        <f t="shared" si="13"/>
        <v>960</v>
      </c>
      <c r="N52" s="22">
        <v>0</v>
      </c>
      <c r="O52" s="22">
        <v>960</v>
      </c>
      <c r="P52" s="22">
        <v>0</v>
      </c>
      <c r="Q52" s="32">
        <f t="shared" si="14"/>
        <v>52</v>
      </c>
      <c r="R52" s="22">
        <v>0</v>
      </c>
      <c r="S52" s="22">
        <v>52</v>
      </c>
      <c r="T52" s="22">
        <v>0</v>
      </c>
      <c r="U52" s="32">
        <f t="shared" si="15"/>
        <v>409</v>
      </c>
      <c r="V52" s="22">
        <v>0</v>
      </c>
      <c r="W52" s="22">
        <v>409</v>
      </c>
      <c r="X52" s="22">
        <v>0</v>
      </c>
      <c r="Y52" s="32">
        <f t="shared" si="16"/>
        <v>0</v>
      </c>
      <c r="Z52" s="22">
        <v>0</v>
      </c>
      <c r="AA52" s="22">
        <v>0</v>
      </c>
      <c r="AB52" s="22">
        <v>0</v>
      </c>
      <c r="AC52" s="32">
        <f t="shared" si="17"/>
        <v>0</v>
      </c>
      <c r="AD52" s="22">
        <v>0</v>
      </c>
      <c r="AE52" s="22">
        <v>0</v>
      </c>
      <c r="AF52" s="22">
        <v>0</v>
      </c>
      <c r="AG52" s="22">
        <v>179</v>
      </c>
      <c r="AH52" s="22">
        <v>0</v>
      </c>
    </row>
    <row r="53" spans="1:34" ht="13.5">
      <c r="A53" s="40" t="s">
        <v>13</v>
      </c>
      <c r="B53" s="40" t="s">
        <v>104</v>
      </c>
      <c r="C53" s="41" t="s">
        <v>105</v>
      </c>
      <c r="D53" s="31">
        <f t="shared" si="9"/>
        <v>2128</v>
      </c>
      <c r="E53" s="22">
        <v>1092</v>
      </c>
      <c r="F53" s="22">
        <v>1036</v>
      </c>
      <c r="G53" s="32">
        <f t="shared" si="10"/>
        <v>2128</v>
      </c>
      <c r="H53" s="31">
        <f t="shared" si="11"/>
        <v>987</v>
      </c>
      <c r="I53" s="32">
        <f t="shared" si="12"/>
        <v>0</v>
      </c>
      <c r="J53" s="22">
        <v>0</v>
      </c>
      <c r="K53" s="22">
        <v>0</v>
      </c>
      <c r="L53" s="22">
        <v>0</v>
      </c>
      <c r="M53" s="32">
        <f t="shared" si="13"/>
        <v>611</v>
      </c>
      <c r="N53" s="22">
        <v>0</v>
      </c>
      <c r="O53" s="22">
        <v>611</v>
      </c>
      <c r="P53" s="22">
        <v>0</v>
      </c>
      <c r="Q53" s="32">
        <f t="shared" si="14"/>
        <v>245</v>
      </c>
      <c r="R53" s="22">
        <v>0</v>
      </c>
      <c r="S53" s="22">
        <v>245</v>
      </c>
      <c r="T53" s="22">
        <v>0</v>
      </c>
      <c r="U53" s="32">
        <f t="shared" si="15"/>
        <v>22</v>
      </c>
      <c r="V53" s="22">
        <v>0</v>
      </c>
      <c r="W53" s="22">
        <v>22</v>
      </c>
      <c r="X53" s="22">
        <v>0</v>
      </c>
      <c r="Y53" s="32">
        <f t="shared" si="16"/>
        <v>1</v>
      </c>
      <c r="Z53" s="22">
        <v>0</v>
      </c>
      <c r="AA53" s="22">
        <v>1</v>
      </c>
      <c r="AB53" s="22">
        <v>0</v>
      </c>
      <c r="AC53" s="32">
        <f t="shared" si="17"/>
        <v>108</v>
      </c>
      <c r="AD53" s="22">
        <v>0</v>
      </c>
      <c r="AE53" s="22">
        <v>108</v>
      </c>
      <c r="AF53" s="22">
        <v>0</v>
      </c>
      <c r="AG53" s="22">
        <v>1141</v>
      </c>
      <c r="AH53" s="22">
        <v>22</v>
      </c>
    </row>
    <row r="54" spans="1:34" ht="13.5">
      <c r="A54" s="40" t="s">
        <v>13</v>
      </c>
      <c r="B54" s="40" t="s">
        <v>106</v>
      </c>
      <c r="C54" s="41" t="s">
        <v>107</v>
      </c>
      <c r="D54" s="31">
        <f t="shared" si="9"/>
        <v>1316</v>
      </c>
      <c r="E54" s="22">
        <v>987</v>
      </c>
      <c r="F54" s="22">
        <v>329</v>
      </c>
      <c r="G54" s="32">
        <f t="shared" si="10"/>
        <v>1316</v>
      </c>
      <c r="H54" s="31">
        <f t="shared" si="11"/>
        <v>1287</v>
      </c>
      <c r="I54" s="32">
        <f t="shared" si="12"/>
        <v>0</v>
      </c>
      <c r="J54" s="22">
        <v>0</v>
      </c>
      <c r="K54" s="22">
        <v>0</v>
      </c>
      <c r="L54" s="22">
        <v>0</v>
      </c>
      <c r="M54" s="32">
        <f t="shared" si="13"/>
        <v>691</v>
      </c>
      <c r="N54" s="22">
        <v>0</v>
      </c>
      <c r="O54" s="22">
        <v>691</v>
      </c>
      <c r="P54" s="22">
        <v>0</v>
      </c>
      <c r="Q54" s="32">
        <f t="shared" si="14"/>
        <v>0</v>
      </c>
      <c r="R54" s="22">
        <v>0</v>
      </c>
      <c r="S54" s="22">
        <v>0</v>
      </c>
      <c r="T54" s="22">
        <v>0</v>
      </c>
      <c r="U54" s="32">
        <f t="shared" si="15"/>
        <v>330</v>
      </c>
      <c r="V54" s="22">
        <v>0</v>
      </c>
      <c r="W54" s="22">
        <v>330</v>
      </c>
      <c r="X54" s="22">
        <v>0</v>
      </c>
      <c r="Y54" s="32">
        <f t="shared" si="16"/>
        <v>0</v>
      </c>
      <c r="Z54" s="22">
        <v>0</v>
      </c>
      <c r="AA54" s="22">
        <v>0</v>
      </c>
      <c r="AB54" s="22">
        <v>0</v>
      </c>
      <c r="AC54" s="32">
        <f t="shared" si="17"/>
        <v>266</v>
      </c>
      <c r="AD54" s="22">
        <v>0</v>
      </c>
      <c r="AE54" s="22">
        <v>266</v>
      </c>
      <c r="AF54" s="22">
        <v>0</v>
      </c>
      <c r="AG54" s="22">
        <v>29</v>
      </c>
      <c r="AH54" s="22">
        <v>48</v>
      </c>
    </row>
    <row r="55" spans="1:34" ht="13.5">
      <c r="A55" s="40" t="s">
        <v>13</v>
      </c>
      <c r="B55" s="40" t="s">
        <v>108</v>
      </c>
      <c r="C55" s="41" t="s">
        <v>109</v>
      </c>
      <c r="D55" s="31">
        <f t="shared" si="9"/>
        <v>2561</v>
      </c>
      <c r="E55" s="22">
        <v>2214</v>
      </c>
      <c r="F55" s="22">
        <v>347</v>
      </c>
      <c r="G55" s="32">
        <f t="shared" si="10"/>
        <v>2561</v>
      </c>
      <c r="H55" s="31">
        <f t="shared" si="11"/>
        <v>2254</v>
      </c>
      <c r="I55" s="32">
        <f t="shared" si="12"/>
        <v>0</v>
      </c>
      <c r="J55" s="22">
        <v>0</v>
      </c>
      <c r="K55" s="22">
        <v>0</v>
      </c>
      <c r="L55" s="22">
        <v>0</v>
      </c>
      <c r="M55" s="32">
        <f t="shared" si="13"/>
        <v>1779</v>
      </c>
      <c r="N55" s="22">
        <v>0</v>
      </c>
      <c r="O55" s="22">
        <v>1637</v>
      </c>
      <c r="P55" s="22">
        <v>142</v>
      </c>
      <c r="Q55" s="32">
        <f t="shared" si="14"/>
        <v>200</v>
      </c>
      <c r="R55" s="22">
        <v>0</v>
      </c>
      <c r="S55" s="22">
        <v>200</v>
      </c>
      <c r="T55" s="22">
        <v>0</v>
      </c>
      <c r="U55" s="32">
        <f t="shared" si="15"/>
        <v>127</v>
      </c>
      <c r="V55" s="22">
        <v>0</v>
      </c>
      <c r="W55" s="22">
        <v>127</v>
      </c>
      <c r="X55" s="22">
        <v>0</v>
      </c>
      <c r="Y55" s="32">
        <f t="shared" si="16"/>
        <v>0</v>
      </c>
      <c r="Z55" s="22">
        <v>0</v>
      </c>
      <c r="AA55" s="22">
        <v>0</v>
      </c>
      <c r="AB55" s="22">
        <v>0</v>
      </c>
      <c r="AC55" s="32">
        <f t="shared" si="17"/>
        <v>148</v>
      </c>
      <c r="AD55" s="22">
        <v>0</v>
      </c>
      <c r="AE55" s="22">
        <v>148</v>
      </c>
      <c r="AF55" s="22">
        <v>0</v>
      </c>
      <c r="AG55" s="22">
        <v>307</v>
      </c>
      <c r="AH55" s="22">
        <v>0</v>
      </c>
    </row>
    <row r="56" spans="1:34" ht="13.5">
      <c r="A56" s="40" t="s">
        <v>13</v>
      </c>
      <c r="B56" s="40" t="s">
        <v>110</v>
      </c>
      <c r="C56" s="41" t="s">
        <v>111</v>
      </c>
      <c r="D56" s="31">
        <f t="shared" si="9"/>
        <v>1494</v>
      </c>
      <c r="E56" s="22">
        <v>1425</v>
      </c>
      <c r="F56" s="22">
        <v>69</v>
      </c>
      <c r="G56" s="32">
        <f t="shared" si="10"/>
        <v>1494</v>
      </c>
      <c r="H56" s="31">
        <f t="shared" si="11"/>
        <v>1451</v>
      </c>
      <c r="I56" s="32">
        <f t="shared" si="12"/>
        <v>0</v>
      </c>
      <c r="J56" s="22">
        <v>0</v>
      </c>
      <c r="K56" s="22">
        <v>0</v>
      </c>
      <c r="L56" s="22">
        <v>0</v>
      </c>
      <c r="M56" s="32">
        <f t="shared" si="13"/>
        <v>1244</v>
      </c>
      <c r="N56" s="22">
        <v>0</v>
      </c>
      <c r="O56" s="22">
        <v>1175</v>
      </c>
      <c r="P56" s="22">
        <v>69</v>
      </c>
      <c r="Q56" s="32">
        <f t="shared" si="14"/>
        <v>52</v>
      </c>
      <c r="R56" s="22">
        <v>0</v>
      </c>
      <c r="S56" s="22">
        <v>52</v>
      </c>
      <c r="T56" s="22">
        <v>0</v>
      </c>
      <c r="U56" s="32">
        <f t="shared" si="15"/>
        <v>122</v>
      </c>
      <c r="V56" s="22">
        <v>0</v>
      </c>
      <c r="W56" s="22">
        <v>122</v>
      </c>
      <c r="X56" s="22">
        <v>0</v>
      </c>
      <c r="Y56" s="32">
        <f t="shared" si="16"/>
        <v>0</v>
      </c>
      <c r="Z56" s="22">
        <v>0</v>
      </c>
      <c r="AA56" s="22">
        <v>0</v>
      </c>
      <c r="AB56" s="22">
        <v>0</v>
      </c>
      <c r="AC56" s="32">
        <f t="shared" si="17"/>
        <v>33</v>
      </c>
      <c r="AD56" s="22">
        <v>0</v>
      </c>
      <c r="AE56" s="22">
        <v>33</v>
      </c>
      <c r="AF56" s="22">
        <v>0</v>
      </c>
      <c r="AG56" s="22">
        <v>43</v>
      </c>
      <c r="AH56" s="22">
        <v>25</v>
      </c>
    </row>
    <row r="57" spans="1:34" ht="13.5">
      <c r="A57" s="40" t="s">
        <v>13</v>
      </c>
      <c r="B57" s="40" t="s">
        <v>112</v>
      </c>
      <c r="C57" s="41" t="s">
        <v>113</v>
      </c>
      <c r="D57" s="31">
        <f t="shared" si="9"/>
        <v>918</v>
      </c>
      <c r="E57" s="22">
        <v>856</v>
      </c>
      <c r="F57" s="22">
        <v>62</v>
      </c>
      <c r="G57" s="32">
        <f t="shared" si="10"/>
        <v>918</v>
      </c>
      <c r="H57" s="31">
        <f t="shared" si="11"/>
        <v>856</v>
      </c>
      <c r="I57" s="32">
        <f t="shared" si="12"/>
        <v>0</v>
      </c>
      <c r="J57" s="22">
        <v>0</v>
      </c>
      <c r="K57" s="22">
        <v>0</v>
      </c>
      <c r="L57" s="22">
        <v>0</v>
      </c>
      <c r="M57" s="32">
        <f t="shared" si="13"/>
        <v>629</v>
      </c>
      <c r="N57" s="22">
        <v>629</v>
      </c>
      <c r="O57" s="22">
        <v>0</v>
      </c>
      <c r="P57" s="22">
        <v>0</v>
      </c>
      <c r="Q57" s="32">
        <f t="shared" si="14"/>
        <v>192</v>
      </c>
      <c r="R57" s="22">
        <v>192</v>
      </c>
      <c r="S57" s="22">
        <v>0</v>
      </c>
      <c r="T57" s="22">
        <v>0</v>
      </c>
      <c r="U57" s="32">
        <f t="shared" si="15"/>
        <v>35</v>
      </c>
      <c r="V57" s="22">
        <v>35</v>
      </c>
      <c r="W57" s="22">
        <v>0</v>
      </c>
      <c r="X57" s="22">
        <v>0</v>
      </c>
      <c r="Y57" s="32">
        <f t="shared" si="16"/>
        <v>0</v>
      </c>
      <c r="Z57" s="22">
        <v>0</v>
      </c>
      <c r="AA57" s="22">
        <v>0</v>
      </c>
      <c r="AB57" s="22">
        <v>0</v>
      </c>
      <c r="AC57" s="32">
        <f t="shared" si="17"/>
        <v>0</v>
      </c>
      <c r="AD57" s="22">
        <v>0</v>
      </c>
      <c r="AE57" s="22">
        <v>0</v>
      </c>
      <c r="AF57" s="22">
        <v>0</v>
      </c>
      <c r="AG57" s="22">
        <v>62</v>
      </c>
      <c r="AH57" s="22">
        <v>0</v>
      </c>
    </row>
    <row r="58" spans="1:34" ht="13.5">
      <c r="A58" s="40" t="s">
        <v>13</v>
      </c>
      <c r="B58" s="40" t="s">
        <v>114</v>
      </c>
      <c r="C58" s="41" t="s">
        <v>115</v>
      </c>
      <c r="D58" s="31">
        <f t="shared" si="9"/>
        <v>1060</v>
      </c>
      <c r="E58" s="22">
        <v>795</v>
      </c>
      <c r="F58" s="22">
        <v>265</v>
      </c>
      <c r="G58" s="32">
        <f t="shared" si="10"/>
        <v>1060</v>
      </c>
      <c r="H58" s="31">
        <f t="shared" si="11"/>
        <v>1025</v>
      </c>
      <c r="I58" s="32">
        <f t="shared" si="12"/>
        <v>0</v>
      </c>
      <c r="J58" s="22">
        <v>0</v>
      </c>
      <c r="K58" s="22">
        <v>0</v>
      </c>
      <c r="L58" s="22">
        <v>0</v>
      </c>
      <c r="M58" s="32">
        <f t="shared" si="13"/>
        <v>820</v>
      </c>
      <c r="N58" s="22">
        <v>0</v>
      </c>
      <c r="O58" s="22">
        <v>820</v>
      </c>
      <c r="P58" s="22">
        <v>0</v>
      </c>
      <c r="Q58" s="32">
        <f t="shared" si="14"/>
        <v>25</v>
      </c>
      <c r="R58" s="22">
        <v>0</v>
      </c>
      <c r="S58" s="22">
        <v>25</v>
      </c>
      <c r="T58" s="22">
        <v>0</v>
      </c>
      <c r="U58" s="32">
        <f t="shared" si="15"/>
        <v>140</v>
      </c>
      <c r="V58" s="22">
        <v>0</v>
      </c>
      <c r="W58" s="22">
        <v>140</v>
      </c>
      <c r="X58" s="22">
        <v>0</v>
      </c>
      <c r="Y58" s="32">
        <f t="shared" si="16"/>
        <v>0</v>
      </c>
      <c r="Z58" s="22">
        <v>0</v>
      </c>
      <c r="AA58" s="22">
        <v>0</v>
      </c>
      <c r="AB58" s="22">
        <v>0</v>
      </c>
      <c r="AC58" s="32">
        <f t="shared" si="17"/>
        <v>40</v>
      </c>
      <c r="AD58" s="22">
        <v>0</v>
      </c>
      <c r="AE58" s="22">
        <v>40</v>
      </c>
      <c r="AF58" s="22">
        <v>0</v>
      </c>
      <c r="AG58" s="22">
        <v>35</v>
      </c>
      <c r="AH58" s="22">
        <v>27</v>
      </c>
    </row>
    <row r="59" spans="1:34" ht="13.5">
      <c r="A59" s="40" t="s">
        <v>13</v>
      </c>
      <c r="B59" s="40" t="s">
        <v>116</v>
      </c>
      <c r="C59" s="41" t="s">
        <v>117</v>
      </c>
      <c r="D59" s="31">
        <f t="shared" si="9"/>
        <v>67</v>
      </c>
      <c r="E59" s="22">
        <v>67</v>
      </c>
      <c r="F59" s="22">
        <v>0</v>
      </c>
      <c r="G59" s="32">
        <f t="shared" si="10"/>
        <v>67</v>
      </c>
      <c r="H59" s="31">
        <f t="shared" si="11"/>
        <v>55</v>
      </c>
      <c r="I59" s="32">
        <f t="shared" si="12"/>
        <v>0</v>
      </c>
      <c r="J59" s="22">
        <v>0</v>
      </c>
      <c r="K59" s="22">
        <v>0</v>
      </c>
      <c r="L59" s="22">
        <v>0</v>
      </c>
      <c r="M59" s="32">
        <f t="shared" si="13"/>
        <v>0</v>
      </c>
      <c r="N59" s="22">
        <v>0</v>
      </c>
      <c r="O59" s="22">
        <v>0</v>
      </c>
      <c r="P59" s="22">
        <v>0</v>
      </c>
      <c r="Q59" s="32">
        <f t="shared" si="14"/>
        <v>48</v>
      </c>
      <c r="R59" s="22">
        <v>0</v>
      </c>
      <c r="S59" s="22">
        <v>48</v>
      </c>
      <c r="T59" s="22">
        <v>0</v>
      </c>
      <c r="U59" s="32">
        <f t="shared" si="15"/>
        <v>7</v>
      </c>
      <c r="V59" s="22">
        <v>0</v>
      </c>
      <c r="W59" s="22">
        <v>7</v>
      </c>
      <c r="X59" s="22">
        <v>0</v>
      </c>
      <c r="Y59" s="32">
        <f t="shared" si="16"/>
        <v>0</v>
      </c>
      <c r="Z59" s="22">
        <v>0</v>
      </c>
      <c r="AA59" s="22">
        <v>0</v>
      </c>
      <c r="AB59" s="22">
        <v>0</v>
      </c>
      <c r="AC59" s="32">
        <f t="shared" si="17"/>
        <v>0</v>
      </c>
      <c r="AD59" s="22">
        <v>0</v>
      </c>
      <c r="AE59" s="22">
        <v>0</v>
      </c>
      <c r="AF59" s="22">
        <v>0</v>
      </c>
      <c r="AG59" s="22">
        <v>12</v>
      </c>
      <c r="AH59" s="22">
        <v>46</v>
      </c>
    </row>
    <row r="60" spans="1:34" ht="13.5">
      <c r="A60" s="74" t="s">
        <v>118</v>
      </c>
      <c r="B60" s="75"/>
      <c r="C60" s="76"/>
      <c r="D60" s="22">
        <f aca="true" t="shared" si="18" ref="D60:AH60">SUM(D7:D59)</f>
        <v>318285</v>
      </c>
      <c r="E60" s="22">
        <f t="shared" si="18"/>
        <v>236102</v>
      </c>
      <c r="F60" s="22">
        <f t="shared" si="18"/>
        <v>82183</v>
      </c>
      <c r="G60" s="22">
        <f t="shared" si="18"/>
        <v>318285</v>
      </c>
      <c r="H60" s="22">
        <f t="shared" si="18"/>
        <v>282592</v>
      </c>
      <c r="I60" s="22">
        <f t="shared" si="18"/>
        <v>0</v>
      </c>
      <c r="J60" s="22">
        <f t="shared" si="18"/>
        <v>0</v>
      </c>
      <c r="K60" s="22">
        <f t="shared" si="18"/>
        <v>0</v>
      </c>
      <c r="L60" s="22">
        <f t="shared" si="18"/>
        <v>0</v>
      </c>
      <c r="M60" s="22">
        <f t="shared" si="18"/>
        <v>206792</v>
      </c>
      <c r="N60" s="22">
        <f t="shared" si="18"/>
        <v>75348</v>
      </c>
      <c r="O60" s="22">
        <f t="shared" si="18"/>
        <v>83698</v>
      </c>
      <c r="P60" s="22">
        <f t="shared" si="18"/>
        <v>47746</v>
      </c>
      <c r="Q60" s="22">
        <f t="shared" si="18"/>
        <v>26829</v>
      </c>
      <c r="R60" s="22">
        <f t="shared" si="18"/>
        <v>11804</v>
      </c>
      <c r="S60" s="22">
        <f t="shared" si="18"/>
        <v>14674</v>
      </c>
      <c r="T60" s="22">
        <f t="shared" si="18"/>
        <v>351</v>
      </c>
      <c r="U60" s="22">
        <f t="shared" si="18"/>
        <v>36055</v>
      </c>
      <c r="V60" s="22">
        <f t="shared" si="18"/>
        <v>3233</v>
      </c>
      <c r="W60" s="22">
        <f t="shared" si="18"/>
        <v>32740</v>
      </c>
      <c r="X60" s="22">
        <f t="shared" si="18"/>
        <v>82</v>
      </c>
      <c r="Y60" s="22">
        <f t="shared" si="18"/>
        <v>6423</v>
      </c>
      <c r="Z60" s="22">
        <f t="shared" si="18"/>
        <v>5808</v>
      </c>
      <c r="AA60" s="22">
        <f t="shared" si="18"/>
        <v>615</v>
      </c>
      <c r="AB60" s="22">
        <f t="shared" si="18"/>
        <v>0</v>
      </c>
      <c r="AC60" s="22">
        <f t="shared" si="18"/>
        <v>6493</v>
      </c>
      <c r="AD60" s="22">
        <f t="shared" si="18"/>
        <v>2286</v>
      </c>
      <c r="AE60" s="22">
        <f t="shared" si="18"/>
        <v>3931</v>
      </c>
      <c r="AF60" s="22">
        <f t="shared" si="18"/>
        <v>276</v>
      </c>
      <c r="AG60" s="22">
        <f t="shared" si="18"/>
        <v>35693</v>
      </c>
      <c r="AH60" s="22">
        <f t="shared" si="18"/>
        <v>2456</v>
      </c>
    </row>
  </sheetData>
  <mergeCells count="14">
    <mergeCell ref="A60:C60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&amp;L&amp;16ごみ搬入量の状況（平成１２年度実績）&amp;R&amp;D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59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5" width="10.625" style="0" customWidth="1"/>
  </cols>
  <sheetData>
    <row r="1" spans="1:35" ht="17.25">
      <c r="A1" s="1" t="s">
        <v>202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5"/>
      <c r="W1" s="2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42" customFormat="1" ht="13.5">
      <c r="A2" s="49" t="s">
        <v>119</v>
      </c>
      <c r="B2" s="49" t="s">
        <v>141</v>
      </c>
      <c r="C2" s="54" t="s">
        <v>142</v>
      </c>
      <c r="D2" s="26" t="s">
        <v>143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6" t="s">
        <v>144</v>
      </c>
      <c r="U2" s="28"/>
      <c r="V2" s="28"/>
      <c r="W2" s="28"/>
      <c r="X2" s="28"/>
      <c r="Y2" s="28"/>
      <c r="Z2" s="33"/>
      <c r="AA2" s="26" t="s">
        <v>145</v>
      </c>
      <c r="AB2" s="28"/>
      <c r="AC2" s="28"/>
      <c r="AD2" s="28"/>
      <c r="AE2" s="28"/>
      <c r="AF2" s="28"/>
      <c r="AG2" s="28"/>
      <c r="AH2" s="28"/>
      <c r="AI2" s="33"/>
    </row>
    <row r="3" spans="1:35" s="42" customFormat="1" ht="22.5" customHeight="1">
      <c r="A3" s="88"/>
      <c r="B3" s="90"/>
      <c r="C3" s="55"/>
      <c r="D3" s="39" t="s">
        <v>173</v>
      </c>
      <c r="E3" s="34" t="s">
        <v>146</v>
      </c>
      <c r="F3" s="65" t="s">
        <v>147</v>
      </c>
      <c r="G3" s="66"/>
      <c r="H3" s="66"/>
      <c r="I3" s="66"/>
      <c r="J3" s="66"/>
      <c r="K3" s="67"/>
      <c r="L3" s="54" t="s">
        <v>195</v>
      </c>
      <c r="M3" s="14" t="s">
        <v>176</v>
      </c>
      <c r="N3" s="28"/>
      <c r="O3" s="28"/>
      <c r="P3" s="28"/>
      <c r="Q3" s="28"/>
      <c r="R3" s="28"/>
      <c r="S3" s="33"/>
      <c r="T3" s="39" t="s">
        <v>173</v>
      </c>
      <c r="U3" s="54" t="s">
        <v>146</v>
      </c>
      <c r="V3" s="85" t="s">
        <v>148</v>
      </c>
      <c r="W3" s="86"/>
      <c r="X3" s="86"/>
      <c r="Y3" s="86"/>
      <c r="Z3" s="87"/>
      <c r="AA3" s="39" t="s">
        <v>173</v>
      </c>
      <c r="AB3" s="54" t="s">
        <v>195</v>
      </c>
      <c r="AC3" s="54" t="s">
        <v>149</v>
      </c>
      <c r="AD3" s="14" t="s">
        <v>150</v>
      </c>
      <c r="AE3" s="28"/>
      <c r="AF3" s="28"/>
      <c r="AG3" s="28"/>
      <c r="AH3" s="28"/>
      <c r="AI3" s="33"/>
    </row>
    <row r="4" spans="1:35" s="42" customFormat="1" ht="22.5" customHeight="1">
      <c r="A4" s="88"/>
      <c r="B4" s="90"/>
      <c r="C4" s="55"/>
      <c r="D4" s="16"/>
      <c r="E4" s="43"/>
      <c r="F4" s="39" t="s">
        <v>173</v>
      </c>
      <c r="G4" s="7" t="s">
        <v>203</v>
      </c>
      <c r="H4" s="7" t="s">
        <v>204</v>
      </c>
      <c r="I4" s="7" t="s">
        <v>205</v>
      </c>
      <c r="J4" s="7" t="s">
        <v>206</v>
      </c>
      <c r="K4" s="7" t="s">
        <v>207</v>
      </c>
      <c r="L4" s="84"/>
      <c r="M4" s="39" t="s">
        <v>173</v>
      </c>
      <c r="N4" s="7" t="s">
        <v>181</v>
      </c>
      <c r="O4" s="7" t="s">
        <v>151</v>
      </c>
      <c r="P4" s="7" t="s">
        <v>183</v>
      </c>
      <c r="Q4" s="17" t="s">
        <v>152</v>
      </c>
      <c r="R4" s="7" t="s">
        <v>185</v>
      </c>
      <c r="S4" s="7" t="s">
        <v>153</v>
      </c>
      <c r="T4" s="16"/>
      <c r="U4" s="84"/>
      <c r="V4" s="35" t="s">
        <v>203</v>
      </c>
      <c r="W4" s="7" t="s">
        <v>204</v>
      </c>
      <c r="X4" s="7" t="s">
        <v>205</v>
      </c>
      <c r="Y4" s="7" t="s">
        <v>206</v>
      </c>
      <c r="Z4" s="7" t="s">
        <v>207</v>
      </c>
      <c r="AA4" s="16"/>
      <c r="AB4" s="84"/>
      <c r="AC4" s="84"/>
      <c r="AD4" s="39" t="s">
        <v>173</v>
      </c>
      <c r="AE4" s="7" t="s">
        <v>196</v>
      </c>
      <c r="AF4" s="7" t="s">
        <v>208</v>
      </c>
      <c r="AG4" s="7" t="s">
        <v>209</v>
      </c>
      <c r="AH4" s="7" t="s">
        <v>210</v>
      </c>
      <c r="AI4" s="7" t="s">
        <v>200</v>
      </c>
    </row>
    <row r="5" spans="1:35" s="42" customFormat="1" ht="13.5">
      <c r="A5" s="89"/>
      <c r="B5" s="91"/>
      <c r="C5" s="56"/>
      <c r="D5" s="19" t="s">
        <v>154</v>
      </c>
      <c r="E5" s="19" t="s">
        <v>140</v>
      </c>
      <c r="F5" s="19" t="s">
        <v>140</v>
      </c>
      <c r="G5" s="21" t="s">
        <v>140</v>
      </c>
      <c r="H5" s="21" t="s">
        <v>140</v>
      </c>
      <c r="I5" s="21" t="s">
        <v>140</v>
      </c>
      <c r="J5" s="21" t="s">
        <v>140</v>
      </c>
      <c r="K5" s="21" t="s">
        <v>140</v>
      </c>
      <c r="L5" s="36" t="s">
        <v>140</v>
      </c>
      <c r="M5" s="19" t="s">
        <v>140</v>
      </c>
      <c r="N5" s="21" t="s">
        <v>140</v>
      </c>
      <c r="O5" s="21" t="s">
        <v>140</v>
      </c>
      <c r="P5" s="21" t="s">
        <v>140</v>
      </c>
      <c r="Q5" s="21" t="s">
        <v>140</v>
      </c>
      <c r="R5" s="21" t="s">
        <v>140</v>
      </c>
      <c r="S5" s="21" t="s">
        <v>140</v>
      </c>
      <c r="T5" s="19" t="s">
        <v>140</v>
      </c>
      <c r="U5" s="36" t="s">
        <v>140</v>
      </c>
      <c r="V5" s="37" t="s">
        <v>140</v>
      </c>
      <c r="W5" s="21" t="s">
        <v>140</v>
      </c>
      <c r="X5" s="21" t="s">
        <v>140</v>
      </c>
      <c r="Y5" s="21" t="s">
        <v>140</v>
      </c>
      <c r="Z5" s="21" t="s">
        <v>140</v>
      </c>
      <c r="AA5" s="19" t="s">
        <v>140</v>
      </c>
      <c r="AB5" s="36" t="s">
        <v>140</v>
      </c>
      <c r="AC5" s="36" t="s">
        <v>140</v>
      </c>
      <c r="AD5" s="19" t="s">
        <v>140</v>
      </c>
      <c r="AE5" s="20" t="s">
        <v>140</v>
      </c>
      <c r="AF5" s="20" t="s">
        <v>140</v>
      </c>
      <c r="AG5" s="20" t="s">
        <v>140</v>
      </c>
      <c r="AH5" s="20" t="s">
        <v>140</v>
      </c>
      <c r="AI5" s="20" t="s">
        <v>140</v>
      </c>
    </row>
    <row r="6" spans="1:35" ht="13.5">
      <c r="A6" s="40" t="s">
        <v>13</v>
      </c>
      <c r="B6" s="40" t="s">
        <v>14</v>
      </c>
      <c r="C6" s="41" t="s">
        <v>15</v>
      </c>
      <c r="D6" s="31">
        <f aca="true" t="shared" si="0" ref="D6:D25">E6+F6+L6+M6</f>
        <v>147094</v>
      </c>
      <c r="E6" s="22">
        <v>111784</v>
      </c>
      <c r="F6" s="31">
        <f aca="true" t="shared" si="1" ref="F6:F25">SUM(G6:K6)</f>
        <v>13510</v>
      </c>
      <c r="G6" s="22">
        <v>1414</v>
      </c>
      <c r="H6" s="22">
        <v>6476</v>
      </c>
      <c r="I6" s="22">
        <v>0</v>
      </c>
      <c r="J6" s="22">
        <v>0</v>
      </c>
      <c r="K6" s="22">
        <v>5620</v>
      </c>
      <c r="L6" s="22">
        <v>9030</v>
      </c>
      <c r="M6" s="22">
        <f aca="true" t="shared" si="2" ref="M6:M25">SUM(N6:S6)</f>
        <v>12770</v>
      </c>
      <c r="N6" s="22">
        <v>11763</v>
      </c>
      <c r="O6" s="22">
        <v>0</v>
      </c>
      <c r="P6" s="22">
        <v>0</v>
      </c>
      <c r="Q6" s="22">
        <v>0</v>
      </c>
      <c r="R6" s="22">
        <v>0</v>
      </c>
      <c r="S6" s="22">
        <v>1007</v>
      </c>
      <c r="T6" s="22">
        <f aca="true" t="shared" si="3" ref="T6:T25">SUM(U6:Z6)</f>
        <v>113198</v>
      </c>
      <c r="U6" s="22">
        <v>111784</v>
      </c>
      <c r="V6" s="22">
        <v>1414</v>
      </c>
      <c r="W6" s="22">
        <v>0</v>
      </c>
      <c r="X6" s="22">
        <v>0</v>
      </c>
      <c r="Y6" s="22">
        <v>0</v>
      </c>
      <c r="Z6" s="22">
        <v>0</v>
      </c>
      <c r="AA6" s="22">
        <f aca="true" t="shared" si="4" ref="AA6:AA25">SUM(AB6:AD6)</f>
        <v>27637</v>
      </c>
      <c r="AB6" s="22">
        <v>9030</v>
      </c>
      <c r="AC6" s="22">
        <v>13880</v>
      </c>
      <c r="AD6" s="22">
        <f aca="true" t="shared" si="5" ref="AD6:AD25">SUM(AE6:AI6)</f>
        <v>4727</v>
      </c>
      <c r="AE6" s="22">
        <v>0</v>
      </c>
      <c r="AF6" s="22">
        <v>0</v>
      </c>
      <c r="AG6" s="22">
        <v>0</v>
      </c>
      <c r="AH6" s="22">
        <v>0</v>
      </c>
      <c r="AI6" s="22">
        <v>4727</v>
      </c>
    </row>
    <row r="7" spans="1:35" ht="13.5">
      <c r="A7" s="40" t="s">
        <v>13</v>
      </c>
      <c r="B7" s="40" t="s">
        <v>16</v>
      </c>
      <c r="C7" s="41" t="s">
        <v>17</v>
      </c>
      <c r="D7" s="31">
        <f t="shared" si="0"/>
        <v>8710</v>
      </c>
      <c r="E7" s="22">
        <v>3889</v>
      </c>
      <c r="F7" s="31">
        <f t="shared" si="1"/>
        <v>2476</v>
      </c>
      <c r="G7" s="22">
        <v>0</v>
      </c>
      <c r="H7" s="22">
        <v>2068</v>
      </c>
      <c r="I7" s="22">
        <v>0</v>
      </c>
      <c r="J7" s="22">
        <v>0</v>
      </c>
      <c r="K7" s="22">
        <v>408</v>
      </c>
      <c r="L7" s="22">
        <v>2345</v>
      </c>
      <c r="M7" s="22">
        <f t="shared" si="2"/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f t="shared" si="3"/>
        <v>4225</v>
      </c>
      <c r="U7" s="22">
        <v>3889</v>
      </c>
      <c r="V7" s="22">
        <v>0</v>
      </c>
      <c r="W7" s="22">
        <v>227</v>
      </c>
      <c r="X7" s="22">
        <v>0</v>
      </c>
      <c r="Y7" s="22">
        <v>0</v>
      </c>
      <c r="Z7" s="22">
        <v>109</v>
      </c>
      <c r="AA7" s="22">
        <f t="shared" si="4"/>
        <v>3644</v>
      </c>
      <c r="AB7" s="22">
        <v>2345</v>
      </c>
      <c r="AC7" s="22">
        <v>485</v>
      </c>
      <c r="AD7" s="22">
        <f t="shared" si="5"/>
        <v>814</v>
      </c>
      <c r="AE7" s="22">
        <v>0</v>
      </c>
      <c r="AF7" s="22">
        <v>515</v>
      </c>
      <c r="AG7" s="22">
        <v>0</v>
      </c>
      <c r="AH7" s="22">
        <v>0</v>
      </c>
      <c r="AI7" s="22">
        <v>299</v>
      </c>
    </row>
    <row r="8" spans="1:35" ht="13.5">
      <c r="A8" s="40" t="s">
        <v>13</v>
      </c>
      <c r="B8" s="40" t="s">
        <v>18</v>
      </c>
      <c r="C8" s="41" t="s">
        <v>19</v>
      </c>
      <c r="D8" s="31">
        <f t="shared" si="0"/>
        <v>7355</v>
      </c>
      <c r="E8" s="22">
        <v>4118</v>
      </c>
      <c r="F8" s="31">
        <f t="shared" si="1"/>
        <v>2097</v>
      </c>
      <c r="G8" s="22">
        <v>0</v>
      </c>
      <c r="H8" s="22">
        <v>915</v>
      </c>
      <c r="I8" s="22">
        <v>0</v>
      </c>
      <c r="J8" s="22">
        <v>0</v>
      </c>
      <c r="K8" s="22">
        <v>1182</v>
      </c>
      <c r="L8" s="22">
        <v>0</v>
      </c>
      <c r="M8" s="22">
        <f t="shared" si="2"/>
        <v>1140</v>
      </c>
      <c r="N8" s="22">
        <v>1058</v>
      </c>
      <c r="O8" s="22">
        <v>0</v>
      </c>
      <c r="P8" s="22">
        <v>0</v>
      </c>
      <c r="Q8" s="22">
        <v>0</v>
      </c>
      <c r="R8" s="22">
        <v>0</v>
      </c>
      <c r="S8" s="22">
        <v>82</v>
      </c>
      <c r="T8" s="22">
        <f t="shared" si="3"/>
        <v>4277</v>
      </c>
      <c r="U8" s="22">
        <v>4118</v>
      </c>
      <c r="V8" s="22">
        <v>0</v>
      </c>
      <c r="W8" s="22">
        <v>0</v>
      </c>
      <c r="X8" s="22">
        <v>0</v>
      </c>
      <c r="Y8" s="22">
        <v>0</v>
      </c>
      <c r="Z8" s="22">
        <v>159</v>
      </c>
      <c r="AA8" s="22">
        <f t="shared" si="4"/>
        <v>1563</v>
      </c>
      <c r="AB8" s="22">
        <v>0</v>
      </c>
      <c r="AC8" s="22">
        <v>540</v>
      </c>
      <c r="AD8" s="22">
        <f t="shared" si="5"/>
        <v>1023</v>
      </c>
      <c r="AE8" s="22">
        <v>0</v>
      </c>
      <c r="AF8" s="22">
        <v>0</v>
      </c>
      <c r="AG8" s="22">
        <v>0</v>
      </c>
      <c r="AH8" s="22">
        <v>0</v>
      </c>
      <c r="AI8" s="22">
        <v>1023</v>
      </c>
    </row>
    <row r="9" spans="1:35" ht="13.5">
      <c r="A9" s="40" t="s">
        <v>13</v>
      </c>
      <c r="B9" s="40" t="s">
        <v>20</v>
      </c>
      <c r="C9" s="41" t="s">
        <v>21</v>
      </c>
      <c r="D9" s="31">
        <f t="shared" si="0"/>
        <v>18525</v>
      </c>
      <c r="E9" s="22">
        <v>14332</v>
      </c>
      <c r="F9" s="31">
        <f t="shared" si="1"/>
        <v>1687</v>
      </c>
      <c r="G9" s="22">
        <v>0</v>
      </c>
      <c r="H9" s="22">
        <v>1687</v>
      </c>
      <c r="I9" s="22">
        <v>0</v>
      </c>
      <c r="J9" s="22">
        <v>0</v>
      </c>
      <c r="K9" s="22">
        <v>0</v>
      </c>
      <c r="L9" s="22">
        <v>2506</v>
      </c>
      <c r="M9" s="22">
        <f t="shared" si="2"/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f t="shared" si="3"/>
        <v>14332</v>
      </c>
      <c r="U9" s="22">
        <v>14332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f t="shared" si="4"/>
        <v>4122</v>
      </c>
      <c r="AB9" s="22">
        <v>2506</v>
      </c>
      <c r="AC9" s="22">
        <v>1421</v>
      </c>
      <c r="AD9" s="22">
        <f t="shared" si="5"/>
        <v>195</v>
      </c>
      <c r="AE9" s="22">
        <v>0</v>
      </c>
      <c r="AF9" s="22">
        <v>195</v>
      </c>
      <c r="AG9" s="22">
        <v>0</v>
      </c>
      <c r="AH9" s="22">
        <v>0</v>
      </c>
      <c r="AI9" s="22">
        <v>0</v>
      </c>
    </row>
    <row r="10" spans="1:35" ht="13.5">
      <c r="A10" s="40" t="s">
        <v>13</v>
      </c>
      <c r="B10" s="40" t="s">
        <v>22</v>
      </c>
      <c r="C10" s="41" t="s">
        <v>23</v>
      </c>
      <c r="D10" s="31">
        <f t="shared" si="0"/>
        <v>9985</v>
      </c>
      <c r="E10" s="22">
        <v>7495</v>
      </c>
      <c r="F10" s="31">
        <f t="shared" si="1"/>
        <v>2490</v>
      </c>
      <c r="G10" s="22">
        <v>1067</v>
      </c>
      <c r="H10" s="22">
        <v>1423</v>
      </c>
      <c r="I10" s="22">
        <v>0</v>
      </c>
      <c r="J10" s="22">
        <v>0</v>
      </c>
      <c r="K10" s="22">
        <v>0</v>
      </c>
      <c r="L10" s="22">
        <v>0</v>
      </c>
      <c r="M10" s="22">
        <f t="shared" si="2"/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f t="shared" si="3"/>
        <v>7868</v>
      </c>
      <c r="U10" s="22">
        <v>7495</v>
      </c>
      <c r="V10" s="22">
        <v>373</v>
      </c>
      <c r="W10" s="22">
        <v>0</v>
      </c>
      <c r="X10" s="22">
        <v>0</v>
      </c>
      <c r="Y10" s="22">
        <v>0</v>
      </c>
      <c r="Z10" s="22">
        <v>0</v>
      </c>
      <c r="AA10" s="22">
        <f t="shared" si="4"/>
        <v>1397</v>
      </c>
      <c r="AB10" s="22">
        <v>0</v>
      </c>
      <c r="AC10" s="22">
        <v>1104</v>
      </c>
      <c r="AD10" s="22">
        <f t="shared" si="5"/>
        <v>293</v>
      </c>
      <c r="AE10" s="22">
        <v>293</v>
      </c>
      <c r="AF10" s="22">
        <v>0</v>
      </c>
      <c r="AG10" s="22">
        <v>0</v>
      </c>
      <c r="AH10" s="22">
        <v>0</v>
      </c>
      <c r="AI10" s="22">
        <v>0</v>
      </c>
    </row>
    <row r="11" spans="1:35" ht="13.5">
      <c r="A11" s="40" t="s">
        <v>13</v>
      </c>
      <c r="B11" s="40" t="s">
        <v>24</v>
      </c>
      <c r="C11" s="41" t="s">
        <v>25</v>
      </c>
      <c r="D11" s="31">
        <f t="shared" si="0"/>
        <v>15720</v>
      </c>
      <c r="E11" s="22">
        <v>7881</v>
      </c>
      <c r="F11" s="31">
        <f t="shared" si="1"/>
        <v>478</v>
      </c>
      <c r="G11" s="22">
        <v>0</v>
      </c>
      <c r="H11" s="22">
        <v>478</v>
      </c>
      <c r="I11" s="22">
        <v>0</v>
      </c>
      <c r="J11" s="22">
        <v>0</v>
      </c>
      <c r="K11" s="22">
        <v>0</v>
      </c>
      <c r="L11" s="22">
        <v>7361</v>
      </c>
      <c r="M11" s="22">
        <f t="shared" si="2"/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f t="shared" si="3"/>
        <v>7881</v>
      </c>
      <c r="U11" s="22">
        <v>7881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f t="shared" si="4"/>
        <v>7786</v>
      </c>
      <c r="AB11" s="22">
        <v>7361</v>
      </c>
      <c r="AC11" s="22">
        <v>425</v>
      </c>
      <c r="AD11" s="22">
        <f t="shared" si="5"/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</row>
    <row r="12" spans="1:35" ht="13.5">
      <c r="A12" s="40" t="s">
        <v>13</v>
      </c>
      <c r="B12" s="40" t="s">
        <v>26</v>
      </c>
      <c r="C12" s="41" t="s">
        <v>27</v>
      </c>
      <c r="D12" s="31">
        <f t="shared" si="0"/>
        <v>13019</v>
      </c>
      <c r="E12" s="22">
        <v>10390</v>
      </c>
      <c r="F12" s="31">
        <f t="shared" si="1"/>
        <v>1869</v>
      </c>
      <c r="G12" s="22">
        <v>1869</v>
      </c>
      <c r="H12" s="22">
        <v>0</v>
      </c>
      <c r="I12" s="22">
        <v>0</v>
      </c>
      <c r="J12" s="22">
        <v>0</v>
      </c>
      <c r="K12" s="22">
        <v>0</v>
      </c>
      <c r="L12" s="22">
        <v>650</v>
      </c>
      <c r="M12" s="22">
        <f t="shared" si="2"/>
        <v>110</v>
      </c>
      <c r="N12" s="22">
        <v>4</v>
      </c>
      <c r="O12" s="22">
        <v>0</v>
      </c>
      <c r="P12" s="22">
        <v>94</v>
      </c>
      <c r="Q12" s="22">
        <v>12</v>
      </c>
      <c r="R12" s="22">
        <v>0</v>
      </c>
      <c r="S12" s="22">
        <v>0</v>
      </c>
      <c r="T12" s="22">
        <f t="shared" si="3"/>
        <v>11053</v>
      </c>
      <c r="U12" s="22">
        <v>10390</v>
      </c>
      <c r="V12" s="22">
        <v>663</v>
      </c>
      <c r="W12" s="22">
        <v>0</v>
      </c>
      <c r="X12" s="22">
        <v>0</v>
      </c>
      <c r="Y12" s="22">
        <v>0</v>
      </c>
      <c r="Z12" s="22">
        <v>0</v>
      </c>
      <c r="AA12" s="22">
        <f t="shared" si="4"/>
        <v>3353</v>
      </c>
      <c r="AB12" s="22">
        <v>650</v>
      </c>
      <c r="AC12" s="22">
        <v>1520</v>
      </c>
      <c r="AD12" s="22">
        <f t="shared" si="5"/>
        <v>1183</v>
      </c>
      <c r="AE12" s="22">
        <v>1183</v>
      </c>
      <c r="AF12" s="22">
        <v>0</v>
      </c>
      <c r="AG12" s="22">
        <v>0</v>
      </c>
      <c r="AH12" s="22">
        <v>0</v>
      </c>
      <c r="AI12" s="22">
        <v>0</v>
      </c>
    </row>
    <row r="13" spans="1:35" ht="13.5">
      <c r="A13" s="40" t="s">
        <v>13</v>
      </c>
      <c r="B13" s="40" t="s">
        <v>28</v>
      </c>
      <c r="C13" s="41" t="s">
        <v>29</v>
      </c>
      <c r="D13" s="31">
        <f t="shared" si="0"/>
        <v>8995</v>
      </c>
      <c r="E13" s="22">
        <v>6784</v>
      </c>
      <c r="F13" s="31">
        <f t="shared" si="1"/>
        <v>410</v>
      </c>
      <c r="G13" s="22">
        <v>259</v>
      </c>
      <c r="H13" s="22">
        <v>151</v>
      </c>
      <c r="I13" s="22">
        <v>0</v>
      </c>
      <c r="J13" s="22">
        <v>0</v>
      </c>
      <c r="K13" s="22">
        <v>0</v>
      </c>
      <c r="L13" s="22">
        <v>1539</v>
      </c>
      <c r="M13" s="22">
        <f t="shared" si="2"/>
        <v>262</v>
      </c>
      <c r="N13" s="22">
        <v>1</v>
      </c>
      <c r="O13" s="22">
        <v>0</v>
      </c>
      <c r="P13" s="22">
        <v>235</v>
      </c>
      <c r="Q13" s="22">
        <v>26</v>
      </c>
      <c r="R13" s="22">
        <v>0</v>
      </c>
      <c r="S13" s="22">
        <v>0</v>
      </c>
      <c r="T13" s="22">
        <f t="shared" si="3"/>
        <v>6863</v>
      </c>
      <c r="U13" s="22">
        <v>6784</v>
      </c>
      <c r="V13" s="22">
        <v>79</v>
      </c>
      <c r="W13" s="22">
        <v>0</v>
      </c>
      <c r="X13" s="22">
        <v>0</v>
      </c>
      <c r="Y13" s="22">
        <v>0</v>
      </c>
      <c r="Z13" s="22">
        <v>0</v>
      </c>
      <c r="AA13" s="22">
        <f t="shared" si="4"/>
        <v>4474</v>
      </c>
      <c r="AB13" s="22">
        <v>1539</v>
      </c>
      <c r="AC13" s="22">
        <v>2755</v>
      </c>
      <c r="AD13" s="22">
        <f t="shared" si="5"/>
        <v>180</v>
      </c>
      <c r="AE13" s="22">
        <v>180</v>
      </c>
      <c r="AF13" s="22">
        <v>0</v>
      </c>
      <c r="AG13" s="22">
        <v>0</v>
      </c>
      <c r="AH13" s="22">
        <v>0</v>
      </c>
      <c r="AI13" s="22">
        <v>0</v>
      </c>
    </row>
    <row r="14" spans="1:35" ht="13.5">
      <c r="A14" s="40" t="s">
        <v>13</v>
      </c>
      <c r="B14" s="40" t="s">
        <v>30</v>
      </c>
      <c r="C14" s="41" t="s">
        <v>31</v>
      </c>
      <c r="D14" s="31">
        <f t="shared" si="0"/>
        <v>8430</v>
      </c>
      <c r="E14" s="22">
        <v>5761</v>
      </c>
      <c r="F14" s="31">
        <f t="shared" si="1"/>
        <v>465</v>
      </c>
      <c r="G14" s="22">
        <v>0</v>
      </c>
      <c r="H14" s="22">
        <v>465</v>
      </c>
      <c r="I14" s="22">
        <v>0</v>
      </c>
      <c r="J14" s="22">
        <v>0</v>
      </c>
      <c r="K14" s="22">
        <v>0</v>
      </c>
      <c r="L14" s="22">
        <v>2179</v>
      </c>
      <c r="M14" s="22">
        <f t="shared" si="2"/>
        <v>25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25</v>
      </c>
      <c r="T14" s="22">
        <f t="shared" si="3"/>
        <v>5761</v>
      </c>
      <c r="U14" s="22">
        <v>5761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f t="shared" si="4"/>
        <v>3364</v>
      </c>
      <c r="AB14" s="22">
        <v>2179</v>
      </c>
      <c r="AC14" s="22">
        <v>834</v>
      </c>
      <c r="AD14" s="22">
        <f t="shared" si="5"/>
        <v>351</v>
      </c>
      <c r="AE14" s="22">
        <v>0</v>
      </c>
      <c r="AF14" s="22">
        <v>351</v>
      </c>
      <c r="AG14" s="22">
        <v>0</v>
      </c>
      <c r="AH14" s="22">
        <v>0</v>
      </c>
      <c r="AI14" s="22">
        <v>0</v>
      </c>
    </row>
    <row r="15" spans="1:35" ht="13.5">
      <c r="A15" s="40" t="s">
        <v>13</v>
      </c>
      <c r="B15" s="40" t="s">
        <v>32</v>
      </c>
      <c r="C15" s="41" t="s">
        <v>33</v>
      </c>
      <c r="D15" s="31">
        <f t="shared" si="0"/>
        <v>1888</v>
      </c>
      <c r="E15" s="22">
        <v>619</v>
      </c>
      <c r="F15" s="31">
        <f t="shared" si="1"/>
        <v>495</v>
      </c>
      <c r="G15" s="22">
        <v>0</v>
      </c>
      <c r="H15" s="22">
        <v>419</v>
      </c>
      <c r="I15" s="22">
        <v>0</v>
      </c>
      <c r="J15" s="22">
        <v>0</v>
      </c>
      <c r="K15" s="22">
        <v>76</v>
      </c>
      <c r="L15" s="22">
        <v>774</v>
      </c>
      <c r="M15" s="22">
        <f t="shared" si="2"/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f t="shared" si="3"/>
        <v>690</v>
      </c>
      <c r="U15" s="22">
        <v>619</v>
      </c>
      <c r="V15" s="22">
        <v>0</v>
      </c>
      <c r="W15" s="22">
        <v>50</v>
      </c>
      <c r="X15" s="22">
        <v>0</v>
      </c>
      <c r="Y15" s="22">
        <v>0</v>
      </c>
      <c r="Z15" s="22">
        <v>21</v>
      </c>
      <c r="AA15" s="22">
        <f t="shared" si="4"/>
        <v>986</v>
      </c>
      <c r="AB15" s="22">
        <v>774</v>
      </c>
      <c r="AC15" s="22">
        <v>79</v>
      </c>
      <c r="AD15" s="22">
        <f t="shared" si="5"/>
        <v>133</v>
      </c>
      <c r="AE15" s="22">
        <v>0</v>
      </c>
      <c r="AF15" s="22">
        <v>78</v>
      </c>
      <c r="AG15" s="22">
        <v>0</v>
      </c>
      <c r="AH15" s="22">
        <v>0</v>
      </c>
      <c r="AI15" s="22">
        <v>55</v>
      </c>
    </row>
    <row r="16" spans="1:35" ht="13.5">
      <c r="A16" s="40" t="s">
        <v>13</v>
      </c>
      <c r="B16" s="40" t="s">
        <v>34</v>
      </c>
      <c r="C16" s="41" t="s">
        <v>35</v>
      </c>
      <c r="D16" s="31">
        <f t="shared" si="0"/>
        <v>1723</v>
      </c>
      <c r="E16" s="22">
        <v>1392</v>
      </c>
      <c r="F16" s="31">
        <f t="shared" si="1"/>
        <v>203</v>
      </c>
      <c r="G16" s="22">
        <v>9</v>
      </c>
      <c r="H16" s="22">
        <v>194</v>
      </c>
      <c r="I16" s="22">
        <v>0</v>
      </c>
      <c r="J16" s="22">
        <v>0</v>
      </c>
      <c r="K16" s="22">
        <v>0</v>
      </c>
      <c r="L16" s="22">
        <v>64</v>
      </c>
      <c r="M16" s="22">
        <f t="shared" si="2"/>
        <v>64</v>
      </c>
      <c r="N16" s="22">
        <v>55</v>
      </c>
      <c r="O16" s="22">
        <v>0</v>
      </c>
      <c r="P16" s="22">
        <v>7</v>
      </c>
      <c r="Q16" s="22">
        <v>0</v>
      </c>
      <c r="R16" s="22">
        <v>0</v>
      </c>
      <c r="S16" s="22">
        <v>2</v>
      </c>
      <c r="T16" s="22">
        <f t="shared" si="3"/>
        <v>1422</v>
      </c>
      <c r="U16" s="22">
        <v>1392</v>
      </c>
      <c r="V16" s="22">
        <v>5</v>
      </c>
      <c r="W16" s="22">
        <v>25</v>
      </c>
      <c r="X16" s="22">
        <v>0</v>
      </c>
      <c r="Y16" s="22">
        <v>0</v>
      </c>
      <c r="Z16" s="22">
        <v>0</v>
      </c>
      <c r="AA16" s="22">
        <f t="shared" si="4"/>
        <v>398</v>
      </c>
      <c r="AB16" s="22">
        <v>64</v>
      </c>
      <c r="AC16" s="22">
        <v>278</v>
      </c>
      <c r="AD16" s="22">
        <f t="shared" si="5"/>
        <v>56</v>
      </c>
      <c r="AE16" s="22">
        <v>0</v>
      </c>
      <c r="AF16" s="22">
        <v>56</v>
      </c>
      <c r="AG16" s="22">
        <v>0</v>
      </c>
      <c r="AH16" s="22">
        <v>0</v>
      </c>
      <c r="AI16" s="22">
        <v>0</v>
      </c>
    </row>
    <row r="17" spans="1:35" ht="13.5">
      <c r="A17" s="40" t="s">
        <v>13</v>
      </c>
      <c r="B17" s="40" t="s">
        <v>36</v>
      </c>
      <c r="C17" s="41" t="s">
        <v>37</v>
      </c>
      <c r="D17" s="31">
        <f t="shared" si="0"/>
        <v>1725</v>
      </c>
      <c r="E17" s="22">
        <v>1116</v>
      </c>
      <c r="F17" s="31">
        <f t="shared" si="1"/>
        <v>174</v>
      </c>
      <c r="G17" s="22">
        <v>8</v>
      </c>
      <c r="H17" s="22">
        <v>166</v>
      </c>
      <c r="I17" s="22">
        <v>0</v>
      </c>
      <c r="J17" s="22">
        <v>0</v>
      </c>
      <c r="K17" s="22">
        <v>0</v>
      </c>
      <c r="L17" s="22">
        <v>352</v>
      </c>
      <c r="M17" s="22">
        <f t="shared" si="2"/>
        <v>83</v>
      </c>
      <c r="N17" s="22">
        <v>66</v>
      </c>
      <c r="O17" s="22">
        <v>0</v>
      </c>
      <c r="P17" s="22">
        <v>15</v>
      </c>
      <c r="Q17" s="22">
        <v>0</v>
      </c>
      <c r="R17" s="22">
        <v>0</v>
      </c>
      <c r="S17" s="22">
        <v>2</v>
      </c>
      <c r="T17" s="22">
        <f t="shared" si="3"/>
        <v>1143</v>
      </c>
      <c r="U17" s="22">
        <v>1116</v>
      </c>
      <c r="V17" s="22">
        <v>5</v>
      </c>
      <c r="W17" s="22">
        <v>22</v>
      </c>
      <c r="X17" s="22">
        <v>0</v>
      </c>
      <c r="Y17" s="22">
        <v>0</v>
      </c>
      <c r="Z17" s="22">
        <v>0</v>
      </c>
      <c r="AA17" s="22">
        <f t="shared" si="4"/>
        <v>636</v>
      </c>
      <c r="AB17" s="22">
        <v>352</v>
      </c>
      <c r="AC17" s="22">
        <v>237</v>
      </c>
      <c r="AD17" s="22">
        <f t="shared" si="5"/>
        <v>47</v>
      </c>
      <c r="AE17" s="22">
        <v>0</v>
      </c>
      <c r="AF17" s="22">
        <v>47</v>
      </c>
      <c r="AG17" s="22">
        <v>0</v>
      </c>
      <c r="AH17" s="22">
        <v>0</v>
      </c>
      <c r="AI17" s="22">
        <v>0</v>
      </c>
    </row>
    <row r="18" spans="1:35" ht="13.5">
      <c r="A18" s="40" t="s">
        <v>13</v>
      </c>
      <c r="B18" s="40" t="s">
        <v>38</v>
      </c>
      <c r="C18" s="41" t="s">
        <v>0</v>
      </c>
      <c r="D18" s="31">
        <f t="shared" si="0"/>
        <v>1136</v>
      </c>
      <c r="E18" s="22">
        <v>933</v>
      </c>
      <c r="F18" s="31">
        <f t="shared" si="1"/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20</v>
      </c>
      <c r="M18" s="22">
        <f t="shared" si="2"/>
        <v>183</v>
      </c>
      <c r="N18" s="22">
        <v>0</v>
      </c>
      <c r="O18" s="22">
        <v>151</v>
      </c>
      <c r="P18" s="22">
        <v>32</v>
      </c>
      <c r="Q18" s="22">
        <v>0</v>
      </c>
      <c r="R18" s="22">
        <v>0</v>
      </c>
      <c r="S18" s="22">
        <v>0</v>
      </c>
      <c r="T18" s="22">
        <f t="shared" si="3"/>
        <v>933</v>
      </c>
      <c r="U18" s="22">
        <v>933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f t="shared" si="4"/>
        <v>20</v>
      </c>
      <c r="AB18" s="22">
        <v>20</v>
      </c>
      <c r="AC18" s="22">
        <v>0</v>
      </c>
      <c r="AD18" s="22">
        <f t="shared" si="5"/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</row>
    <row r="19" spans="1:35" ht="13.5">
      <c r="A19" s="40" t="s">
        <v>13</v>
      </c>
      <c r="B19" s="40" t="s">
        <v>39</v>
      </c>
      <c r="C19" s="41" t="s">
        <v>40</v>
      </c>
      <c r="D19" s="31">
        <f t="shared" si="0"/>
        <v>464</v>
      </c>
      <c r="E19" s="22">
        <v>270</v>
      </c>
      <c r="F19" s="31">
        <f t="shared" si="1"/>
        <v>89</v>
      </c>
      <c r="G19" s="22">
        <v>0</v>
      </c>
      <c r="H19" s="22">
        <v>89</v>
      </c>
      <c r="I19" s="22">
        <v>0</v>
      </c>
      <c r="J19" s="22">
        <v>0</v>
      </c>
      <c r="K19" s="22">
        <v>0</v>
      </c>
      <c r="L19" s="22">
        <v>10</v>
      </c>
      <c r="M19" s="22">
        <f t="shared" si="2"/>
        <v>95</v>
      </c>
      <c r="N19" s="22">
        <v>84</v>
      </c>
      <c r="O19" s="22">
        <v>4</v>
      </c>
      <c r="P19" s="22">
        <v>7</v>
      </c>
      <c r="Q19" s="22">
        <v>0</v>
      </c>
      <c r="R19" s="22">
        <v>0</v>
      </c>
      <c r="S19" s="22">
        <v>0</v>
      </c>
      <c r="T19" s="22">
        <f t="shared" si="3"/>
        <v>281</v>
      </c>
      <c r="U19" s="22">
        <v>270</v>
      </c>
      <c r="V19" s="22">
        <v>0</v>
      </c>
      <c r="W19" s="22">
        <v>11</v>
      </c>
      <c r="X19" s="22">
        <v>0</v>
      </c>
      <c r="Y19" s="22">
        <v>0</v>
      </c>
      <c r="Z19" s="22">
        <v>0</v>
      </c>
      <c r="AA19" s="22">
        <f t="shared" si="4"/>
        <v>10</v>
      </c>
      <c r="AB19" s="22">
        <v>10</v>
      </c>
      <c r="AC19" s="22">
        <v>0</v>
      </c>
      <c r="AD19" s="22">
        <f t="shared" si="5"/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</row>
    <row r="20" spans="1:35" ht="13.5">
      <c r="A20" s="40" t="s">
        <v>13</v>
      </c>
      <c r="B20" s="40" t="s">
        <v>41</v>
      </c>
      <c r="C20" s="41" t="s">
        <v>42</v>
      </c>
      <c r="D20" s="31">
        <f t="shared" si="0"/>
        <v>579</v>
      </c>
      <c r="E20" s="22">
        <v>476</v>
      </c>
      <c r="F20" s="31">
        <f t="shared" si="1"/>
        <v>54</v>
      </c>
      <c r="G20" s="22">
        <v>0</v>
      </c>
      <c r="H20" s="22">
        <v>54</v>
      </c>
      <c r="I20" s="22">
        <v>0</v>
      </c>
      <c r="J20" s="22">
        <v>0</v>
      </c>
      <c r="K20" s="22">
        <v>0</v>
      </c>
      <c r="L20" s="22">
        <v>0</v>
      </c>
      <c r="M20" s="22">
        <f t="shared" si="2"/>
        <v>49</v>
      </c>
      <c r="N20" s="22">
        <v>44</v>
      </c>
      <c r="O20" s="22">
        <v>0</v>
      </c>
      <c r="P20" s="22">
        <v>5</v>
      </c>
      <c r="Q20" s="22">
        <v>0</v>
      </c>
      <c r="R20" s="22">
        <v>0</v>
      </c>
      <c r="S20" s="22">
        <v>0</v>
      </c>
      <c r="T20" s="22">
        <f t="shared" si="3"/>
        <v>476</v>
      </c>
      <c r="U20" s="22">
        <v>476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f t="shared" si="4"/>
        <v>0</v>
      </c>
      <c r="AB20" s="22">
        <v>0</v>
      </c>
      <c r="AC20" s="22">
        <v>0</v>
      </c>
      <c r="AD20" s="22">
        <f t="shared" si="5"/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</row>
    <row r="21" spans="1:35" ht="13.5">
      <c r="A21" s="40" t="s">
        <v>13</v>
      </c>
      <c r="B21" s="40" t="s">
        <v>43</v>
      </c>
      <c r="C21" s="41" t="s">
        <v>44</v>
      </c>
      <c r="D21" s="31">
        <f t="shared" si="0"/>
        <v>1237</v>
      </c>
      <c r="E21" s="22">
        <v>753</v>
      </c>
      <c r="F21" s="31">
        <f t="shared" si="1"/>
        <v>482</v>
      </c>
      <c r="G21" s="22">
        <v>38</v>
      </c>
      <c r="H21" s="22">
        <v>191</v>
      </c>
      <c r="I21" s="22">
        <v>253</v>
      </c>
      <c r="J21" s="22">
        <v>0</v>
      </c>
      <c r="K21" s="22">
        <v>0</v>
      </c>
      <c r="L21" s="22">
        <v>2</v>
      </c>
      <c r="M21" s="22">
        <f t="shared" si="2"/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f t="shared" si="3"/>
        <v>753</v>
      </c>
      <c r="U21" s="22">
        <v>753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f t="shared" si="4"/>
        <v>47</v>
      </c>
      <c r="AB21" s="22">
        <v>2</v>
      </c>
      <c r="AC21" s="22">
        <v>43</v>
      </c>
      <c r="AD21" s="22">
        <f t="shared" si="5"/>
        <v>2</v>
      </c>
      <c r="AE21" s="22">
        <v>2</v>
      </c>
      <c r="AF21" s="22">
        <v>0</v>
      </c>
      <c r="AG21" s="22">
        <v>0</v>
      </c>
      <c r="AH21" s="22">
        <v>0</v>
      </c>
      <c r="AI21" s="22">
        <v>0</v>
      </c>
    </row>
    <row r="22" spans="1:35" ht="13.5">
      <c r="A22" s="40" t="s">
        <v>13</v>
      </c>
      <c r="B22" s="40" t="s">
        <v>45</v>
      </c>
      <c r="C22" s="41" t="s">
        <v>46</v>
      </c>
      <c r="D22" s="31">
        <f t="shared" si="0"/>
        <v>1466</v>
      </c>
      <c r="E22" s="22">
        <v>1353</v>
      </c>
      <c r="F22" s="31">
        <f t="shared" si="1"/>
        <v>16</v>
      </c>
      <c r="G22" s="22">
        <v>0</v>
      </c>
      <c r="H22" s="22">
        <v>16</v>
      </c>
      <c r="I22" s="22">
        <v>0</v>
      </c>
      <c r="J22" s="22">
        <v>0</v>
      </c>
      <c r="K22" s="22">
        <v>0</v>
      </c>
      <c r="L22" s="22">
        <v>0</v>
      </c>
      <c r="M22" s="22">
        <f t="shared" si="2"/>
        <v>97</v>
      </c>
      <c r="N22" s="22">
        <v>0</v>
      </c>
      <c r="O22" s="22">
        <v>44</v>
      </c>
      <c r="P22" s="22">
        <v>53</v>
      </c>
      <c r="Q22" s="22">
        <v>0</v>
      </c>
      <c r="R22" s="22">
        <v>0</v>
      </c>
      <c r="S22" s="22">
        <v>0</v>
      </c>
      <c r="T22" s="22">
        <f t="shared" si="3"/>
        <v>1353</v>
      </c>
      <c r="U22" s="22">
        <v>1353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f t="shared" si="4"/>
        <v>128</v>
      </c>
      <c r="AB22" s="22">
        <v>0</v>
      </c>
      <c r="AC22" s="22">
        <v>128</v>
      </c>
      <c r="AD22" s="22">
        <f t="shared" si="5"/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</row>
    <row r="23" spans="1:35" ht="13.5">
      <c r="A23" s="40" t="s">
        <v>13</v>
      </c>
      <c r="B23" s="40" t="s">
        <v>47</v>
      </c>
      <c r="C23" s="41" t="s">
        <v>48</v>
      </c>
      <c r="D23" s="31">
        <f t="shared" si="0"/>
        <v>2245</v>
      </c>
      <c r="E23" s="22">
        <v>1769</v>
      </c>
      <c r="F23" s="31">
        <f t="shared" si="1"/>
        <v>270</v>
      </c>
      <c r="G23" s="22">
        <v>188</v>
      </c>
      <c r="H23" s="22">
        <v>75</v>
      </c>
      <c r="I23" s="22">
        <v>0</v>
      </c>
      <c r="J23" s="22">
        <v>0</v>
      </c>
      <c r="K23" s="22">
        <v>7</v>
      </c>
      <c r="L23" s="22">
        <v>118</v>
      </c>
      <c r="M23" s="22">
        <f t="shared" si="2"/>
        <v>88</v>
      </c>
      <c r="N23" s="22">
        <v>0</v>
      </c>
      <c r="O23" s="22">
        <v>0</v>
      </c>
      <c r="P23" s="22">
        <v>88</v>
      </c>
      <c r="Q23" s="22">
        <v>0</v>
      </c>
      <c r="R23" s="22">
        <v>0</v>
      </c>
      <c r="S23" s="22">
        <v>0</v>
      </c>
      <c r="T23" s="22">
        <f t="shared" si="3"/>
        <v>1853</v>
      </c>
      <c r="U23" s="22">
        <v>1769</v>
      </c>
      <c r="V23" s="22">
        <v>84</v>
      </c>
      <c r="W23" s="22">
        <v>0</v>
      </c>
      <c r="X23" s="22">
        <v>0</v>
      </c>
      <c r="Y23" s="22">
        <v>0</v>
      </c>
      <c r="Z23" s="22">
        <v>0</v>
      </c>
      <c r="AA23" s="22">
        <f t="shared" si="4"/>
        <v>300</v>
      </c>
      <c r="AB23" s="22">
        <v>118</v>
      </c>
      <c r="AC23" s="22">
        <v>175</v>
      </c>
      <c r="AD23" s="22">
        <f t="shared" si="5"/>
        <v>7</v>
      </c>
      <c r="AE23" s="22">
        <v>0</v>
      </c>
      <c r="AF23" s="22">
        <v>0</v>
      </c>
      <c r="AG23" s="22">
        <v>0</v>
      </c>
      <c r="AH23" s="22">
        <v>0</v>
      </c>
      <c r="AI23" s="22">
        <v>7</v>
      </c>
    </row>
    <row r="24" spans="1:35" ht="13.5">
      <c r="A24" s="40" t="s">
        <v>13</v>
      </c>
      <c r="B24" s="40" t="s">
        <v>49</v>
      </c>
      <c r="C24" s="41" t="s">
        <v>50</v>
      </c>
      <c r="D24" s="31">
        <f t="shared" si="0"/>
        <v>7581</v>
      </c>
      <c r="E24" s="22">
        <v>6297</v>
      </c>
      <c r="F24" s="31">
        <f t="shared" si="1"/>
        <v>1284</v>
      </c>
      <c r="G24" s="22">
        <v>0</v>
      </c>
      <c r="H24" s="22">
        <v>1284</v>
      </c>
      <c r="I24" s="22">
        <v>0</v>
      </c>
      <c r="J24" s="22">
        <v>0</v>
      </c>
      <c r="K24" s="22">
        <v>0</v>
      </c>
      <c r="L24" s="22">
        <v>0</v>
      </c>
      <c r="M24" s="22">
        <f t="shared" si="2"/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f t="shared" si="3"/>
        <v>6297</v>
      </c>
      <c r="U24" s="22">
        <v>6297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f t="shared" si="4"/>
        <v>644</v>
      </c>
      <c r="AB24" s="22">
        <v>0</v>
      </c>
      <c r="AC24" s="22">
        <v>625</v>
      </c>
      <c r="AD24" s="22">
        <f t="shared" si="5"/>
        <v>19</v>
      </c>
      <c r="AE24" s="22">
        <v>0</v>
      </c>
      <c r="AF24" s="22">
        <v>19</v>
      </c>
      <c r="AG24" s="22">
        <v>0</v>
      </c>
      <c r="AH24" s="22">
        <v>0</v>
      </c>
      <c r="AI24" s="22">
        <v>0</v>
      </c>
    </row>
    <row r="25" spans="1:35" ht="13.5">
      <c r="A25" s="40" t="s">
        <v>13</v>
      </c>
      <c r="B25" s="40" t="s">
        <v>51</v>
      </c>
      <c r="C25" s="41" t="s">
        <v>52</v>
      </c>
      <c r="D25" s="31">
        <f t="shared" si="0"/>
        <v>5255</v>
      </c>
      <c r="E25" s="22">
        <v>4469</v>
      </c>
      <c r="F25" s="31">
        <f t="shared" si="1"/>
        <v>786</v>
      </c>
      <c r="G25" s="22">
        <v>348</v>
      </c>
      <c r="H25" s="22">
        <v>438</v>
      </c>
      <c r="I25" s="22">
        <v>0</v>
      </c>
      <c r="J25" s="22">
        <v>0</v>
      </c>
      <c r="K25" s="22">
        <v>0</v>
      </c>
      <c r="L25" s="22">
        <v>0</v>
      </c>
      <c r="M25" s="22">
        <f t="shared" si="2"/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f t="shared" si="3"/>
        <v>4817</v>
      </c>
      <c r="U25" s="22">
        <v>4469</v>
      </c>
      <c r="V25" s="22">
        <v>348</v>
      </c>
      <c r="W25" s="22">
        <v>0</v>
      </c>
      <c r="X25" s="22">
        <v>0</v>
      </c>
      <c r="Y25" s="22">
        <v>0</v>
      </c>
      <c r="Z25" s="22">
        <v>0</v>
      </c>
      <c r="AA25" s="22">
        <f t="shared" si="4"/>
        <v>442</v>
      </c>
      <c r="AB25" s="22">
        <v>0</v>
      </c>
      <c r="AC25" s="22">
        <v>442</v>
      </c>
      <c r="AD25" s="22">
        <f t="shared" si="5"/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</row>
    <row r="26" spans="1:35" ht="13.5">
      <c r="A26" s="40" t="s">
        <v>13</v>
      </c>
      <c r="B26" s="40" t="s">
        <v>53</v>
      </c>
      <c r="C26" s="41" t="s">
        <v>54</v>
      </c>
      <c r="D26" s="31">
        <f aca="true" t="shared" si="6" ref="D26:D58">E26+F26+L26+M26</f>
        <v>1875</v>
      </c>
      <c r="E26" s="22">
        <v>1698</v>
      </c>
      <c r="F26" s="31">
        <f aca="true" t="shared" si="7" ref="F26:F58">SUM(G26:K26)</f>
        <v>6</v>
      </c>
      <c r="G26" s="22">
        <v>6</v>
      </c>
      <c r="H26" s="22">
        <v>0</v>
      </c>
      <c r="I26" s="22">
        <v>0</v>
      </c>
      <c r="J26" s="22">
        <v>0</v>
      </c>
      <c r="K26" s="22">
        <v>0</v>
      </c>
      <c r="L26" s="22">
        <v>1</v>
      </c>
      <c r="M26" s="22">
        <f aca="true" t="shared" si="8" ref="M26:M58">SUM(N26:S26)</f>
        <v>170</v>
      </c>
      <c r="N26" s="22">
        <v>0</v>
      </c>
      <c r="O26" s="22">
        <v>114</v>
      </c>
      <c r="P26" s="22">
        <v>56</v>
      </c>
      <c r="Q26" s="22">
        <v>0</v>
      </c>
      <c r="R26" s="22">
        <v>0</v>
      </c>
      <c r="S26" s="22">
        <v>0</v>
      </c>
      <c r="T26" s="22">
        <f aca="true" t="shared" si="9" ref="T26:T58">SUM(U26:Z26)</f>
        <v>1700</v>
      </c>
      <c r="U26" s="22">
        <v>1698</v>
      </c>
      <c r="V26" s="22">
        <v>2</v>
      </c>
      <c r="W26" s="22">
        <v>0</v>
      </c>
      <c r="X26" s="22">
        <v>0</v>
      </c>
      <c r="Y26" s="22">
        <v>0</v>
      </c>
      <c r="Z26" s="22">
        <v>0</v>
      </c>
      <c r="AA26" s="22">
        <f aca="true" t="shared" si="10" ref="AA26:AA58">SUM(AB26:AD26)</f>
        <v>169</v>
      </c>
      <c r="AB26" s="22">
        <v>1</v>
      </c>
      <c r="AC26" s="22">
        <v>168</v>
      </c>
      <c r="AD26" s="22">
        <f aca="true" t="shared" si="11" ref="AD26:AD58">SUM(AE26:AI26)</f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</row>
    <row r="27" spans="1:35" ht="13.5">
      <c r="A27" s="40" t="s">
        <v>13</v>
      </c>
      <c r="B27" s="40" t="s">
        <v>55</v>
      </c>
      <c r="C27" s="41" t="s">
        <v>56</v>
      </c>
      <c r="D27" s="31">
        <f t="shared" si="6"/>
        <v>1205</v>
      </c>
      <c r="E27" s="22">
        <v>1014</v>
      </c>
      <c r="F27" s="31">
        <f t="shared" si="7"/>
        <v>191</v>
      </c>
      <c r="G27" s="22">
        <v>17</v>
      </c>
      <c r="H27" s="22">
        <v>155</v>
      </c>
      <c r="I27" s="22">
        <v>0</v>
      </c>
      <c r="J27" s="22">
        <v>0</v>
      </c>
      <c r="K27" s="22">
        <v>19</v>
      </c>
      <c r="L27" s="22">
        <v>0</v>
      </c>
      <c r="M27" s="22">
        <f t="shared" si="8"/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f t="shared" si="9"/>
        <v>1014</v>
      </c>
      <c r="U27" s="22">
        <v>1014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f t="shared" si="10"/>
        <v>118</v>
      </c>
      <c r="AB27" s="22">
        <v>0</v>
      </c>
      <c r="AC27" s="22">
        <v>99</v>
      </c>
      <c r="AD27" s="22">
        <f t="shared" si="11"/>
        <v>19</v>
      </c>
      <c r="AE27" s="22">
        <v>0</v>
      </c>
      <c r="AF27" s="22">
        <v>0</v>
      </c>
      <c r="AG27" s="22">
        <v>0</v>
      </c>
      <c r="AH27" s="22">
        <v>0</v>
      </c>
      <c r="AI27" s="22">
        <v>19</v>
      </c>
    </row>
    <row r="28" spans="1:35" ht="13.5">
      <c r="A28" s="40" t="s">
        <v>13</v>
      </c>
      <c r="B28" s="40" t="s">
        <v>57</v>
      </c>
      <c r="C28" s="41" t="s">
        <v>58</v>
      </c>
      <c r="D28" s="31">
        <f t="shared" si="6"/>
        <v>508</v>
      </c>
      <c r="E28" s="22">
        <v>448</v>
      </c>
      <c r="F28" s="31">
        <f t="shared" si="7"/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f t="shared" si="8"/>
        <v>60</v>
      </c>
      <c r="N28" s="22">
        <v>0</v>
      </c>
      <c r="O28" s="22">
        <v>35</v>
      </c>
      <c r="P28" s="22">
        <v>25</v>
      </c>
      <c r="Q28" s="22">
        <v>0</v>
      </c>
      <c r="R28" s="22">
        <v>0</v>
      </c>
      <c r="S28" s="22">
        <v>0</v>
      </c>
      <c r="T28" s="22">
        <f t="shared" si="9"/>
        <v>448</v>
      </c>
      <c r="U28" s="22">
        <v>448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f t="shared" si="10"/>
        <v>45</v>
      </c>
      <c r="AB28" s="22">
        <v>0</v>
      </c>
      <c r="AC28" s="22">
        <v>45</v>
      </c>
      <c r="AD28" s="22">
        <f t="shared" si="11"/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</row>
    <row r="29" spans="1:35" ht="13.5">
      <c r="A29" s="40" t="s">
        <v>13</v>
      </c>
      <c r="B29" s="40" t="s">
        <v>59</v>
      </c>
      <c r="C29" s="41" t="s">
        <v>60</v>
      </c>
      <c r="D29" s="31">
        <f t="shared" si="6"/>
        <v>617</v>
      </c>
      <c r="E29" s="22">
        <v>517</v>
      </c>
      <c r="F29" s="31">
        <f t="shared" si="7"/>
        <v>100</v>
      </c>
      <c r="G29" s="22">
        <v>0</v>
      </c>
      <c r="H29" s="22">
        <v>72</v>
      </c>
      <c r="I29" s="22">
        <v>0</v>
      </c>
      <c r="J29" s="22">
        <v>0</v>
      </c>
      <c r="K29" s="22">
        <v>28</v>
      </c>
      <c r="L29" s="22">
        <v>0</v>
      </c>
      <c r="M29" s="22">
        <f t="shared" si="8"/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f t="shared" si="9"/>
        <v>517</v>
      </c>
      <c r="U29" s="22">
        <v>517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f t="shared" si="10"/>
        <v>78</v>
      </c>
      <c r="AB29" s="22">
        <v>0</v>
      </c>
      <c r="AC29" s="22">
        <v>50</v>
      </c>
      <c r="AD29" s="22">
        <f t="shared" si="11"/>
        <v>28</v>
      </c>
      <c r="AE29" s="22">
        <v>0</v>
      </c>
      <c r="AF29" s="22">
        <v>0</v>
      </c>
      <c r="AG29" s="22">
        <v>0</v>
      </c>
      <c r="AH29" s="22">
        <v>0</v>
      </c>
      <c r="AI29" s="22">
        <v>28</v>
      </c>
    </row>
    <row r="30" spans="1:35" ht="13.5">
      <c r="A30" s="40" t="s">
        <v>13</v>
      </c>
      <c r="B30" s="40" t="s">
        <v>61</v>
      </c>
      <c r="C30" s="41" t="s">
        <v>62</v>
      </c>
      <c r="D30" s="31">
        <f t="shared" si="6"/>
        <v>1617</v>
      </c>
      <c r="E30" s="22">
        <v>1275</v>
      </c>
      <c r="F30" s="31">
        <f t="shared" si="7"/>
        <v>281</v>
      </c>
      <c r="G30" s="22">
        <v>143</v>
      </c>
      <c r="H30" s="22">
        <v>138</v>
      </c>
      <c r="I30" s="22">
        <v>0</v>
      </c>
      <c r="J30" s="22">
        <v>0</v>
      </c>
      <c r="K30" s="22">
        <v>0</v>
      </c>
      <c r="L30" s="22">
        <v>0</v>
      </c>
      <c r="M30" s="22">
        <f t="shared" si="8"/>
        <v>61</v>
      </c>
      <c r="N30" s="22">
        <v>61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f t="shared" si="9"/>
        <v>1275</v>
      </c>
      <c r="U30" s="22">
        <v>1275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10"/>
        <v>342</v>
      </c>
      <c r="AB30" s="22">
        <v>0</v>
      </c>
      <c r="AC30" s="22">
        <v>148</v>
      </c>
      <c r="AD30" s="22">
        <f t="shared" si="11"/>
        <v>194</v>
      </c>
      <c r="AE30" s="22">
        <v>126</v>
      </c>
      <c r="AF30" s="22">
        <v>68</v>
      </c>
      <c r="AG30" s="22">
        <v>0</v>
      </c>
      <c r="AH30" s="22">
        <v>0</v>
      </c>
      <c r="AI30" s="22">
        <v>0</v>
      </c>
    </row>
    <row r="31" spans="1:35" ht="13.5">
      <c r="A31" s="40" t="s">
        <v>13</v>
      </c>
      <c r="B31" s="40" t="s">
        <v>63</v>
      </c>
      <c r="C31" s="41" t="s">
        <v>64</v>
      </c>
      <c r="D31" s="31">
        <f t="shared" si="6"/>
        <v>1436</v>
      </c>
      <c r="E31" s="22">
        <v>1142</v>
      </c>
      <c r="F31" s="31">
        <f t="shared" si="7"/>
        <v>294</v>
      </c>
      <c r="G31" s="22">
        <v>0</v>
      </c>
      <c r="H31" s="22">
        <v>184</v>
      </c>
      <c r="I31" s="22">
        <v>0</v>
      </c>
      <c r="J31" s="22">
        <v>0</v>
      </c>
      <c r="K31" s="22">
        <v>110</v>
      </c>
      <c r="L31" s="22">
        <v>0</v>
      </c>
      <c r="M31" s="22">
        <f t="shared" si="8"/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f t="shared" si="9"/>
        <v>1142</v>
      </c>
      <c r="U31" s="22">
        <v>1142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f t="shared" si="10"/>
        <v>201</v>
      </c>
      <c r="AB31" s="22">
        <v>0</v>
      </c>
      <c r="AC31" s="22">
        <v>91</v>
      </c>
      <c r="AD31" s="22">
        <f t="shared" si="11"/>
        <v>110</v>
      </c>
      <c r="AE31" s="22">
        <v>0</v>
      </c>
      <c r="AF31" s="22">
        <v>0</v>
      </c>
      <c r="AG31" s="22">
        <v>0</v>
      </c>
      <c r="AH31" s="22">
        <v>0</v>
      </c>
      <c r="AI31" s="22">
        <v>110</v>
      </c>
    </row>
    <row r="32" spans="1:35" ht="13.5">
      <c r="A32" s="40" t="s">
        <v>13</v>
      </c>
      <c r="B32" s="40" t="s">
        <v>65</v>
      </c>
      <c r="C32" s="41" t="s">
        <v>66</v>
      </c>
      <c r="D32" s="31">
        <f t="shared" si="6"/>
        <v>199</v>
      </c>
      <c r="E32" s="22">
        <v>114</v>
      </c>
      <c r="F32" s="31">
        <f t="shared" si="7"/>
        <v>85</v>
      </c>
      <c r="G32" s="22">
        <v>38</v>
      </c>
      <c r="H32" s="22">
        <v>47</v>
      </c>
      <c r="I32" s="22">
        <v>0</v>
      </c>
      <c r="J32" s="22">
        <v>0</v>
      </c>
      <c r="K32" s="22">
        <v>0</v>
      </c>
      <c r="L32" s="22">
        <v>0</v>
      </c>
      <c r="M32" s="22">
        <f t="shared" si="8"/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f t="shared" si="9"/>
        <v>114</v>
      </c>
      <c r="U32" s="22">
        <v>114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f t="shared" si="10"/>
        <v>14</v>
      </c>
      <c r="AB32" s="22">
        <v>0</v>
      </c>
      <c r="AC32" s="22">
        <v>14</v>
      </c>
      <c r="AD32" s="22">
        <f t="shared" si="11"/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</row>
    <row r="33" spans="1:35" ht="13.5">
      <c r="A33" s="40" t="s">
        <v>13</v>
      </c>
      <c r="B33" s="40" t="s">
        <v>67</v>
      </c>
      <c r="C33" s="41" t="s">
        <v>68</v>
      </c>
      <c r="D33" s="31">
        <f t="shared" si="6"/>
        <v>386</v>
      </c>
      <c r="E33" s="22">
        <v>308</v>
      </c>
      <c r="F33" s="31">
        <f t="shared" si="7"/>
        <v>78</v>
      </c>
      <c r="G33" s="22">
        <v>0</v>
      </c>
      <c r="H33" s="22">
        <v>78</v>
      </c>
      <c r="I33" s="22">
        <v>0</v>
      </c>
      <c r="J33" s="22">
        <v>0</v>
      </c>
      <c r="K33" s="22">
        <v>0</v>
      </c>
      <c r="L33" s="22">
        <v>0</v>
      </c>
      <c r="M33" s="22">
        <f t="shared" si="8"/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f t="shared" si="9"/>
        <v>308</v>
      </c>
      <c r="U33" s="22">
        <v>308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f t="shared" si="10"/>
        <v>0</v>
      </c>
      <c r="AB33" s="22">
        <v>0</v>
      </c>
      <c r="AC33" s="22">
        <v>0</v>
      </c>
      <c r="AD33" s="22">
        <f t="shared" si="11"/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</row>
    <row r="34" spans="1:35" ht="13.5">
      <c r="A34" s="40" t="s">
        <v>13</v>
      </c>
      <c r="B34" s="40" t="s">
        <v>69</v>
      </c>
      <c r="C34" s="41" t="s">
        <v>70</v>
      </c>
      <c r="D34" s="31">
        <f t="shared" si="6"/>
        <v>1694</v>
      </c>
      <c r="E34" s="22">
        <v>1335</v>
      </c>
      <c r="F34" s="31">
        <f t="shared" si="7"/>
        <v>305</v>
      </c>
      <c r="G34" s="22">
        <v>150</v>
      </c>
      <c r="H34" s="22">
        <v>155</v>
      </c>
      <c r="I34" s="22">
        <v>0</v>
      </c>
      <c r="J34" s="22">
        <v>0</v>
      </c>
      <c r="K34" s="22">
        <v>0</v>
      </c>
      <c r="L34" s="22">
        <v>0</v>
      </c>
      <c r="M34" s="22">
        <f t="shared" si="8"/>
        <v>54</v>
      </c>
      <c r="N34" s="22">
        <v>54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f t="shared" si="9"/>
        <v>1335</v>
      </c>
      <c r="U34" s="22">
        <v>1335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f t="shared" si="10"/>
        <v>367</v>
      </c>
      <c r="AB34" s="22">
        <v>0</v>
      </c>
      <c r="AC34" s="22">
        <v>155</v>
      </c>
      <c r="AD34" s="22">
        <f t="shared" si="11"/>
        <v>212</v>
      </c>
      <c r="AE34" s="22">
        <v>131</v>
      </c>
      <c r="AF34" s="22">
        <v>81</v>
      </c>
      <c r="AG34" s="22">
        <v>0</v>
      </c>
      <c r="AH34" s="22">
        <v>0</v>
      </c>
      <c r="AI34" s="22">
        <v>0</v>
      </c>
    </row>
    <row r="35" spans="1:35" ht="13.5">
      <c r="A35" s="40" t="s">
        <v>13</v>
      </c>
      <c r="B35" s="40" t="s">
        <v>71</v>
      </c>
      <c r="C35" s="41" t="s">
        <v>72</v>
      </c>
      <c r="D35" s="31">
        <f t="shared" si="6"/>
        <v>114</v>
      </c>
      <c r="E35" s="22">
        <v>46</v>
      </c>
      <c r="F35" s="31">
        <f t="shared" si="7"/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63</v>
      </c>
      <c r="M35" s="22">
        <f t="shared" si="8"/>
        <v>5</v>
      </c>
      <c r="N35" s="22">
        <v>4</v>
      </c>
      <c r="O35" s="22">
        <v>1</v>
      </c>
      <c r="P35" s="22">
        <v>0</v>
      </c>
      <c r="Q35" s="22">
        <v>0</v>
      </c>
      <c r="R35" s="22">
        <v>0</v>
      </c>
      <c r="S35" s="22">
        <v>0</v>
      </c>
      <c r="T35" s="22">
        <f t="shared" si="9"/>
        <v>46</v>
      </c>
      <c r="U35" s="22">
        <v>46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f t="shared" si="10"/>
        <v>63</v>
      </c>
      <c r="AB35" s="22">
        <v>63</v>
      </c>
      <c r="AC35" s="22">
        <v>0</v>
      </c>
      <c r="AD35" s="22">
        <f t="shared" si="11"/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</row>
    <row r="36" spans="1:35" ht="13.5">
      <c r="A36" s="40" t="s">
        <v>13</v>
      </c>
      <c r="B36" s="40" t="s">
        <v>73</v>
      </c>
      <c r="C36" s="41" t="s">
        <v>74</v>
      </c>
      <c r="D36" s="31">
        <f t="shared" si="6"/>
        <v>314</v>
      </c>
      <c r="E36" s="22">
        <v>240</v>
      </c>
      <c r="F36" s="31">
        <f t="shared" si="7"/>
        <v>74</v>
      </c>
      <c r="G36" s="22">
        <v>72</v>
      </c>
      <c r="H36" s="22">
        <v>2</v>
      </c>
      <c r="I36" s="22">
        <v>0</v>
      </c>
      <c r="J36" s="22">
        <v>0</v>
      </c>
      <c r="K36" s="22">
        <v>0</v>
      </c>
      <c r="L36" s="22">
        <v>0</v>
      </c>
      <c r="M36" s="22">
        <f t="shared" si="8"/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f t="shared" si="9"/>
        <v>240</v>
      </c>
      <c r="U36" s="22">
        <v>240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f t="shared" si="10"/>
        <v>72</v>
      </c>
      <c r="AB36" s="22">
        <v>0</v>
      </c>
      <c r="AC36" s="22">
        <v>0</v>
      </c>
      <c r="AD36" s="22">
        <f t="shared" si="11"/>
        <v>72</v>
      </c>
      <c r="AE36" s="22">
        <v>72</v>
      </c>
      <c r="AF36" s="22">
        <v>0</v>
      </c>
      <c r="AG36" s="22">
        <v>0</v>
      </c>
      <c r="AH36" s="22">
        <v>0</v>
      </c>
      <c r="AI36" s="22">
        <v>0</v>
      </c>
    </row>
    <row r="37" spans="1:35" ht="13.5">
      <c r="A37" s="40" t="s">
        <v>13</v>
      </c>
      <c r="B37" s="40" t="s">
        <v>75</v>
      </c>
      <c r="C37" s="41" t="s">
        <v>76</v>
      </c>
      <c r="D37" s="31">
        <f t="shared" si="6"/>
        <v>8569</v>
      </c>
      <c r="E37" s="22">
        <v>5627</v>
      </c>
      <c r="F37" s="31">
        <f t="shared" si="7"/>
        <v>1018</v>
      </c>
      <c r="G37" s="22">
        <v>532</v>
      </c>
      <c r="H37" s="22">
        <v>486</v>
      </c>
      <c r="I37" s="22">
        <v>0</v>
      </c>
      <c r="J37" s="22">
        <v>0</v>
      </c>
      <c r="K37" s="22">
        <v>0</v>
      </c>
      <c r="L37" s="22">
        <v>182</v>
      </c>
      <c r="M37" s="22">
        <f t="shared" si="8"/>
        <v>1742</v>
      </c>
      <c r="N37" s="22">
        <v>1353</v>
      </c>
      <c r="O37" s="22">
        <v>0</v>
      </c>
      <c r="P37" s="22">
        <v>0</v>
      </c>
      <c r="Q37" s="22">
        <v>15</v>
      </c>
      <c r="R37" s="22">
        <v>251</v>
      </c>
      <c r="S37" s="22">
        <v>123</v>
      </c>
      <c r="T37" s="22">
        <f t="shared" si="9"/>
        <v>5731</v>
      </c>
      <c r="U37" s="22">
        <v>5627</v>
      </c>
      <c r="V37" s="22">
        <v>104</v>
      </c>
      <c r="W37" s="22">
        <v>0</v>
      </c>
      <c r="X37" s="22">
        <v>0</v>
      </c>
      <c r="Y37" s="22">
        <v>0</v>
      </c>
      <c r="Z37" s="22">
        <v>0</v>
      </c>
      <c r="AA37" s="22">
        <f t="shared" si="10"/>
        <v>795</v>
      </c>
      <c r="AB37" s="22">
        <v>182</v>
      </c>
      <c r="AC37" s="22">
        <v>240</v>
      </c>
      <c r="AD37" s="22">
        <f t="shared" si="11"/>
        <v>373</v>
      </c>
      <c r="AE37" s="22">
        <v>234</v>
      </c>
      <c r="AF37" s="22">
        <v>139</v>
      </c>
      <c r="AG37" s="22">
        <v>0</v>
      </c>
      <c r="AH37" s="22">
        <v>0</v>
      </c>
      <c r="AI37" s="22">
        <v>0</v>
      </c>
    </row>
    <row r="38" spans="1:35" ht="13.5">
      <c r="A38" s="40" t="s">
        <v>13</v>
      </c>
      <c r="B38" s="40" t="s">
        <v>77</v>
      </c>
      <c r="C38" s="41" t="s">
        <v>78</v>
      </c>
      <c r="D38" s="31">
        <f t="shared" si="6"/>
        <v>554</v>
      </c>
      <c r="E38" s="22">
        <v>392</v>
      </c>
      <c r="F38" s="31">
        <f t="shared" si="7"/>
        <v>162</v>
      </c>
      <c r="G38" s="22">
        <v>84</v>
      </c>
      <c r="H38" s="22">
        <v>78</v>
      </c>
      <c r="I38" s="22">
        <v>0</v>
      </c>
      <c r="J38" s="22">
        <v>0</v>
      </c>
      <c r="K38" s="22">
        <v>0</v>
      </c>
      <c r="L38" s="22">
        <v>0</v>
      </c>
      <c r="M38" s="22">
        <f t="shared" si="8"/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f t="shared" si="9"/>
        <v>408</v>
      </c>
      <c r="U38" s="22">
        <v>392</v>
      </c>
      <c r="V38" s="22">
        <v>16</v>
      </c>
      <c r="W38" s="22">
        <v>0</v>
      </c>
      <c r="X38" s="22">
        <v>0</v>
      </c>
      <c r="Y38" s="22">
        <v>0</v>
      </c>
      <c r="Z38" s="22">
        <v>0</v>
      </c>
      <c r="AA38" s="22">
        <f t="shared" si="10"/>
        <v>64</v>
      </c>
      <c r="AB38" s="22">
        <v>0</v>
      </c>
      <c r="AC38" s="22">
        <v>55</v>
      </c>
      <c r="AD38" s="22">
        <f t="shared" si="11"/>
        <v>9</v>
      </c>
      <c r="AE38" s="22">
        <v>9</v>
      </c>
      <c r="AF38" s="22">
        <v>0</v>
      </c>
      <c r="AG38" s="22">
        <v>0</v>
      </c>
      <c r="AH38" s="22">
        <v>0</v>
      </c>
      <c r="AI38" s="22">
        <v>0</v>
      </c>
    </row>
    <row r="39" spans="1:35" ht="13.5">
      <c r="A39" s="40" t="s">
        <v>13</v>
      </c>
      <c r="B39" s="40" t="s">
        <v>79</v>
      </c>
      <c r="C39" s="41" t="s">
        <v>10</v>
      </c>
      <c r="D39" s="31">
        <f t="shared" si="6"/>
        <v>4067</v>
      </c>
      <c r="E39" s="22">
        <v>2317</v>
      </c>
      <c r="F39" s="31">
        <f t="shared" si="7"/>
        <v>1750</v>
      </c>
      <c r="G39" s="22">
        <v>553</v>
      </c>
      <c r="H39" s="22">
        <v>1197</v>
      </c>
      <c r="I39" s="22">
        <v>0</v>
      </c>
      <c r="J39" s="22">
        <v>0</v>
      </c>
      <c r="K39" s="22">
        <v>0</v>
      </c>
      <c r="L39" s="22">
        <v>0</v>
      </c>
      <c r="M39" s="22">
        <f t="shared" si="8"/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f t="shared" si="9"/>
        <v>2330</v>
      </c>
      <c r="U39" s="22">
        <v>2317</v>
      </c>
      <c r="V39" s="22">
        <v>13</v>
      </c>
      <c r="W39" s="22">
        <v>0</v>
      </c>
      <c r="X39" s="22">
        <v>0</v>
      </c>
      <c r="Y39" s="22">
        <v>0</v>
      </c>
      <c r="Z39" s="22">
        <v>0</v>
      </c>
      <c r="AA39" s="22">
        <f t="shared" si="10"/>
        <v>1089</v>
      </c>
      <c r="AB39" s="22">
        <v>0</v>
      </c>
      <c r="AC39" s="22">
        <v>312</v>
      </c>
      <c r="AD39" s="22">
        <f t="shared" si="11"/>
        <v>777</v>
      </c>
      <c r="AE39" s="22">
        <v>384</v>
      </c>
      <c r="AF39" s="22">
        <v>393</v>
      </c>
      <c r="AG39" s="22">
        <v>0</v>
      </c>
      <c r="AH39" s="22">
        <v>0</v>
      </c>
      <c r="AI39" s="22">
        <v>0</v>
      </c>
    </row>
    <row r="40" spans="1:35" ht="13.5">
      <c r="A40" s="40" t="s">
        <v>13</v>
      </c>
      <c r="B40" s="40" t="s">
        <v>80</v>
      </c>
      <c r="C40" s="41" t="s">
        <v>81</v>
      </c>
      <c r="D40" s="31">
        <f t="shared" si="6"/>
        <v>820</v>
      </c>
      <c r="E40" s="22">
        <v>554</v>
      </c>
      <c r="F40" s="31">
        <f t="shared" si="7"/>
        <v>266</v>
      </c>
      <c r="G40" s="22">
        <v>140</v>
      </c>
      <c r="H40" s="22">
        <v>126</v>
      </c>
      <c r="I40" s="22">
        <v>0</v>
      </c>
      <c r="J40" s="22">
        <v>0</v>
      </c>
      <c r="K40" s="22">
        <v>0</v>
      </c>
      <c r="L40" s="22">
        <v>0</v>
      </c>
      <c r="M40" s="22">
        <f t="shared" si="8"/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f t="shared" si="9"/>
        <v>581</v>
      </c>
      <c r="U40" s="22">
        <v>554</v>
      </c>
      <c r="V40" s="22">
        <v>27</v>
      </c>
      <c r="W40" s="22">
        <v>0</v>
      </c>
      <c r="X40" s="22">
        <v>0</v>
      </c>
      <c r="Y40" s="22">
        <v>0</v>
      </c>
      <c r="Z40" s="22">
        <v>0</v>
      </c>
      <c r="AA40" s="22">
        <f t="shared" si="10"/>
        <v>92</v>
      </c>
      <c r="AB40" s="22">
        <v>0</v>
      </c>
      <c r="AC40" s="22">
        <v>78</v>
      </c>
      <c r="AD40" s="22">
        <f t="shared" si="11"/>
        <v>14</v>
      </c>
      <c r="AE40" s="22">
        <v>14</v>
      </c>
      <c r="AF40" s="22">
        <v>0</v>
      </c>
      <c r="AG40" s="22">
        <v>0</v>
      </c>
      <c r="AH40" s="22">
        <v>0</v>
      </c>
      <c r="AI40" s="22">
        <v>0</v>
      </c>
    </row>
    <row r="41" spans="1:35" ht="13.5">
      <c r="A41" s="40" t="s">
        <v>13</v>
      </c>
      <c r="B41" s="40" t="s">
        <v>82</v>
      </c>
      <c r="C41" s="41" t="s">
        <v>83</v>
      </c>
      <c r="D41" s="31">
        <f t="shared" si="6"/>
        <v>342</v>
      </c>
      <c r="E41" s="22">
        <v>248</v>
      </c>
      <c r="F41" s="31">
        <f t="shared" si="7"/>
        <v>20</v>
      </c>
      <c r="G41" s="22">
        <v>0</v>
      </c>
      <c r="H41" s="22">
        <v>20</v>
      </c>
      <c r="I41" s="22">
        <v>0</v>
      </c>
      <c r="J41" s="22">
        <v>0</v>
      </c>
      <c r="K41" s="22">
        <v>0</v>
      </c>
      <c r="L41" s="22">
        <v>0</v>
      </c>
      <c r="M41" s="22">
        <f t="shared" si="8"/>
        <v>74</v>
      </c>
      <c r="N41" s="22">
        <v>0</v>
      </c>
      <c r="O41" s="22">
        <v>13</v>
      </c>
      <c r="P41" s="22">
        <v>19</v>
      </c>
      <c r="Q41" s="22">
        <v>0</v>
      </c>
      <c r="R41" s="22">
        <v>2</v>
      </c>
      <c r="S41" s="22">
        <v>40</v>
      </c>
      <c r="T41" s="22">
        <f t="shared" si="9"/>
        <v>248</v>
      </c>
      <c r="U41" s="22">
        <v>248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f t="shared" si="10"/>
        <v>35</v>
      </c>
      <c r="AB41" s="22">
        <v>0</v>
      </c>
      <c r="AC41" s="22">
        <v>25</v>
      </c>
      <c r="AD41" s="22">
        <f t="shared" si="11"/>
        <v>10</v>
      </c>
      <c r="AE41" s="22">
        <v>0</v>
      </c>
      <c r="AF41" s="22">
        <v>10</v>
      </c>
      <c r="AG41" s="22">
        <v>0</v>
      </c>
      <c r="AH41" s="22">
        <v>0</v>
      </c>
      <c r="AI41" s="22">
        <v>0</v>
      </c>
    </row>
    <row r="42" spans="1:35" ht="13.5">
      <c r="A42" s="40" t="s">
        <v>13</v>
      </c>
      <c r="B42" s="40" t="s">
        <v>84</v>
      </c>
      <c r="C42" s="41" t="s">
        <v>85</v>
      </c>
      <c r="D42" s="31">
        <f t="shared" si="6"/>
        <v>3907</v>
      </c>
      <c r="E42" s="22">
        <v>1901</v>
      </c>
      <c r="F42" s="31">
        <f t="shared" si="7"/>
        <v>386</v>
      </c>
      <c r="G42" s="22">
        <v>0</v>
      </c>
      <c r="H42" s="22">
        <v>386</v>
      </c>
      <c r="I42" s="22">
        <v>0</v>
      </c>
      <c r="J42" s="22">
        <v>0</v>
      </c>
      <c r="K42" s="22">
        <v>0</v>
      </c>
      <c r="L42" s="22">
        <v>1509</v>
      </c>
      <c r="M42" s="22">
        <f t="shared" si="8"/>
        <v>111</v>
      </c>
      <c r="N42" s="22">
        <v>0</v>
      </c>
      <c r="O42" s="22">
        <v>46</v>
      </c>
      <c r="P42" s="22">
        <v>65</v>
      </c>
      <c r="Q42" s="22">
        <v>0</v>
      </c>
      <c r="R42" s="22">
        <v>0</v>
      </c>
      <c r="S42" s="22">
        <v>0</v>
      </c>
      <c r="T42" s="22">
        <f t="shared" si="9"/>
        <v>1901</v>
      </c>
      <c r="U42" s="22">
        <v>1901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f t="shared" si="10"/>
        <v>1734</v>
      </c>
      <c r="AB42" s="22">
        <v>1509</v>
      </c>
      <c r="AC42" s="22">
        <v>225</v>
      </c>
      <c r="AD42" s="22">
        <f t="shared" si="11"/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</row>
    <row r="43" spans="1:35" ht="13.5">
      <c r="A43" s="40" t="s">
        <v>13</v>
      </c>
      <c r="B43" s="40" t="s">
        <v>86</v>
      </c>
      <c r="C43" s="41" t="s">
        <v>87</v>
      </c>
      <c r="D43" s="31">
        <f t="shared" si="6"/>
        <v>4829</v>
      </c>
      <c r="E43" s="22">
        <v>3573</v>
      </c>
      <c r="F43" s="31">
        <f t="shared" si="7"/>
        <v>1256</v>
      </c>
      <c r="G43" s="22">
        <v>618</v>
      </c>
      <c r="H43" s="22">
        <v>638</v>
      </c>
      <c r="I43" s="22">
        <v>0</v>
      </c>
      <c r="J43" s="22">
        <v>0</v>
      </c>
      <c r="K43" s="22">
        <v>0</v>
      </c>
      <c r="L43" s="22">
        <v>0</v>
      </c>
      <c r="M43" s="22">
        <f t="shared" si="8"/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f t="shared" si="9"/>
        <v>3691</v>
      </c>
      <c r="U43" s="22">
        <v>3573</v>
      </c>
      <c r="V43" s="22">
        <v>118</v>
      </c>
      <c r="W43" s="22">
        <v>0</v>
      </c>
      <c r="X43" s="22">
        <v>0</v>
      </c>
      <c r="Y43" s="22">
        <v>0</v>
      </c>
      <c r="Z43" s="22">
        <v>0</v>
      </c>
      <c r="AA43" s="22">
        <f t="shared" si="10"/>
        <v>566</v>
      </c>
      <c r="AB43" s="22">
        <v>0</v>
      </c>
      <c r="AC43" s="22">
        <v>503</v>
      </c>
      <c r="AD43" s="22">
        <f t="shared" si="11"/>
        <v>63</v>
      </c>
      <c r="AE43" s="22">
        <v>63</v>
      </c>
      <c r="AF43" s="22">
        <v>0</v>
      </c>
      <c r="AG43" s="22">
        <v>0</v>
      </c>
      <c r="AH43" s="22">
        <v>0</v>
      </c>
      <c r="AI43" s="22">
        <v>0</v>
      </c>
    </row>
    <row r="44" spans="1:35" ht="13.5">
      <c r="A44" s="40" t="s">
        <v>13</v>
      </c>
      <c r="B44" s="40" t="s">
        <v>88</v>
      </c>
      <c r="C44" s="41" t="s">
        <v>89</v>
      </c>
      <c r="D44" s="31">
        <f t="shared" si="6"/>
        <v>2697</v>
      </c>
      <c r="E44" s="22">
        <v>1970</v>
      </c>
      <c r="F44" s="31">
        <f t="shared" si="7"/>
        <v>727</v>
      </c>
      <c r="G44" s="22">
        <v>305</v>
      </c>
      <c r="H44" s="22">
        <v>422</v>
      </c>
      <c r="I44" s="22">
        <v>0</v>
      </c>
      <c r="J44" s="22">
        <v>0</v>
      </c>
      <c r="K44" s="22">
        <v>0</v>
      </c>
      <c r="L44" s="22">
        <v>0</v>
      </c>
      <c r="M44" s="22">
        <f t="shared" si="8"/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f t="shared" si="9"/>
        <v>2028</v>
      </c>
      <c r="U44" s="22">
        <v>1970</v>
      </c>
      <c r="V44" s="22">
        <v>58</v>
      </c>
      <c r="W44" s="22">
        <v>0</v>
      </c>
      <c r="X44" s="22">
        <v>0</v>
      </c>
      <c r="Y44" s="22">
        <v>0</v>
      </c>
      <c r="Z44" s="22">
        <v>0</v>
      </c>
      <c r="AA44" s="22">
        <f t="shared" si="10"/>
        <v>308</v>
      </c>
      <c r="AB44" s="22">
        <v>0</v>
      </c>
      <c r="AC44" s="22">
        <v>277</v>
      </c>
      <c r="AD44" s="22">
        <f t="shared" si="11"/>
        <v>31</v>
      </c>
      <c r="AE44" s="22">
        <v>31</v>
      </c>
      <c r="AF44" s="22">
        <v>0</v>
      </c>
      <c r="AG44" s="22">
        <v>0</v>
      </c>
      <c r="AH44" s="22">
        <v>0</v>
      </c>
      <c r="AI44" s="22">
        <v>0</v>
      </c>
    </row>
    <row r="45" spans="1:35" ht="13.5">
      <c r="A45" s="40" t="s">
        <v>13</v>
      </c>
      <c r="B45" s="40" t="s">
        <v>90</v>
      </c>
      <c r="C45" s="41" t="s">
        <v>91</v>
      </c>
      <c r="D45" s="31">
        <f t="shared" si="6"/>
        <v>4476</v>
      </c>
      <c r="E45" s="22">
        <v>3876</v>
      </c>
      <c r="F45" s="31">
        <f t="shared" si="7"/>
        <v>367</v>
      </c>
      <c r="G45" s="22">
        <v>0</v>
      </c>
      <c r="H45" s="22">
        <v>367</v>
      </c>
      <c r="I45" s="22">
        <v>0</v>
      </c>
      <c r="J45" s="22">
        <v>0</v>
      </c>
      <c r="K45" s="22">
        <v>0</v>
      </c>
      <c r="L45" s="22">
        <v>0</v>
      </c>
      <c r="M45" s="22">
        <f t="shared" si="8"/>
        <v>233</v>
      </c>
      <c r="N45" s="22">
        <v>0</v>
      </c>
      <c r="O45" s="22">
        <v>233</v>
      </c>
      <c r="P45" s="22">
        <v>0</v>
      </c>
      <c r="Q45" s="22">
        <v>0</v>
      </c>
      <c r="R45" s="22">
        <v>0</v>
      </c>
      <c r="S45" s="22">
        <v>0</v>
      </c>
      <c r="T45" s="22">
        <f t="shared" si="9"/>
        <v>3876</v>
      </c>
      <c r="U45" s="22">
        <v>3876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f t="shared" si="10"/>
        <v>974</v>
      </c>
      <c r="AB45" s="22">
        <v>0</v>
      </c>
      <c r="AC45" s="22">
        <v>854</v>
      </c>
      <c r="AD45" s="22">
        <f t="shared" si="11"/>
        <v>120</v>
      </c>
      <c r="AE45" s="22">
        <v>0</v>
      </c>
      <c r="AF45" s="22">
        <v>120</v>
      </c>
      <c r="AG45" s="22">
        <v>0</v>
      </c>
      <c r="AH45" s="22">
        <v>0</v>
      </c>
      <c r="AI45" s="22">
        <v>0</v>
      </c>
    </row>
    <row r="46" spans="1:35" ht="13.5">
      <c r="A46" s="40" t="s">
        <v>13</v>
      </c>
      <c r="B46" s="40" t="s">
        <v>92</v>
      </c>
      <c r="C46" s="41" t="s">
        <v>93</v>
      </c>
      <c r="D46" s="31">
        <f t="shared" si="6"/>
        <v>701</v>
      </c>
      <c r="E46" s="22">
        <v>0</v>
      </c>
      <c r="F46" s="31">
        <f t="shared" si="7"/>
        <v>602</v>
      </c>
      <c r="G46" s="22">
        <v>0</v>
      </c>
      <c r="H46" s="22">
        <v>26</v>
      </c>
      <c r="I46" s="22">
        <v>0</v>
      </c>
      <c r="J46" s="22">
        <v>576</v>
      </c>
      <c r="K46" s="22">
        <v>0</v>
      </c>
      <c r="L46" s="22">
        <v>69</v>
      </c>
      <c r="M46" s="22">
        <f t="shared" si="8"/>
        <v>30</v>
      </c>
      <c r="N46" s="22">
        <v>30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f t="shared" si="9"/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f t="shared" si="10"/>
        <v>69</v>
      </c>
      <c r="AB46" s="22">
        <v>69</v>
      </c>
      <c r="AC46" s="22">
        <v>0</v>
      </c>
      <c r="AD46" s="22">
        <f t="shared" si="11"/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</row>
    <row r="47" spans="1:35" ht="13.5">
      <c r="A47" s="40" t="s">
        <v>13</v>
      </c>
      <c r="B47" s="40" t="s">
        <v>94</v>
      </c>
      <c r="C47" s="41" t="s">
        <v>95</v>
      </c>
      <c r="D47" s="31">
        <f t="shared" si="6"/>
        <v>405</v>
      </c>
      <c r="E47" s="22">
        <v>286</v>
      </c>
      <c r="F47" s="31">
        <f t="shared" si="7"/>
        <v>8</v>
      </c>
      <c r="G47" s="22">
        <v>0</v>
      </c>
      <c r="H47" s="22">
        <v>8</v>
      </c>
      <c r="I47" s="22">
        <v>0</v>
      </c>
      <c r="J47" s="22">
        <v>0</v>
      </c>
      <c r="K47" s="22">
        <v>0</v>
      </c>
      <c r="L47" s="22">
        <v>80</v>
      </c>
      <c r="M47" s="22">
        <f t="shared" si="8"/>
        <v>31</v>
      </c>
      <c r="N47" s="22">
        <v>0</v>
      </c>
      <c r="O47" s="22">
        <v>31</v>
      </c>
      <c r="P47" s="22">
        <v>0</v>
      </c>
      <c r="Q47" s="22">
        <v>0</v>
      </c>
      <c r="R47" s="22">
        <v>0</v>
      </c>
      <c r="S47" s="22">
        <v>0</v>
      </c>
      <c r="T47" s="22">
        <f t="shared" si="9"/>
        <v>286</v>
      </c>
      <c r="U47" s="22">
        <v>286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f t="shared" si="10"/>
        <v>114</v>
      </c>
      <c r="AB47" s="22">
        <v>80</v>
      </c>
      <c r="AC47" s="22">
        <v>34</v>
      </c>
      <c r="AD47" s="22">
        <f t="shared" si="11"/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</row>
    <row r="48" spans="1:35" ht="13.5">
      <c r="A48" s="40" t="s">
        <v>13</v>
      </c>
      <c r="B48" s="40" t="s">
        <v>96</v>
      </c>
      <c r="C48" s="41" t="s">
        <v>97</v>
      </c>
      <c r="D48" s="31">
        <f t="shared" si="6"/>
        <v>467</v>
      </c>
      <c r="E48" s="22">
        <v>0</v>
      </c>
      <c r="F48" s="31">
        <f t="shared" si="7"/>
        <v>360</v>
      </c>
      <c r="G48" s="22">
        <v>0</v>
      </c>
      <c r="H48" s="22">
        <v>18</v>
      </c>
      <c r="I48" s="22">
        <v>0</v>
      </c>
      <c r="J48" s="22">
        <v>342</v>
      </c>
      <c r="K48" s="22">
        <v>0</v>
      </c>
      <c r="L48" s="22">
        <v>22</v>
      </c>
      <c r="M48" s="22">
        <f t="shared" si="8"/>
        <v>85</v>
      </c>
      <c r="N48" s="22">
        <v>20</v>
      </c>
      <c r="O48" s="22">
        <v>46</v>
      </c>
      <c r="P48" s="22">
        <v>0</v>
      </c>
      <c r="Q48" s="22">
        <v>0</v>
      </c>
      <c r="R48" s="22">
        <v>19</v>
      </c>
      <c r="S48" s="22">
        <v>0</v>
      </c>
      <c r="T48" s="22">
        <f t="shared" si="9"/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f t="shared" si="10"/>
        <v>22</v>
      </c>
      <c r="AB48" s="22">
        <v>22</v>
      </c>
      <c r="AC48" s="22">
        <v>0</v>
      </c>
      <c r="AD48" s="22">
        <f t="shared" si="11"/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</row>
    <row r="49" spans="1:35" ht="13.5">
      <c r="A49" s="40" t="s">
        <v>13</v>
      </c>
      <c r="B49" s="40" t="s">
        <v>98</v>
      </c>
      <c r="C49" s="41" t="s">
        <v>99</v>
      </c>
      <c r="D49" s="31">
        <f t="shared" si="6"/>
        <v>1019</v>
      </c>
      <c r="E49" s="22">
        <v>777</v>
      </c>
      <c r="F49" s="31">
        <f t="shared" si="7"/>
        <v>242</v>
      </c>
      <c r="G49" s="22">
        <v>180</v>
      </c>
      <c r="H49" s="22">
        <v>62</v>
      </c>
      <c r="I49" s="22">
        <v>0</v>
      </c>
      <c r="J49" s="22">
        <v>0</v>
      </c>
      <c r="K49" s="22">
        <v>0</v>
      </c>
      <c r="L49" s="22">
        <v>0</v>
      </c>
      <c r="M49" s="22">
        <f t="shared" si="8"/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f t="shared" si="9"/>
        <v>777</v>
      </c>
      <c r="U49" s="22">
        <v>777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f t="shared" si="10"/>
        <v>128</v>
      </c>
      <c r="AB49" s="22">
        <v>0</v>
      </c>
      <c r="AC49" s="22">
        <v>92</v>
      </c>
      <c r="AD49" s="22">
        <f t="shared" si="11"/>
        <v>36</v>
      </c>
      <c r="AE49" s="22">
        <v>36</v>
      </c>
      <c r="AF49" s="22">
        <v>0</v>
      </c>
      <c r="AG49" s="22">
        <v>0</v>
      </c>
      <c r="AH49" s="22">
        <v>0</v>
      </c>
      <c r="AI49" s="22">
        <v>0</v>
      </c>
    </row>
    <row r="50" spans="1:35" ht="13.5">
      <c r="A50" s="40" t="s">
        <v>13</v>
      </c>
      <c r="B50" s="40" t="s">
        <v>100</v>
      </c>
      <c r="C50" s="41" t="s">
        <v>101</v>
      </c>
      <c r="D50" s="31">
        <f t="shared" si="6"/>
        <v>651</v>
      </c>
      <c r="E50" s="22">
        <v>452</v>
      </c>
      <c r="F50" s="31">
        <f t="shared" si="7"/>
        <v>199</v>
      </c>
      <c r="G50" s="22">
        <v>97</v>
      </c>
      <c r="H50" s="22">
        <v>102</v>
      </c>
      <c r="I50" s="22">
        <v>0</v>
      </c>
      <c r="J50" s="22">
        <v>0</v>
      </c>
      <c r="K50" s="22">
        <v>0</v>
      </c>
      <c r="L50" s="22">
        <v>0</v>
      </c>
      <c r="M50" s="22">
        <f t="shared" si="8"/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f t="shared" si="9"/>
        <v>470</v>
      </c>
      <c r="U50" s="22">
        <v>452</v>
      </c>
      <c r="V50" s="22">
        <v>18</v>
      </c>
      <c r="W50" s="22">
        <v>0</v>
      </c>
      <c r="X50" s="22">
        <v>0</v>
      </c>
      <c r="Y50" s="22">
        <v>0</v>
      </c>
      <c r="Z50" s="22">
        <v>0</v>
      </c>
      <c r="AA50" s="22">
        <f t="shared" si="10"/>
        <v>73</v>
      </c>
      <c r="AB50" s="22">
        <v>0</v>
      </c>
      <c r="AC50" s="22">
        <v>63</v>
      </c>
      <c r="AD50" s="22">
        <f t="shared" si="11"/>
        <v>10</v>
      </c>
      <c r="AE50" s="22">
        <v>10</v>
      </c>
      <c r="AF50" s="22">
        <v>0</v>
      </c>
      <c r="AG50" s="22">
        <v>0</v>
      </c>
      <c r="AH50" s="22">
        <v>0</v>
      </c>
      <c r="AI50" s="22">
        <v>0</v>
      </c>
    </row>
    <row r="51" spans="1:35" ht="13.5">
      <c r="A51" s="40" t="s">
        <v>13</v>
      </c>
      <c r="B51" s="40" t="s">
        <v>102</v>
      </c>
      <c r="C51" s="41" t="s">
        <v>103</v>
      </c>
      <c r="D51" s="31">
        <f t="shared" si="6"/>
        <v>1600</v>
      </c>
      <c r="E51" s="22">
        <v>1137</v>
      </c>
      <c r="F51" s="31">
        <f t="shared" si="7"/>
        <v>204</v>
      </c>
      <c r="G51" s="22">
        <v>0</v>
      </c>
      <c r="H51" s="22">
        <v>152</v>
      </c>
      <c r="I51" s="22">
        <v>0</v>
      </c>
      <c r="J51" s="22">
        <v>0</v>
      </c>
      <c r="K51" s="22">
        <v>52</v>
      </c>
      <c r="L51" s="22">
        <v>0</v>
      </c>
      <c r="M51" s="22">
        <f t="shared" si="8"/>
        <v>259</v>
      </c>
      <c r="N51" s="22">
        <v>135</v>
      </c>
      <c r="O51" s="22">
        <v>0</v>
      </c>
      <c r="P51" s="22">
        <v>0</v>
      </c>
      <c r="Q51" s="22">
        <v>0</v>
      </c>
      <c r="R51" s="22">
        <v>0</v>
      </c>
      <c r="S51" s="22">
        <v>124</v>
      </c>
      <c r="T51" s="22">
        <f t="shared" si="9"/>
        <v>1137</v>
      </c>
      <c r="U51" s="22">
        <v>1137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f t="shared" si="10"/>
        <v>86</v>
      </c>
      <c r="AB51" s="22">
        <v>0</v>
      </c>
      <c r="AC51" s="22">
        <v>51</v>
      </c>
      <c r="AD51" s="22">
        <f t="shared" si="11"/>
        <v>35</v>
      </c>
      <c r="AE51" s="22">
        <v>0</v>
      </c>
      <c r="AF51" s="22">
        <v>35</v>
      </c>
      <c r="AG51" s="22">
        <v>0</v>
      </c>
      <c r="AH51" s="22">
        <v>0</v>
      </c>
      <c r="AI51" s="22">
        <v>0</v>
      </c>
    </row>
    <row r="52" spans="1:35" ht="13.5">
      <c r="A52" s="40" t="s">
        <v>13</v>
      </c>
      <c r="B52" s="40" t="s">
        <v>104</v>
      </c>
      <c r="C52" s="41" t="s">
        <v>105</v>
      </c>
      <c r="D52" s="31">
        <f t="shared" si="6"/>
        <v>2128</v>
      </c>
      <c r="E52" s="22">
        <v>611</v>
      </c>
      <c r="F52" s="31">
        <f t="shared" si="7"/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1494</v>
      </c>
      <c r="M52" s="22">
        <f t="shared" si="8"/>
        <v>23</v>
      </c>
      <c r="N52" s="22">
        <v>0</v>
      </c>
      <c r="O52" s="22">
        <v>2</v>
      </c>
      <c r="P52" s="22">
        <v>20</v>
      </c>
      <c r="Q52" s="22">
        <v>0</v>
      </c>
      <c r="R52" s="22">
        <v>0</v>
      </c>
      <c r="S52" s="22">
        <v>1</v>
      </c>
      <c r="T52" s="22">
        <f t="shared" si="9"/>
        <v>611</v>
      </c>
      <c r="U52" s="22">
        <v>611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f t="shared" si="10"/>
        <v>1554</v>
      </c>
      <c r="AB52" s="22">
        <v>1494</v>
      </c>
      <c r="AC52" s="22">
        <v>60</v>
      </c>
      <c r="AD52" s="22">
        <f t="shared" si="11"/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</row>
    <row r="53" spans="1:35" ht="13.5">
      <c r="A53" s="40" t="s">
        <v>13</v>
      </c>
      <c r="B53" s="40" t="s">
        <v>106</v>
      </c>
      <c r="C53" s="41" t="s">
        <v>107</v>
      </c>
      <c r="D53" s="31">
        <f t="shared" si="6"/>
        <v>1316</v>
      </c>
      <c r="E53" s="22">
        <v>683</v>
      </c>
      <c r="F53" s="31">
        <f t="shared" si="7"/>
        <v>83</v>
      </c>
      <c r="G53" s="22">
        <v>0</v>
      </c>
      <c r="H53" s="22">
        <v>0</v>
      </c>
      <c r="I53" s="22">
        <v>0</v>
      </c>
      <c r="J53" s="22">
        <v>0</v>
      </c>
      <c r="K53" s="22">
        <v>83</v>
      </c>
      <c r="L53" s="22">
        <v>266</v>
      </c>
      <c r="M53" s="22">
        <f t="shared" si="8"/>
        <v>284</v>
      </c>
      <c r="N53" s="22">
        <v>37</v>
      </c>
      <c r="O53" s="22">
        <v>247</v>
      </c>
      <c r="P53" s="22">
        <v>0</v>
      </c>
      <c r="Q53" s="22">
        <v>0</v>
      </c>
      <c r="R53" s="22">
        <v>0</v>
      </c>
      <c r="S53" s="22">
        <v>0</v>
      </c>
      <c r="T53" s="22">
        <f t="shared" si="9"/>
        <v>683</v>
      </c>
      <c r="U53" s="22">
        <v>683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f t="shared" si="10"/>
        <v>349</v>
      </c>
      <c r="AB53" s="22">
        <v>266</v>
      </c>
      <c r="AC53" s="22">
        <v>0</v>
      </c>
      <c r="AD53" s="22">
        <f t="shared" si="11"/>
        <v>83</v>
      </c>
      <c r="AE53" s="22">
        <v>0</v>
      </c>
      <c r="AF53" s="22">
        <v>0</v>
      </c>
      <c r="AG53" s="22">
        <v>0</v>
      </c>
      <c r="AH53" s="22">
        <v>0</v>
      </c>
      <c r="AI53" s="22">
        <v>83</v>
      </c>
    </row>
    <row r="54" spans="1:35" ht="13.5">
      <c r="A54" s="40" t="s">
        <v>13</v>
      </c>
      <c r="B54" s="40" t="s">
        <v>108</v>
      </c>
      <c r="C54" s="41" t="s">
        <v>109</v>
      </c>
      <c r="D54" s="31">
        <f t="shared" si="6"/>
        <v>2561</v>
      </c>
      <c r="E54" s="22">
        <v>1982</v>
      </c>
      <c r="F54" s="31">
        <f t="shared" si="7"/>
        <v>342</v>
      </c>
      <c r="G54" s="22">
        <v>342</v>
      </c>
      <c r="H54" s="22">
        <v>0</v>
      </c>
      <c r="I54" s="22">
        <v>0</v>
      </c>
      <c r="J54" s="22">
        <v>0</v>
      </c>
      <c r="K54" s="22">
        <v>0</v>
      </c>
      <c r="L54" s="22">
        <v>135</v>
      </c>
      <c r="M54" s="22">
        <f t="shared" si="8"/>
        <v>102</v>
      </c>
      <c r="N54" s="22">
        <v>0</v>
      </c>
      <c r="O54" s="22">
        <v>0</v>
      </c>
      <c r="P54" s="22">
        <v>95</v>
      </c>
      <c r="Q54" s="22">
        <v>7</v>
      </c>
      <c r="R54" s="22">
        <v>0</v>
      </c>
      <c r="S54" s="22">
        <v>0</v>
      </c>
      <c r="T54" s="22">
        <f t="shared" si="9"/>
        <v>2096</v>
      </c>
      <c r="U54" s="22">
        <v>1982</v>
      </c>
      <c r="V54" s="22">
        <v>114</v>
      </c>
      <c r="W54" s="22">
        <v>0</v>
      </c>
      <c r="X54" s="22">
        <v>0</v>
      </c>
      <c r="Y54" s="22">
        <v>0</v>
      </c>
      <c r="Z54" s="22">
        <v>0</v>
      </c>
      <c r="AA54" s="22">
        <f t="shared" si="10"/>
        <v>626</v>
      </c>
      <c r="AB54" s="22">
        <v>135</v>
      </c>
      <c r="AC54" s="22">
        <v>288</v>
      </c>
      <c r="AD54" s="22">
        <f t="shared" si="11"/>
        <v>203</v>
      </c>
      <c r="AE54" s="22">
        <v>203</v>
      </c>
      <c r="AF54" s="22">
        <v>0</v>
      </c>
      <c r="AG54" s="22">
        <v>0</v>
      </c>
      <c r="AH54" s="22">
        <v>0</v>
      </c>
      <c r="AI54" s="22">
        <v>0</v>
      </c>
    </row>
    <row r="55" spans="1:35" ht="13.5">
      <c r="A55" s="40" t="s">
        <v>13</v>
      </c>
      <c r="B55" s="40" t="s">
        <v>110</v>
      </c>
      <c r="C55" s="41" t="s">
        <v>111</v>
      </c>
      <c r="D55" s="31">
        <f t="shared" si="6"/>
        <v>1494</v>
      </c>
      <c r="E55" s="22">
        <v>1253</v>
      </c>
      <c r="F55" s="31">
        <f t="shared" si="7"/>
        <v>122</v>
      </c>
      <c r="G55" s="22">
        <v>0</v>
      </c>
      <c r="H55" s="22">
        <v>122</v>
      </c>
      <c r="I55" s="22">
        <v>0</v>
      </c>
      <c r="J55" s="22">
        <v>0</v>
      </c>
      <c r="K55" s="22">
        <v>0</v>
      </c>
      <c r="L55" s="22">
        <v>119</v>
      </c>
      <c r="M55" s="22">
        <f t="shared" si="8"/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f t="shared" si="9"/>
        <v>1253</v>
      </c>
      <c r="U55" s="22">
        <v>1253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f t="shared" si="10"/>
        <v>327</v>
      </c>
      <c r="AB55" s="22">
        <v>119</v>
      </c>
      <c r="AC55" s="22">
        <v>208</v>
      </c>
      <c r="AD55" s="22">
        <f t="shared" si="11"/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</row>
    <row r="56" spans="1:35" ht="13.5">
      <c r="A56" s="40" t="s">
        <v>13</v>
      </c>
      <c r="B56" s="40" t="s">
        <v>112</v>
      </c>
      <c r="C56" s="41" t="s">
        <v>113</v>
      </c>
      <c r="D56" s="31">
        <f t="shared" si="6"/>
        <v>918</v>
      </c>
      <c r="E56" s="22">
        <v>691</v>
      </c>
      <c r="F56" s="31">
        <f t="shared" si="7"/>
        <v>16</v>
      </c>
      <c r="G56" s="22">
        <v>0</v>
      </c>
      <c r="H56" s="22">
        <v>0</v>
      </c>
      <c r="I56" s="22">
        <v>0</v>
      </c>
      <c r="J56" s="22">
        <v>0</v>
      </c>
      <c r="K56" s="22">
        <v>16</v>
      </c>
      <c r="L56" s="22">
        <v>0</v>
      </c>
      <c r="M56" s="22">
        <f t="shared" si="8"/>
        <v>211</v>
      </c>
      <c r="N56" s="22">
        <v>35</v>
      </c>
      <c r="O56" s="22">
        <v>176</v>
      </c>
      <c r="P56" s="22">
        <v>0</v>
      </c>
      <c r="Q56" s="22">
        <v>0</v>
      </c>
      <c r="R56" s="22">
        <v>0</v>
      </c>
      <c r="S56" s="22">
        <v>0</v>
      </c>
      <c r="T56" s="22">
        <f t="shared" si="9"/>
        <v>691</v>
      </c>
      <c r="U56" s="22">
        <v>691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f t="shared" si="10"/>
        <v>16</v>
      </c>
      <c r="AB56" s="22">
        <v>0</v>
      </c>
      <c r="AC56" s="22">
        <v>0</v>
      </c>
      <c r="AD56" s="22">
        <f t="shared" si="11"/>
        <v>16</v>
      </c>
      <c r="AE56" s="22">
        <v>0</v>
      </c>
      <c r="AF56" s="22">
        <v>0</v>
      </c>
      <c r="AG56" s="22">
        <v>0</v>
      </c>
      <c r="AH56" s="22">
        <v>0</v>
      </c>
      <c r="AI56" s="22">
        <v>16</v>
      </c>
    </row>
    <row r="57" spans="1:35" ht="13.5">
      <c r="A57" s="40" t="s">
        <v>13</v>
      </c>
      <c r="B57" s="40" t="s">
        <v>114</v>
      </c>
      <c r="C57" s="41" t="s">
        <v>115</v>
      </c>
      <c r="D57" s="31">
        <f t="shared" si="6"/>
        <v>1060</v>
      </c>
      <c r="E57" s="22">
        <v>840</v>
      </c>
      <c r="F57" s="31">
        <f t="shared" si="7"/>
        <v>179</v>
      </c>
      <c r="G57" s="22">
        <v>40</v>
      </c>
      <c r="H57" s="22">
        <v>139</v>
      </c>
      <c r="I57" s="22">
        <v>0</v>
      </c>
      <c r="J57" s="22">
        <v>0</v>
      </c>
      <c r="K57" s="22">
        <v>0</v>
      </c>
      <c r="L57" s="22">
        <v>15</v>
      </c>
      <c r="M57" s="22">
        <f t="shared" si="8"/>
        <v>26</v>
      </c>
      <c r="N57" s="22">
        <v>5</v>
      </c>
      <c r="O57" s="22">
        <v>0</v>
      </c>
      <c r="P57" s="22">
        <v>20</v>
      </c>
      <c r="Q57" s="22">
        <v>1</v>
      </c>
      <c r="R57" s="22">
        <v>0</v>
      </c>
      <c r="S57" s="22">
        <v>0</v>
      </c>
      <c r="T57" s="22">
        <f t="shared" si="9"/>
        <v>840</v>
      </c>
      <c r="U57" s="22">
        <v>840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f t="shared" si="10"/>
        <v>99</v>
      </c>
      <c r="AB57" s="22">
        <v>15</v>
      </c>
      <c r="AC57" s="22">
        <v>84</v>
      </c>
      <c r="AD57" s="22">
        <f t="shared" si="11"/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</row>
    <row r="58" spans="1:35" ht="13.5">
      <c r="A58" s="40" t="s">
        <v>13</v>
      </c>
      <c r="B58" s="40" t="s">
        <v>116</v>
      </c>
      <c r="C58" s="41" t="s">
        <v>117</v>
      </c>
      <c r="D58" s="31">
        <f t="shared" si="6"/>
        <v>67</v>
      </c>
      <c r="E58" s="22">
        <v>0</v>
      </c>
      <c r="F58" s="31">
        <f t="shared" si="7"/>
        <v>55</v>
      </c>
      <c r="G58" s="22">
        <v>0</v>
      </c>
      <c r="H58" s="22">
        <v>7</v>
      </c>
      <c r="I58" s="22">
        <v>0</v>
      </c>
      <c r="J58" s="22">
        <v>0</v>
      </c>
      <c r="K58" s="22">
        <v>48</v>
      </c>
      <c r="L58" s="22">
        <v>12</v>
      </c>
      <c r="M58" s="22">
        <f t="shared" si="8"/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f t="shared" si="9"/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f t="shared" si="10"/>
        <v>60</v>
      </c>
      <c r="AB58" s="22">
        <v>12</v>
      </c>
      <c r="AC58" s="22">
        <v>0</v>
      </c>
      <c r="AD58" s="22">
        <f t="shared" si="11"/>
        <v>48</v>
      </c>
      <c r="AE58" s="22">
        <v>0</v>
      </c>
      <c r="AF58" s="22">
        <v>0</v>
      </c>
      <c r="AG58" s="22">
        <v>0</v>
      </c>
      <c r="AH58" s="22">
        <v>0</v>
      </c>
      <c r="AI58" s="22">
        <v>48</v>
      </c>
    </row>
    <row r="59" spans="1:35" ht="13.5">
      <c r="A59" s="74" t="s">
        <v>118</v>
      </c>
      <c r="B59" s="75"/>
      <c r="C59" s="76"/>
      <c r="D59" s="22">
        <f aca="true" t="shared" si="12" ref="D59:AI59">SUM(D6:D58)</f>
        <v>317745</v>
      </c>
      <c r="E59" s="22">
        <f t="shared" si="12"/>
        <v>229188</v>
      </c>
      <c r="F59" s="22">
        <f t="shared" si="12"/>
        <v>39113</v>
      </c>
      <c r="G59" s="22">
        <f t="shared" si="12"/>
        <v>8517</v>
      </c>
      <c r="H59" s="22">
        <f t="shared" si="12"/>
        <v>21776</v>
      </c>
      <c r="I59" s="22">
        <f t="shared" si="12"/>
        <v>253</v>
      </c>
      <c r="J59" s="22">
        <f t="shared" si="12"/>
        <v>918</v>
      </c>
      <c r="K59" s="22">
        <f t="shared" si="12"/>
        <v>7649</v>
      </c>
      <c r="L59" s="22">
        <f t="shared" si="12"/>
        <v>30917</v>
      </c>
      <c r="M59" s="22">
        <f t="shared" si="12"/>
        <v>18527</v>
      </c>
      <c r="N59" s="22">
        <f t="shared" si="12"/>
        <v>14809</v>
      </c>
      <c r="O59" s="22">
        <f t="shared" si="12"/>
        <v>1143</v>
      </c>
      <c r="P59" s="22">
        <f t="shared" si="12"/>
        <v>836</v>
      </c>
      <c r="Q59" s="22">
        <f t="shared" si="12"/>
        <v>61</v>
      </c>
      <c r="R59" s="22">
        <f t="shared" si="12"/>
        <v>272</v>
      </c>
      <c r="S59" s="22">
        <f t="shared" si="12"/>
        <v>1406</v>
      </c>
      <c r="T59" s="22">
        <f t="shared" si="12"/>
        <v>233253</v>
      </c>
      <c r="U59" s="22">
        <f t="shared" si="12"/>
        <v>229188</v>
      </c>
      <c r="V59" s="22">
        <f t="shared" si="12"/>
        <v>3441</v>
      </c>
      <c r="W59" s="22">
        <f t="shared" si="12"/>
        <v>335</v>
      </c>
      <c r="X59" s="22">
        <f t="shared" si="12"/>
        <v>0</v>
      </c>
      <c r="Y59" s="22">
        <f t="shared" si="12"/>
        <v>0</v>
      </c>
      <c r="Z59" s="22">
        <f t="shared" si="12"/>
        <v>289</v>
      </c>
      <c r="AA59" s="22">
        <f t="shared" si="12"/>
        <v>71600</v>
      </c>
      <c r="AB59" s="22">
        <f t="shared" si="12"/>
        <v>30917</v>
      </c>
      <c r="AC59" s="22">
        <f t="shared" si="12"/>
        <v>29190</v>
      </c>
      <c r="AD59" s="22">
        <f t="shared" si="12"/>
        <v>11493</v>
      </c>
      <c r="AE59" s="22">
        <f t="shared" si="12"/>
        <v>2971</v>
      </c>
      <c r="AF59" s="22">
        <f t="shared" si="12"/>
        <v>2107</v>
      </c>
      <c r="AG59" s="22">
        <f t="shared" si="12"/>
        <v>0</v>
      </c>
      <c r="AH59" s="22">
        <f t="shared" si="12"/>
        <v>0</v>
      </c>
      <c r="AI59" s="22">
        <f t="shared" si="12"/>
        <v>6415</v>
      </c>
    </row>
  </sheetData>
  <mergeCells count="10">
    <mergeCell ref="AC3:AC4"/>
    <mergeCell ref="A59:C59"/>
    <mergeCell ref="L3:L4"/>
    <mergeCell ref="U3:U4"/>
    <mergeCell ref="V3:Z3"/>
    <mergeCell ref="AB3:AB4"/>
    <mergeCell ref="A2:A5"/>
    <mergeCell ref="B2:B5"/>
    <mergeCell ref="C2:C5"/>
    <mergeCell ref="F3:K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&amp;L&amp;16ごみ処理の状況（平成１２年度実績）&amp;R&amp;D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5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66" ht="17.25">
      <c r="A1" s="1" t="s">
        <v>211</v>
      </c>
      <c r="B1" s="1"/>
      <c r="C1" s="1"/>
      <c r="D1" s="24"/>
      <c r="E1" s="24"/>
      <c r="F1" s="25"/>
      <c r="G1" s="25"/>
      <c r="H1" s="25"/>
      <c r="I1" s="25"/>
      <c r="J1" s="25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s="42" customFormat="1" ht="22.5" customHeight="1">
      <c r="A2" s="49" t="s">
        <v>119</v>
      </c>
      <c r="B2" s="49" t="s">
        <v>155</v>
      </c>
      <c r="C2" s="49" t="s">
        <v>156</v>
      </c>
      <c r="D2" s="95" t="s">
        <v>157</v>
      </c>
      <c r="E2" s="93"/>
      <c r="F2" s="93"/>
      <c r="G2" s="93"/>
      <c r="H2" s="93"/>
      <c r="I2" s="93"/>
      <c r="J2" s="94"/>
      <c r="K2" s="95" t="s">
        <v>158</v>
      </c>
      <c r="L2" s="93"/>
      <c r="M2" s="93"/>
      <c r="N2" s="93"/>
      <c r="O2" s="93"/>
      <c r="P2" s="93"/>
      <c r="Q2" s="94"/>
      <c r="R2" s="96" t="s">
        <v>1</v>
      </c>
      <c r="S2" s="47"/>
      <c r="T2" s="47"/>
      <c r="U2" s="47"/>
      <c r="V2" s="47"/>
      <c r="W2" s="47"/>
      <c r="X2" s="48"/>
      <c r="Y2" s="57" t="s">
        <v>2</v>
      </c>
      <c r="Z2" s="97"/>
      <c r="AA2" s="97"/>
      <c r="AB2" s="97"/>
      <c r="AC2" s="97"/>
      <c r="AD2" s="97"/>
      <c r="AE2" s="98"/>
      <c r="AF2" s="57" t="s">
        <v>3</v>
      </c>
      <c r="AG2" s="66"/>
      <c r="AH2" s="66"/>
      <c r="AI2" s="66"/>
      <c r="AJ2" s="66"/>
      <c r="AK2" s="66"/>
      <c r="AL2" s="67"/>
      <c r="AM2" s="57" t="s">
        <v>4</v>
      </c>
      <c r="AN2" s="99"/>
      <c r="AO2" s="99"/>
      <c r="AP2" s="99"/>
      <c r="AQ2" s="99"/>
      <c r="AR2" s="99"/>
      <c r="AS2" s="100"/>
      <c r="AT2" s="57" t="s">
        <v>5</v>
      </c>
      <c r="AU2" s="97"/>
      <c r="AV2" s="97"/>
      <c r="AW2" s="97"/>
      <c r="AX2" s="97"/>
      <c r="AY2" s="97"/>
      <c r="AZ2" s="98"/>
      <c r="BA2" s="57" t="s">
        <v>6</v>
      </c>
      <c r="BB2" s="97"/>
      <c r="BC2" s="97"/>
      <c r="BD2" s="97"/>
      <c r="BE2" s="97"/>
      <c r="BF2" s="97"/>
      <c r="BG2" s="98"/>
      <c r="BH2" s="92" t="s">
        <v>7</v>
      </c>
      <c r="BI2" s="93"/>
      <c r="BJ2" s="93"/>
      <c r="BK2" s="93"/>
      <c r="BL2" s="93"/>
      <c r="BM2" s="93"/>
      <c r="BN2" s="94"/>
    </row>
    <row r="3" spans="1:66" s="42" customFormat="1" ht="13.5">
      <c r="A3" s="101"/>
      <c r="B3" s="50"/>
      <c r="C3" s="50"/>
      <c r="D3" s="39" t="s">
        <v>173</v>
      </c>
      <c r="E3" s="7" t="s">
        <v>181</v>
      </c>
      <c r="F3" s="7" t="s">
        <v>151</v>
      </c>
      <c r="G3" s="7" t="s">
        <v>183</v>
      </c>
      <c r="H3" s="7" t="s">
        <v>8</v>
      </c>
      <c r="I3" s="7" t="s">
        <v>9</v>
      </c>
      <c r="J3" s="7" t="s">
        <v>153</v>
      </c>
      <c r="K3" s="39" t="s">
        <v>173</v>
      </c>
      <c r="L3" s="7" t="s">
        <v>181</v>
      </c>
      <c r="M3" s="7" t="s">
        <v>151</v>
      </c>
      <c r="N3" s="7" t="s">
        <v>183</v>
      </c>
      <c r="O3" s="7" t="s">
        <v>8</v>
      </c>
      <c r="P3" s="7" t="s">
        <v>9</v>
      </c>
      <c r="Q3" s="7" t="s">
        <v>153</v>
      </c>
      <c r="R3" s="39" t="s">
        <v>173</v>
      </c>
      <c r="S3" s="7" t="s">
        <v>181</v>
      </c>
      <c r="T3" s="7" t="s">
        <v>151</v>
      </c>
      <c r="U3" s="7" t="s">
        <v>183</v>
      </c>
      <c r="V3" s="7" t="s">
        <v>8</v>
      </c>
      <c r="W3" s="7" t="s">
        <v>9</v>
      </c>
      <c r="X3" s="7" t="s">
        <v>153</v>
      </c>
      <c r="Y3" s="39" t="s">
        <v>173</v>
      </c>
      <c r="Z3" s="7" t="s">
        <v>181</v>
      </c>
      <c r="AA3" s="7" t="s">
        <v>151</v>
      </c>
      <c r="AB3" s="7" t="s">
        <v>183</v>
      </c>
      <c r="AC3" s="7" t="s">
        <v>8</v>
      </c>
      <c r="AD3" s="7" t="s">
        <v>9</v>
      </c>
      <c r="AE3" s="7" t="s">
        <v>153</v>
      </c>
      <c r="AF3" s="39" t="s">
        <v>173</v>
      </c>
      <c r="AG3" s="7" t="s">
        <v>181</v>
      </c>
      <c r="AH3" s="7" t="s">
        <v>151</v>
      </c>
      <c r="AI3" s="7" t="s">
        <v>183</v>
      </c>
      <c r="AJ3" s="7" t="s">
        <v>8</v>
      </c>
      <c r="AK3" s="7" t="s">
        <v>9</v>
      </c>
      <c r="AL3" s="7" t="s">
        <v>153</v>
      </c>
      <c r="AM3" s="39" t="s">
        <v>173</v>
      </c>
      <c r="AN3" s="7" t="s">
        <v>181</v>
      </c>
      <c r="AO3" s="7" t="s">
        <v>151</v>
      </c>
      <c r="AP3" s="7" t="s">
        <v>183</v>
      </c>
      <c r="AQ3" s="7" t="s">
        <v>8</v>
      </c>
      <c r="AR3" s="7" t="s">
        <v>9</v>
      </c>
      <c r="AS3" s="7" t="s">
        <v>153</v>
      </c>
      <c r="AT3" s="39" t="s">
        <v>173</v>
      </c>
      <c r="AU3" s="7" t="s">
        <v>181</v>
      </c>
      <c r="AV3" s="7" t="s">
        <v>151</v>
      </c>
      <c r="AW3" s="7" t="s">
        <v>183</v>
      </c>
      <c r="AX3" s="7" t="s">
        <v>8</v>
      </c>
      <c r="AY3" s="7" t="s">
        <v>9</v>
      </c>
      <c r="AZ3" s="7" t="s">
        <v>153</v>
      </c>
      <c r="BA3" s="39" t="s">
        <v>173</v>
      </c>
      <c r="BB3" s="7" t="s">
        <v>181</v>
      </c>
      <c r="BC3" s="7" t="s">
        <v>151</v>
      </c>
      <c r="BD3" s="7" t="s">
        <v>183</v>
      </c>
      <c r="BE3" s="7" t="s">
        <v>8</v>
      </c>
      <c r="BF3" s="7" t="s">
        <v>9</v>
      </c>
      <c r="BG3" s="7" t="s">
        <v>153</v>
      </c>
      <c r="BH3" s="39" t="s">
        <v>173</v>
      </c>
      <c r="BI3" s="7" t="s">
        <v>181</v>
      </c>
      <c r="BJ3" s="7" t="s">
        <v>151</v>
      </c>
      <c r="BK3" s="7" t="s">
        <v>183</v>
      </c>
      <c r="BL3" s="7" t="s">
        <v>8</v>
      </c>
      <c r="BM3" s="7" t="s">
        <v>9</v>
      </c>
      <c r="BN3" s="7" t="s">
        <v>153</v>
      </c>
    </row>
    <row r="4" spans="1:66" s="42" customFormat="1" ht="13.5">
      <c r="A4" s="51"/>
      <c r="B4" s="77"/>
      <c r="C4" s="77"/>
      <c r="D4" s="19" t="s">
        <v>154</v>
      </c>
      <c r="E4" s="38" t="s">
        <v>140</v>
      </c>
      <c r="F4" s="38" t="s">
        <v>140</v>
      </c>
      <c r="G4" s="38" t="s">
        <v>140</v>
      </c>
      <c r="H4" s="38" t="s">
        <v>140</v>
      </c>
      <c r="I4" s="38" t="s">
        <v>140</v>
      </c>
      <c r="J4" s="38" t="s">
        <v>140</v>
      </c>
      <c r="K4" s="19" t="s">
        <v>140</v>
      </c>
      <c r="L4" s="38" t="s">
        <v>140</v>
      </c>
      <c r="M4" s="38" t="s">
        <v>140</v>
      </c>
      <c r="N4" s="38" t="s">
        <v>140</v>
      </c>
      <c r="O4" s="38" t="s">
        <v>140</v>
      </c>
      <c r="P4" s="38" t="s">
        <v>140</v>
      </c>
      <c r="Q4" s="38" t="s">
        <v>140</v>
      </c>
      <c r="R4" s="19" t="s">
        <v>140</v>
      </c>
      <c r="S4" s="38" t="s">
        <v>140</v>
      </c>
      <c r="T4" s="38" t="s">
        <v>140</v>
      </c>
      <c r="U4" s="38" t="s">
        <v>140</v>
      </c>
      <c r="V4" s="38" t="s">
        <v>140</v>
      </c>
      <c r="W4" s="38" t="s">
        <v>140</v>
      </c>
      <c r="X4" s="38" t="s">
        <v>140</v>
      </c>
      <c r="Y4" s="19" t="s">
        <v>140</v>
      </c>
      <c r="Z4" s="38" t="s">
        <v>140</v>
      </c>
      <c r="AA4" s="38" t="s">
        <v>140</v>
      </c>
      <c r="AB4" s="38" t="s">
        <v>140</v>
      </c>
      <c r="AC4" s="38" t="s">
        <v>140</v>
      </c>
      <c r="AD4" s="38" t="s">
        <v>140</v>
      </c>
      <c r="AE4" s="38" t="s">
        <v>140</v>
      </c>
      <c r="AF4" s="19" t="s">
        <v>140</v>
      </c>
      <c r="AG4" s="38" t="s">
        <v>140</v>
      </c>
      <c r="AH4" s="38" t="s">
        <v>140</v>
      </c>
      <c r="AI4" s="38" t="s">
        <v>140</v>
      </c>
      <c r="AJ4" s="38" t="s">
        <v>140</v>
      </c>
      <c r="AK4" s="38" t="s">
        <v>140</v>
      </c>
      <c r="AL4" s="38" t="s">
        <v>140</v>
      </c>
      <c r="AM4" s="19" t="s">
        <v>140</v>
      </c>
      <c r="AN4" s="38" t="s">
        <v>140</v>
      </c>
      <c r="AO4" s="38" t="s">
        <v>140</v>
      </c>
      <c r="AP4" s="38" t="s">
        <v>140</v>
      </c>
      <c r="AQ4" s="38" t="s">
        <v>140</v>
      </c>
      <c r="AR4" s="38" t="s">
        <v>140</v>
      </c>
      <c r="AS4" s="38" t="s">
        <v>140</v>
      </c>
      <c r="AT4" s="19" t="s">
        <v>140</v>
      </c>
      <c r="AU4" s="38" t="s">
        <v>140</v>
      </c>
      <c r="AV4" s="38" t="s">
        <v>140</v>
      </c>
      <c r="AW4" s="38" t="s">
        <v>140</v>
      </c>
      <c r="AX4" s="38" t="s">
        <v>140</v>
      </c>
      <c r="AY4" s="38" t="s">
        <v>140</v>
      </c>
      <c r="AZ4" s="38" t="s">
        <v>140</v>
      </c>
      <c r="BA4" s="19" t="s">
        <v>140</v>
      </c>
      <c r="BB4" s="38" t="s">
        <v>140</v>
      </c>
      <c r="BC4" s="38" t="s">
        <v>140</v>
      </c>
      <c r="BD4" s="38" t="s">
        <v>140</v>
      </c>
      <c r="BE4" s="38" t="s">
        <v>140</v>
      </c>
      <c r="BF4" s="38" t="s">
        <v>140</v>
      </c>
      <c r="BG4" s="38" t="s">
        <v>140</v>
      </c>
      <c r="BH4" s="19" t="s">
        <v>140</v>
      </c>
      <c r="BI4" s="38" t="s">
        <v>140</v>
      </c>
      <c r="BJ4" s="38" t="s">
        <v>140</v>
      </c>
      <c r="BK4" s="38" t="s">
        <v>140</v>
      </c>
      <c r="BL4" s="38" t="s">
        <v>140</v>
      </c>
      <c r="BM4" s="38" t="s">
        <v>140</v>
      </c>
      <c r="BN4" s="38" t="s">
        <v>140</v>
      </c>
    </row>
    <row r="5" spans="1:66" ht="13.5">
      <c r="A5" s="40" t="s">
        <v>13</v>
      </c>
      <c r="B5" s="40" t="s">
        <v>14</v>
      </c>
      <c r="C5" s="41" t="s">
        <v>15</v>
      </c>
      <c r="D5" s="22">
        <f aca="true" t="shared" si="0" ref="D5:D24">SUM(E5:J5)</f>
        <v>19246</v>
      </c>
      <c r="E5" s="22">
        <f aca="true" t="shared" si="1" ref="E5:J24">L5+S5</f>
        <v>11763</v>
      </c>
      <c r="F5" s="22">
        <f t="shared" si="1"/>
        <v>3364</v>
      </c>
      <c r="G5" s="22">
        <f t="shared" si="1"/>
        <v>2704</v>
      </c>
      <c r="H5" s="22">
        <f aca="true" t="shared" si="2" ref="H5:J23">O5+V5</f>
        <v>238</v>
      </c>
      <c r="I5" s="22">
        <f t="shared" si="2"/>
        <v>0</v>
      </c>
      <c r="J5" s="22">
        <f t="shared" si="2"/>
        <v>1177</v>
      </c>
      <c r="K5" s="22">
        <f aca="true" t="shared" si="3" ref="K5:K24">SUM(L5:Q5)</f>
        <v>12770</v>
      </c>
      <c r="L5" s="22">
        <v>11763</v>
      </c>
      <c r="M5" s="22">
        <v>0</v>
      </c>
      <c r="N5" s="22">
        <v>0</v>
      </c>
      <c r="O5" s="22">
        <v>0</v>
      </c>
      <c r="P5" s="22">
        <v>0</v>
      </c>
      <c r="Q5" s="22">
        <v>1007</v>
      </c>
      <c r="R5" s="22">
        <f aca="true" t="shared" si="4" ref="R5:R24">SUM(S5:X5)</f>
        <v>6476</v>
      </c>
      <c r="S5" s="22">
        <f aca="true" t="shared" si="5" ref="S5:S24">AG5+AN5</f>
        <v>0</v>
      </c>
      <c r="T5" s="22">
        <f aca="true" t="shared" si="6" ref="T5:T24">AA5+AH5+AO5+AV5+BC5</f>
        <v>3364</v>
      </c>
      <c r="U5" s="22">
        <f aca="true" t="shared" si="7" ref="U5:W57">AI5+AP5</f>
        <v>2704</v>
      </c>
      <c r="V5" s="22">
        <f t="shared" si="7"/>
        <v>238</v>
      </c>
      <c r="W5" s="22">
        <f t="shared" si="7"/>
        <v>0</v>
      </c>
      <c r="X5" s="22">
        <f aca="true" t="shared" si="8" ref="X5:X24">AE5+AL5+AS5+AZ5+BG5</f>
        <v>170</v>
      </c>
      <c r="Y5" s="22">
        <f aca="true" t="shared" si="9" ref="Y5:Y24">SUM(Z5:AE5)</f>
        <v>0</v>
      </c>
      <c r="Z5" s="22" t="s">
        <v>192</v>
      </c>
      <c r="AA5" s="22">
        <v>0</v>
      </c>
      <c r="AB5" s="22" t="s">
        <v>192</v>
      </c>
      <c r="AC5" s="22" t="s">
        <v>192</v>
      </c>
      <c r="AD5" s="22" t="s">
        <v>192</v>
      </c>
      <c r="AE5" s="22">
        <v>0</v>
      </c>
      <c r="AF5" s="22">
        <f aca="true" t="shared" si="10" ref="AF5:AF24">SUM(AG5:AL5)</f>
        <v>0</v>
      </c>
      <c r="AG5" s="22">
        <v>0</v>
      </c>
      <c r="AH5" s="22">
        <v>0</v>
      </c>
      <c r="AI5" s="22">
        <v>0</v>
      </c>
      <c r="AJ5" s="22">
        <v>0</v>
      </c>
      <c r="AK5" s="22">
        <v>0</v>
      </c>
      <c r="AL5" s="22">
        <v>0</v>
      </c>
      <c r="AM5" s="22">
        <f aca="true" t="shared" si="11" ref="AM5:AM24">SUM(AN5:AS5)</f>
        <v>6476</v>
      </c>
      <c r="AN5" s="22">
        <v>0</v>
      </c>
      <c r="AO5" s="22">
        <v>3364</v>
      </c>
      <c r="AP5" s="22">
        <v>2704</v>
      </c>
      <c r="AQ5" s="22">
        <v>238</v>
      </c>
      <c r="AR5" s="22">
        <v>0</v>
      </c>
      <c r="AS5" s="22">
        <v>170</v>
      </c>
      <c r="AT5" s="22">
        <f aca="true" t="shared" si="12" ref="AT5:AT24">SUM(AU5:AZ5)</f>
        <v>0</v>
      </c>
      <c r="AU5" s="22" t="s">
        <v>192</v>
      </c>
      <c r="AV5" s="22">
        <v>0</v>
      </c>
      <c r="AW5" s="22" t="s">
        <v>192</v>
      </c>
      <c r="AX5" s="22" t="s">
        <v>192</v>
      </c>
      <c r="AY5" s="22" t="s">
        <v>192</v>
      </c>
      <c r="AZ5" s="22">
        <v>0</v>
      </c>
      <c r="BA5" s="22">
        <f aca="true" t="shared" si="13" ref="BA5:BA24">SUM(BB5:BG5)</f>
        <v>0</v>
      </c>
      <c r="BB5" s="22" t="s">
        <v>192</v>
      </c>
      <c r="BC5" s="22">
        <v>0</v>
      </c>
      <c r="BD5" s="22" t="s">
        <v>192</v>
      </c>
      <c r="BE5" s="22" t="s">
        <v>192</v>
      </c>
      <c r="BF5" s="22" t="s">
        <v>192</v>
      </c>
      <c r="BG5" s="22">
        <v>0</v>
      </c>
      <c r="BH5" s="22">
        <f aca="true" t="shared" si="14" ref="BH5:BH24">SUM(BI5:BN5)</f>
        <v>0</v>
      </c>
      <c r="BI5" s="22">
        <v>0</v>
      </c>
      <c r="BJ5" s="22">
        <v>0</v>
      </c>
      <c r="BK5" s="22">
        <v>0</v>
      </c>
      <c r="BL5" s="22">
        <v>0</v>
      </c>
      <c r="BM5" s="22">
        <v>0</v>
      </c>
      <c r="BN5" s="22">
        <v>0</v>
      </c>
    </row>
    <row r="6" spans="1:66" ht="13.5">
      <c r="A6" s="40" t="s">
        <v>13</v>
      </c>
      <c r="B6" s="40" t="s">
        <v>16</v>
      </c>
      <c r="C6" s="41" t="s">
        <v>17</v>
      </c>
      <c r="D6" s="22">
        <f t="shared" si="0"/>
        <v>1326</v>
      </c>
      <c r="E6" s="22">
        <f t="shared" si="1"/>
        <v>479</v>
      </c>
      <c r="F6" s="22">
        <f t="shared" si="1"/>
        <v>567</v>
      </c>
      <c r="G6" s="22">
        <f t="shared" si="1"/>
        <v>208</v>
      </c>
      <c r="H6" s="22">
        <f t="shared" si="2"/>
        <v>18</v>
      </c>
      <c r="I6" s="22">
        <f t="shared" si="2"/>
        <v>0</v>
      </c>
      <c r="J6" s="22">
        <f t="shared" si="2"/>
        <v>54</v>
      </c>
      <c r="K6" s="22">
        <f t="shared" si="3"/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f t="shared" si="4"/>
        <v>1326</v>
      </c>
      <c r="S6" s="22">
        <f t="shared" si="5"/>
        <v>479</v>
      </c>
      <c r="T6" s="22">
        <f t="shared" si="6"/>
        <v>567</v>
      </c>
      <c r="U6" s="22">
        <f t="shared" si="7"/>
        <v>208</v>
      </c>
      <c r="V6" s="22">
        <f t="shared" si="7"/>
        <v>18</v>
      </c>
      <c r="W6" s="22">
        <f t="shared" si="7"/>
        <v>0</v>
      </c>
      <c r="X6" s="22">
        <f t="shared" si="8"/>
        <v>54</v>
      </c>
      <c r="Y6" s="22">
        <f t="shared" si="9"/>
        <v>0</v>
      </c>
      <c r="Z6" s="22" t="s">
        <v>192</v>
      </c>
      <c r="AA6" s="22">
        <v>0</v>
      </c>
      <c r="AB6" s="22" t="s">
        <v>192</v>
      </c>
      <c r="AC6" s="22" t="s">
        <v>192</v>
      </c>
      <c r="AD6" s="22" t="s">
        <v>192</v>
      </c>
      <c r="AE6" s="22">
        <v>0</v>
      </c>
      <c r="AF6" s="22">
        <f t="shared" si="10"/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f t="shared" si="11"/>
        <v>1326</v>
      </c>
      <c r="AN6" s="22">
        <v>479</v>
      </c>
      <c r="AO6" s="22">
        <v>567</v>
      </c>
      <c r="AP6" s="22">
        <v>208</v>
      </c>
      <c r="AQ6" s="22">
        <v>18</v>
      </c>
      <c r="AR6" s="22">
        <v>0</v>
      </c>
      <c r="AS6" s="22">
        <v>54</v>
      </c>
      <c r="AT6" s="22">
        <f t="shared" si="12"/>
        <v>0</v>
      </c>
      <c r="AU6" s="22" t="s">
        <v>192</v>
      </c>
      <c r="AV6" s="22">
        <v>0</v>
      </c>
      <c r="AW6" s="22" t="s">
        <v>192</v>
      </c>
      <c r="AX6" s="22" t="s">
        <v>192</v>
      </c>
      <c r="AY6" s="22" t="s">
        <v>192</v>
      </c>
      <c r="AZ6" s="22">
        <v>0</v>
      </c>
      <c r="BA6" s="22">
        <f t="shared" si="13"/>
        <v>0</v>
      </c>
      <c r="BB6" s="22" t="s">
        <v>192</v>
      </c>
      <c r="BC6" s="22">
        <v>0</v>
      </c>
      <c r="BD6" s="22" t="s">
        <v>192</v>
      </c>
      <c r="BE6" s="22" t="s">
        <v>192</v>
      </c>
      <c r="BF6" s="22" t="s">
        <v>192</v>
      </c>
      <c r="BG6" s="22">
        <v>0</v>
      </c>
      <c r="BH6" s="22">
        <f t="shared" si="14"/>
        <v>0</v>
      </c>
      <c r="BI6" s="22">
        <v>0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</row>
    <row r="7" spans="1:66" ht="13.5">
      <c r="A7" s="40" t="s">
        <v>13</v>
      </c>
      <c r="B7" s="40" t="s">
        <v>18</v>
      </c>
      <c r="C7" s="41" t="s">
        <v>19</v>
      </c>
      <c r="D7" s="22">
        <f t="shared" si="0"/>
        <v>2055</v>
      </c>
      <c r="E7" s="22">
        <f t="shared" si="1"/>
        <v>1058</v>
      </c>
      <c r="F7" s="22">
        <f t="shared" si="1"/>
        <v>493</v>
      </c>
      <c r="G7" s="22">
        <f t="shared" si="1"/>
        <v>242</v>
      </c>
      <c r="H7" s="22">
        <f t="shared" si="2"/>
        <v>43</v>
      </c>
      <c r="I7" s="22">
        <f t="shared" si="2"/>
        <v>121</v>
      </c>
      <c r="J7" s="22">
        <f t="shared" si="2"/>
        <v>98</v>
      </c>
      <c r="K7" s="22">
        <f t="shared" si="3"/>
        <v>1140</v>
      </c>
      <c r="L7" s="22">
        <v>1058</v>
      </c>
      <c r="M7" s="22">
        <v>0</v>
      </c>
      <c r="N7" s="22">
        <v>0</v>
      </c>
      <c r="O7" s="22">
        <v>0</v>
      </c>
      <c r="P7" s="22">
        <v>0</v>
      </c>
      <c r="Q7" s="22">
        <v>82</v>
      </c>
      <c r="R7" s="22">
        <f t="shared" si="4"/>
        <v>915</v>
      </c>
      <c r="S7" s="22">
        <f t="shared" si="5"/>
        <v>0</v>
      </c>
      <c r="T7" s="22">
        <f t="shared" si="6"/>
        <v>493</v>
      </c>
      <c r="U7" s="22">
        <f t="shared" si="7"/>
        <v>242</v>
      </c>
      <c r="V7" s="22">
        <f t="shared" si="7"/>
        <v>43</v>
      </c>
      <c r="W7" s="22">
        <f t="shared" si="7"/>
        <v>121</v>
      </c>
      <c r="X7" s="22">
        <f t="shared" si="8"/>
        <v>16</v>
      </c>
      <c r="Y7" s="22">
        <f t="shared" si="9"/>
        <v>0</v>
      </c>
      <c r="Z7" s="22" t="s">
        <v>192</v>
      </c>
      <c r="AA7" s="22">
        <v>0</v>
      </c>
      <c r="AB7" s="22" t="s">
        <v>192</v>
      </c>
      <c r="AC7" s="22" t="s">
        <v>192</v>
      </c>
      <c r="AD7" s="22" t="s">
        <v>192</v>
      </c>
      <c r="AE7" s="22">
        <v>0</v>
      </c>
      <c r="AF7" s="22">
        <f t="shared" si="10"/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f t="shared" si="11"/>
        <v>915</v>
      </c>
      <c r="AN7" s="22">
        <v>0</v>
      </c>
      <c r="AO7" s="22">
        <v>493</v>
      </c>
      <c r="AP7" s="22">
        <v>242</v>
      </c>
      <c r="AQ7" s="22">
        <v>43</v>
      </c>
      <c r="AR7" s="22">
        <v>121</v>
      </c>
      <c r="AS7" s="22">
        <v>16</v>
      </c>
      <c r="AT7" s="22">
        <f t="shared" si="12"/>
        <v>0</v>
      </c>
      <c r="AU7" s="22" t="s">
        <v>192</v>
      </c>
      <c r="AV7" s="22">
        <v>0</v>
      </c>
      <c r="AW7" s="22" t="s">
        <v>192</v>
      </c>
      <c r="AX7" s="22" t="s">
        <v>192</v>
      </c>
      <c r="AY7" s="22" t="s">
        <v>192</v>
      </c>
      <c r="AZ7" s="22">
        <v>0</v>
      </c>
      <c r="BA7" s="22">
        <f t="shared" si="13"/>
        <v>0</v>
      </c>
      <c r="BB7" s="22" t="s">
        <v>192</v>
      </c>
      <c r="BC7" s="22">
        <v>0</v>
      </c>
      <c r="BD7" s="22" t="s">
        <v>192</v>
      </c>
      <c r="BE7" s="22" t="s">
        <v>192</v>
      </c>
      <c r="BF7" s="22" t="s">
        <v>192</v>
      </c>
      <c r="BG7" s="22">
        <v>0</v>
      </c>
      <c r="BH7" s="22">
        <f t="shared" si="14"/>
        <v>0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0</v>
      </c>
    </row>
    <row r="8" spans="1:66" ht="13.5">
      <c r="A8" s="40" t="s">
        <v>13</v>
      </c>
      <c r="B8" s="40" t="s">
        <v>20</v>
      </c>
      <c r="C8" s="41" t="s">
        <v>21</v>
      </c>
      <c r="D8" s="22">
        <f t="shared" si="0"/>
        <v>1492</v>
      </c>
      <c r="E8" s="22">
        <f t="shared" si="1"/>
        <v>0</v>
      </c>
      <c r="F8" s="22">
        <f t="shared" si="1"/>
        <v>1132</v>
      </c>
      <c r="G8" s="22">
        <f t="shared" si="1"/>
        <v>360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2">
        <f t="shared" si="3"/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f t="shared" si="4"/>
        <v>1492</v>
      </c>
      <c r="S8" s="22">
        <f t="shared" si="5"/>
        <v>0</v>
      </c>
      <c r="T8" s="22">
        <f t="shared" si="6"/>
        <v>1132</v>
      </c>
      <c r="U8" s="22">
        <f t="shared" si="7"/>
        <v>360</v>
      </c>
      <c r="V8" s="22">
        <f t="shared" si="7"/>
        <v>0</v>
      </c>
      <c r="W8" s="22">
        <f t="shared" si="7"/>
        <v>0</v>
      </c>
      <c r="X8" s="22">
        <f t="shared" si="8"/>
        <v>0</v>
      </c>
      <c r="Y8" s="22">
        <f t="shared" si="9"/>
        <v>0</v>
      </c>
      <c r="Z8" s="22" t="s">
        <v>192</v>
      </c>
      <c r="AA8" s="22">
        <v>0</v>
      </c>
      <c r="AB8" s="22" t="s">
        <v>192</v>
      </c>
      <c r="AC8" s="22" t="s">
        <v>192</v>
      </c>
      <c r="AD8" s="22" t="s">
        <v>192</v>
      </c>
      <c r="AE8" s="22">
        <v>0</v>
      </c>
      <c r="AF8" s="22">
        <f t="shared" si="10"/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f t="shared" si="11"/>
        <v>1492</v>
      </c>
      <c r="AN8" s="22">
        <v>0</v>
      </c>
      <c r="AO8" s="22">
        <v>1132</v>
      </c>
      <c r="AP8" s="22">
        <v>360</v>
      </c>
      <c r="AQ8" s="22">
        <v>0</v>
      </c>
      <c r="AR8" s="22">
        <v>0</v>
      </c>
      <c r="AS8" s="22">
        <v>0</v>
      </c>
      <c r="AT8" s="22">
        <f t="shared" si="12"/>
        <v>0</v>
      </c>
      <c r="AU8" s="22" t="s">
        <v>192</v>
      </c>
      <c r="AV8" s="22">
        <v>0</v>
      </c>
      <c r="AW8" s="22" t="s">
        <v>192</v>
      </c>
      <c r="AX8" s="22" t="s">
        <v>192</v>
      </c>
      <c r="AY8" s="22" t="s">
        <v>192</v>
      </c>
      <c r="AZ8" s="22">
        <v>0</v>
      </c>
      <c r="BA8" s="22">
        <f t="shared" si="13"/>
        <v>0</v>
      </c>
      <c r="BB8" s="22" t="s">
        <v>192</v>
      </c>
      <c r="BC8" s="22">
        <v>0</v>
      </c>
      <c r="BD8" s="22" t="s">
        <v>192</v>
      </c>
      <c r="BE8" s="22" t="s">
        <v>192</v>
      </c>
      <c r="BF8" s="22" t="s">
        <v>192</v>
      </c>
      <c r="BG8" s="22">
        <v>0</v>
      </c>
      <c r="BH8" s="22">
        <f t="shared" si="14"/>
        <v>250</v>
      </c>
      <c r="BI8" s="22">
        <v>199</v>
      </c>
      <c r="BJ8" s="22">
        <v>9</v>
      </c>
      <c r="BK8" s="22">
        <v>25</v>
      </c>
      <c r="BL8" s="22">
        <v>0</v>
      </c>
      <c r="BM8" s="22">
        <v>0</v>
      </c>
      <c r="BN8" s="22">
        <v>17</v>
      </c>
    </row>
    <row r="9" spans="1:66" ht="13.5">
      <c r="A9" s="40" t="s">
        <v>13</v>
      </c>
      <c r="B9" s="40" t="s">
        <v>22</v>
      </c>
      <c r="C9" s="41" t="s">
        <v>23</v>
      </c>
      <c r="D9" s="22">
        <f t="shared" si="0"/>
        <v>1824</v>
      </c>
      <c r="E9" s="22">
        <f t="shared" si="1"/>
        <v>1090</v>
      </c>
      <c r="F9" s="22">
        <f t="shared" si="1"/>
        <v>401</v>
      </c>
      <c r="G9" s="22">
        <f t="shared" si="1"/>
        <v>268</v>
      </c>
      <c r="H9" s="22">
        <f t="shared" si="2"/>
        <v>44</v>
      </c>
      <c r="I9" s="22">
        <f t="shared" si="2"/>
        <v>13</v>
      </c>
      <c r="J9" s="22">
        <f t="shared" si="2"/>
        <v>8</v>
      </c>
      <c r="K9" s="22">
        <f t="shared" si="3"/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f t="shared" si="4"/>
        <v>1824</v>
      </c>
      <c r="S9" s="22">
        <f t="shared" si="5"/>
        <v>1090</v>
      </c>
      <c r="T9" s="22">
        <f t="shared" si="6"/>
        <v>401</v>
      </c>
      <c r="U9" s="22">
        <f t="shared" si="7"/>
        <v>268</v>
      </c>
      <c r="V9" s="22">
        <f t="shared" si="7"/>
        <v>44</v>
      </c>
      <c r="W9" s="22">
        <f t="shared" si="7"/>
        <v>13</v>
      </c>
      <c r="X9" s="22">
        <f t="shared" si="8"/>
        <v>8</v>
      </c>
      <c r="Y9" s="22">
        <f t="shared" si="9"/>
        <v>0</v>
      </c>
      <c r="Z9" s="22" t="s">
        <v>192</v>
      </c>
      <c r="AA9" s="22">
        <v>0</v>
      </c>
      <c r="AB9" s="22" t="s">
        <v>192</v>
      </c>
      <c r="AC9" s="22" t="s">
        <v>192</v>
      </c>
      <c r="AD9" s="22" t="s">
        <v>192</v>
      </c>
      <c r="AE9" s="22">
        <v>0</v>
      </c>
      <c r="AF9" s="22">
        <f t="shared" si="10"/>
        <v>401</v>
      </c>
      <c r="AG9" s="22">
        <v>0</v>
      </c>
      <c r="AH9" s="22">
        <v>401</v>
      </c>
      <c r="AI9" s="22">
        <v>0</v>
      </c>
      <c r="AJ9" s="22">
        <v>0</v>
      </c>
      <c r="AK9" s="22">
        <v>0</v>
      </c>
      <c r="AL9" s="22">
        <v>0</v>
      </c>
      <c r="AM9" s="22">
        <f t="shared" si="11"/>
        <v>1423</v>
      </c>
      <c r="AN9" s="22">
        <v>1090</v>
      </c>
      <c r="AO9" s="22">
        <v>0</v>
      </c>
      <c r="AP9" s="22">
        <v>268</v>
      </c>
      <c r="AQ9" s="22">
        <v>44</v>
      </c>
      <c r="AR9" s="22">
        <v>13</v>
      </c>
      <c r="AS9" s="22">
        <v>8</v>
      </c>
      <c r="AT9" s="22">
        <f t="shared" si="12"/>
        <v>0</v>
      </c>
      <c r="AU9" s="22" t="s">
        <v>192</v>
      </c>
      <c r="AV9" s="22">
        <v>0</v>
      </c>
      <c r="AW9" s="22" t="s">
        <v>192</v>
      </c>
      <c r="AX9" s="22" t="s">
        <v>192</v>
      </c>
      <c r="AY9" s="22" t="s">
        <v>192</v>
      </c>
      <c r="AZ9" s="22">
        <v>0</v>
      </c>
      <c r="BA9" s="22">
        <f t="shared" si="13"/>
        <v>0</v>
      </c>
      <c r="BB9" s="22" t="s">
        <v>192</v>
      </c>
      <c r="BC9" s="22">
        <v>0</v>
      </c>
      <c r="BD9" s="22" t="s">
        <v>192</v>
      </c>
      <c r="BE9" s="22" t="s">
        <v>192</v>
      </c>
      <c r="BF9" s="22" t="s">
        <v>192</v>
      </c>
      <c r="BG9" s="22">
        <v>0</v>
      </c>
      <c r="BH9" s="22">
        <f t="shared" si="14"/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</row>
    <row r="10" spans="1:66" ht="13.5">
      <c r="A10" s="40" t="s">
        <v>13</v>
      </c>
      <c r="B10" s="40" t="s">
        <v>24</v>
      </c>
      <c r="C10" s="41" t="s">
        <v>25</v>
      </c>
      <c r="D10" s="22">
        <f t="shared" si="0"/>
        <v>478</v>
      </c>
      <c r="E10" s="22">
        <f t="shared" si="1"/>
        <v>0</v>
      </c>
      <c r="F10" s="22">
        <f t="shared" si="1"/>
        <v>160</v>
      </c>
      <c r="G10" s="22">
        <f t="shared" si="1"/>
        <v>293</v>
      </c>
      <c r="H10" s="22">
        <f t="shared" si="2"/>
        <v>25</v>
      </c>
      <c r="I10" s="22">
        <f t="shared" si="2"/>
        <v>0</v>
      </c>
      <c r="J10" s="22">
        <f t="shared" si="2"/>
        <v>0</v>
      </c>
      <c r="K10" s="22">
        <f t="shared" si="3"/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f t="shared" si="4"/>
        <v>478</v>
      </c>
      <c r="S10" s="22">
        <f t="shared" si="5"/>
        <v>0</v>
      </c>
      <c r="T10" s="22">
        <f t="shared" si="6"/>
        <v>160</v>
      </c>
      <c r="U10" s="22">
        <f t="shared" si="7"/>
        <v>293</v>
      </c>
      <c r="V10" s="22">
        <f t="shared" si="7"/>
        <v>25</v>
      </c>
      <c r="W10" s="22">
        <f t="shared" si="7"/>
        <v>0</v>
      </c>
      <c r="X10" s="22">
        <f t="shared" si="8"/>
        <v>0</v>
      </c>
      <c r="Y10" s="22">
        <f t="shared" si="9"/>
        <v>0</v>
      </c>
      <c r="Z10" s="22" t="s">
        <v>192</v>
      </c>
      <c r="AA10" s="22">
        <v>0</v>
      </c>
      <c r="AB10" s="22" t="s">
        <v>192</v>
      </c>
      <c r="AC10" s="22" t="s">
        <v>192</v>
      </c>
      <c r="AD10" s="22" t="s">
        <v>192</v>
      </c>
      <c r="AE10" s="22">
        <v>0</v>
      </c>
      <c r="AF10" s="22">
        <f t="shared" si="10"/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f t="shared" si="11"/>
        <v>478</v>
      </c>
      <c r="AN10" s="22">
        <v>0</v>
      </c>
      <c r="AO10" s="22">
        <v>160</v>
      </c>
      <c r="AP10" s="22">
        <v>293</v>
      </c>
      <c r="AQ10" s="22">
        <v>25</v>
      </c>
      <c r="AR10" s="22">
        <v>0</v>
      </c>
      <c r="AS10" s="22">
        <v>0</v>
      </c>
      <c r="AT10" s="22">
        <f t="shared" si="12"/>
        <v>0</v>
      </c>
      <c r="AU10" s="22" t="s">
        <v>192</v>
      </c>
      <c r="AV10" s="22">
        <v>0</v>
      </c>
      <c r="AW10" s="22" t="s">
        <v>192</v>
      </c>
      <c r="AX10" s="22" t="s">
        <v>192</v>
      </c>
      <c r="AY10" s="22" t="s">
        <v>192</v>
      </c>
      <c r="AZ10" s="22">
        <v>0</v>
      </c>
      <c r="BA10" s="22">
        <f t="shared" si="13"/>
        <v>0</v>
      </c>
      <c r="BB10" s="22" t="s">
        <v>192</v>
      </c>
      <c r="BC10" s="22">
        <v>0</v>
      </c>
      <c r="BD10" s="22" t="s">
        <v>192</v>
      </c>
      <c r="BE10" s="22" t="s">
        <v>192</v>
      </c>
      <c r="BF10" s="22" t="s">
        <v>192</v>
      </c>
      <c r="BG10" s="22">
        <v>0</v>
      </c>
      <c r="BH10" s="22">
        <f t="shared" si="14"/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</row>
    <row r="11" spans="1:66" ht="13.5">
      <c r="A11" s="40" t="s">
        <v>13</v>
      </c>
      <c r="B11" s="40" t="s">
        <v>26</v>
      </c>
      <c r="C11" s="41" t="s">
        <v>27</v>
      </c>
      <c r="D11" s="22">
        <f t="shared" si="0"/>
        <v>133</v>
      </c>
      <c r="E11" s="22">
        <f t="shared" si="1"/>
        <v>4</v>
      </c>
      <c r="F11" s="22">
        <f t="shared" si="1"/>
        <v>23</v>
      </c>
      <c r="G11" s="22">
        <f t="shared" si="1"/>
        <v>94</v>
      </c>
      <c r="H11" s="22">
        <f t="shared" si="2"/>
        <v>12</v>
      </c>
      <c r="I11" s="22">
        <f t="shared" si="2"/>
        <v>0</v>
      </c>
      <c r="J11" s="22">
        <f t="shared" si="2"/>
        <v>0</v>
      </c>
      <c r="K11" s="22">
        <f t="shared" si="3"/>
        <v>110</v>
      </c>
      <c r="L11" s="22">
        <v>4</v>
      </c>
      <c r="M11" s="22">
        <v>0</v>
      </c>
      <c r="N11" s="22">
        <v>94</v>
      </c>
      <c r="O11" s="22">
        <v>12</v>
      </c>
      <c r="P11" s="22">
        <v>0</v>
      </c>
      <c r="Q11" s="22">
        <v>0</v>
      </c>
      <c r="R11" s="22">
        <f t="shared" si="4"/>
        <v>23</v>
      </c>
      <c r="S11" s="22">
        <f t="shared" si="5"/>
        <v>0</v>
      </c>
      <c r="T11" s="22">
        <f t="shared" si="6"/>
        <v>23</v>
      </c>
      <c r="U11" s="22">
        <f t="shared" si="7"/>
        <v>0</v>
      </c>
      <c r="V11" s="22">
        <f t="shared" si="7"/>
        <v>0</v>
      </c>
      <c r="W11" s="22">
        <f t="shared" si="7"/>
        <v>0</v>
      </c>
      <c r="X11" s="22">
        <f t="shared" si="8"/>
        <v>0</v>
      </c>
      <c r="Y11" s="22">
        <f t="shared" si="9"/>
        <v>0</v>
      </c>
      <c r="Z11" s="22" t="s">
        <v>192</v>
      </c>
      <c r="AA11" s="22">
        <v>0</v>
      </c>
      <c r="AB11" s="22" t="s">
        <v>192</v>
      </c>
      <c r="AC11" s="22" t="s">
        <v>192</v>
      </c>
      <c r="AD11" s="22" t="s">
        <v>192</v>
      </c>
      <c r="AE11" s="22">
        <v>0</v>
      </c>
      <c r="AF11" s="22">
        <f t="shared" si="10"/>
        <v>23</v>
      </c>
      <c r="AG11" s="22">
        <v>0</v>
      </c>
      <c r="AH11" s="22">
        <v>23</v>
      </c>
      <c r="AI11" s="22">
        <v>0</v>
      </c>
      <c r="AJ11" s="22">
        <v>0</v>
      </c>
      <c r="AK11" s="22">
        <v>0</v>
      </c>
      <c r="AL11" s="22">
        <v>0</v>
      </c>
      <c r="AM11" s="22">
        <f t="shared" si="11"/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f t="shared" si="12"/>
        <v>0</v>
      </c>
      <c r="AU11" s="22" t="s">
        <v>192</v>
      </c>
      <c r="AV11" s="22">
        <v>0</v>
      </c>
      <c r="AW11" s="22" t="s">
        <v>192</v>
      </c>
      <c r="AX11" s="22" t="s">
        <v>192</v>
      </c>
      <c r="AY11" s="22" t="s">
        <v>192</v>
      </c>
      <c r="AZ11" s="22">
        <v>0</v>
      </c>
      <c r="BA11" s="22">
        <f t="shared" si="13"/>
        <v>0</v>
      </c>
      <c r="BB11" s="22" t="s">
        <v>192</v>
      </c>
      <c r="BC11" s="22">
        <v>0</v>
      </c>
      <c r="BD11" s="22" t="s">
        <v>192</v>
      </c>
      <c r="BE11" s="22" t="s">
        <v>192</v>
      </c>
      <c r="BF11" s="22" t="s">
        <v>192</v>
      </c>
      <c r="BG11" s="22">
        <v>0</v>
      </c>
      <c r="BH11" s="22">
        <f t="shared" si="14"/>
        <v>99</v>
      </c>
      <c r="BI11" s="22">
        <v>99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</row>
    <row r="12" spans="1:66" ht="13.5">
      <c r="A12" s="40" t="s">
        <v>13</v>
      </c>
      <c r="B12" s="40" t="s">
        <v>28</v>
      </c>
      <c r="C12" s="41" t="s">
        <v>29</v>
      </c>
      <c r="D12" s="22">
        <f t="shared" si="0"/>
        <v>413</v>
      </c>
      <c r="E12" s="22">
        <f t="shared" si="1"/>
        <v>1</v>
      </c>
      <c r="F12" s="22">
        <f t="shared" si="1"/>
        <v>151</v>
      </c>
      <c r="G12" s="22">
        <f t="shared" si="1"/>
        <v>235</v>
      </c>
      <c r="H12" s="22">
        <f t="shared" si="2"/>
        <v>26</v>
      </c>
      <c r="I12" s="22">
        <f t="shared" si="2"/>
        <v>0</v>
      </c>
      <c r="J12" s="22">
        <f t="shared" si="2"/>
        <v>0</v>
      </c>
      <c r="K12" s="22">
        <f t="shared" si="3"/>
        <v>262</v>
      </c>
      <c r="L12" s="22">
        <v>1</v>
      </c>
      <c r="M12" s="22">
        <v>0</v>
      </c>
      <c r="N12" s="22">
        <v>235</v>
      </c>
      <c r="O12" s="22">
        <v>26</v>
      </c>
      <c r="P12" s="22">
        <v>0</v>
      </c>
      <c r="Q12" s="22">
        <v>0</v>
      </c>
      <c r="R12" s="22">
        <f t="shared" si="4"/>
        <v>151</v>
      </c>
      <c r="S12" s="22">
        <f t="shared" si="5"/>
        <v>0</v>
      </c>
      <c r="T12" s="22">
        <f t="shared" si="6"/>
        <v>151</v>
      </c>
      <c r="U12" s="22">
        <f t="shared" si="7"/>
        <v>0</v>
      </c>
      <c r="V12" s="22">
        <f t="shared" si="7"/>
        <v>0</v>
      </c>
      <c r="W12" s="22">
        <f t="shared" si="7"/>
        <v>0</v>
      </c>
      <c r="X12" s="22">
        <f t="shared" si="8"/>
        <v>0</v>
      </c>
      <c r="Y12" s="22">
        <f t="shared" si="9"/>
        <v>0</v>
      </c>
      <c r="Z12" s="22" t="s">
        <v>192</v>
      </c>
      <c r="AA12" s="22">
        <v>0</v>
      </c>
      <c r="AB12" s="22" t="s">
        <v>192</v>
      </c>
      <c r="AC12" s="22" t="s">
        <v>192</v>
      </c>
      <c r="AD12" s="22" t="s">
        <v>192</v>
      </c>
      <c r="AE12" s="22">
        <v>0</v>
      </c>
      <c r="AF12" s="22">
        <f t="shared" si="10"/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f t="shared" si="11"/>
        <v>151</v>
      </c>
      <c r="AN12" s="22">
        <v>0</v>
      </c>
      <c r="AO12" s="22">
        <v>151</v>
      </c>
      <c r="AP12" s="22">
        <v>0</v>
      </c>
      <c r="AQ12" s="22">
        <v>0</v>
      </c>
      <c r="AR12" s="22">
        <v>0</v>
      </c>
      <c r="AS12" s="22">
        <v>0</v>
      </c>
      <c r="AT12" s="22">
        <f t="shared" si="12"/>
        <v>0</v>
      </c>
      <c r="AU12" s="22" t="s">
        <v>192</v>
      </c>
      <c r="AV12" s="22">
        <v>0</v>
      </c>
      <c r="AW12" s="22" t="s">
        <v>192</v>
      </c>
      <c r="AX12" s="22" t="s">
        <v>192</v>
      </c>
      <c r="AY12" s="22" t="s">
        <v>192</v>
      </c>
      <c r="AZ12" s="22">
        <v>0</v>
      </c>
      <c r="BA12" s="22">
        <f t="shared" si="13"/>
        <v>0</v>
      </c>
      <c r="BB12" s="22" t="s">
        <v>192</v>
      </c>
      <c r="BC12" s="22">
        <v>0</v>
      </c>
      <c r="BD12" s="22" t="s">
        <v>192</v>
      </c>
      <c r="BE12" s="22" t="s">
        <v>192</v>
      </c>
      <c r="BF12" s="22" t="s">
        <v>192</v>
      </c>
      <c r="BG12" s="22">
        <v>0</v>
      </c>
      <c r="BH12" s="22">
        <f t="shared" si="14"/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</row>
    <row r="13" spans="1:66" ht="13.5">
      <c r="A13" s="40" t="s">
        <v>13</v>
      </c>
      <c r="B13" s="40" t="s">
        <v>30</v>
      </c>
      <c r="C13" s="41" t="s">
        <v>31</v>
      </c>
      <c r="D13" s="22">
        <f t="shared" si="0"/>
        <v>139</v>
      </c>
      <c r="E13" s="22">
        <f t="shared" si="1"/>
        <v>0</v>
      </c>
      <c r="F13" s="22">
        <f t="shared" si="1"/>
        <v>114</v>
      </c>
      <c r="G13" s="22">
        <f t="shared" si="1"/>
        <v>0</v>
      </c>
      <c r="H13" s="22">
        <f t="shared" si="2"/>
        <v>0</v>
      </c>
      <c r="I13" s="22">
        <f t="shared" si="2"/>
        <v>0</v>
      </c>
      <c r="J13" s="22">
        <f t="shared" si="2"/>
        <v>25</v>
      </c>
      <c r="K13" s="22">
        <f t="shared" si="3"/>
        <v>25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25</v>
      </c>
      <c r="R13" s="22">
        <f t="shared" si="4"/>
        <v>114</v>
      </c>
      <c r="S13" s="22">
        <f t="shared" si="5"/>
        <v>0</v>
      </c>
      <c r="T13" s="22">
        <f t="shared" si="6"/>
        <v>114</v>
      </c>
      <c r="U13" s="22">
        <f t="shared" si="7"/>
        <v>0</v>
      </c>
      <c r="V13" s="22">
        <f t="shared" si="7"/>
        <v>0</v>
      </c>
      <c r="W13" s="22">
        <f t="shared" si="7"/>
        <v>0</v>
      </c>
      <c r="X13" s="22">
        <f t="shared" si="8"/>
        <v>0</v>
      </c>
      <c r="Y13" s="22">
        <f t="shared" si="9"/>
        <v>0</v>
      </c>
      <c r="Z13" s="22" t="s">
        <v>192</v>
      </c>
      <c r="AA13" s="22">
        <v>0</v>
      </c>
      <c r="AB13" s="22" t="s">
        <v>192</v>
      </c>
      <c r="AC13" s="22" t="s">
        <v>192</v>
      </c>
      <c r="AD13" s="22" t="s">
        <v>192</v>
      </c>
      <c r="AE13" s="22">
        <v>0</v>
      </c>
      <c r="AF13" s="22">
        <f t="shared" si="10"/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f t="shared" si="11"/>
        <v>114</v>
      </c>
      <c r="AN13" s="22">
        <v>0</v>
      </c>
      <c r="AO13" s="22">
        <v>114</v>
      </c>
      <c r="AP13" s="22">
        <v>0</v>
      </c>
      <c r="AQ13" s="22">
        <v>0</v>
      </c>
      <c r="AR13" s="22">
        <v>0</v>
      </c>
      <c r="AS13" s="22">
        <v>0</v>
      </c>
      <c r="AT13" s="22">
        <f t="shared" si="12"/>
        <v>0</v>
      </c>
      <c r="AU13" s="22" t="s">
        <v>192</v>
      </c>
      <c r="AV13" s="22">
        <v>0</v>
      </c>
      <c r="AW13" s="22" t="s">
        <v>192</v>
      </c>
      <c r="AX13" s="22" t="s">
        <v>192</v>
      </c>
      <c r="AY13" s="22" t="s">
        <v>192</v>
      </c>
      <c r="AZ13" s="22">
        <v>0</v>
      </c>
      <c r="BA13" s="22">
        <f t="shared" si="13"/>
        <v>0</v>
      </c>
      <c r="BB13" s="22" t="s">
        <v>192</v>
      </c>
      <c r="BC13" s="22">
        <v>0</v>
      </c>
      <c r="BD13" s="22" t="s">
        <v>192</v>
      </c>
      <c r="BE13" s="22" t="s">
        <v>192</v>
      </c>
      <c r="BF13" s="22" t="s">
        <v>192</v>
      </c>
      <c r="BG13" s="22">
        <v>0</v>
      </c>
      <c r="BH13" s="22">
        <f t="shared" si="14"/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</row>
    <row r="14" spans="1:66" ht="13.5">
      <c r="A14" s="40" t="s">
        <v>13</v>
      </c>
      <c r="B14" s="40" t="s">
        <v>32</v>
      </c>
      <c r="C14" s="41" t="s">
        <v>33</v>
      </c>
      <c r="D14" s="22">
        <f t="shared" si="0"/>
        <v>291</v>
      </c>
      <c r="E14" s="22">
        <f t="shared" si="1"/>
        <v>105</v>
      </c>
      <c r="F14" s="22">
        <f t="shared" si="1"/>
        <v>124</v>
      </c>
      <c r="G14" s="22">
        <f t="shared" si="1"/>
        <v>46</v>
      </c>
      <c r="H14" s="22">
        <f t="shared" si="2"/>
        <v>4</v>
      </c>
      <c r="I14" s="22">
        <f t="shared" si="2"/>
        <v>0</v>
      </c>
      <c r="J14" s="22">
        <f t="shared" si="2"/>
        <v>12</v>
      </c>
      <c r="K14" s="22">
        <f t="shared" si="3"/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f t="shared" si="4"/>
        <v>291</v>
      </c>
      <c r="S14" s="22">
        <f t="shared" si="5"/>
        <v>105</v>
      </c>
      <c r="T14" s="22">
        <f t="shared" si="6"/>
        <v>124</v>
      </c>
      <c r="U14" s="22">
        <f t="shared" si="7"/>
        <v>46</v>
      </c>
      <c r="V14" s="22">
        <f t="shared" si="7"/>
        <v>4</v>
      </c>
      <c r="W14" s="22">
        <f t="shared" si="7"/>
        <v>0</v>
      </c>
      <c r="X14" s="22">
        <f t="shared" si="8"/>
        <v>12</v>
      </c>
      <c r="Y14" s="22">
        <f t="shared" si="9"/>
        <v>0</v>
      </c>
      <c r="Z14" s="22" t="s">
        <v>192</v>
      </c>
      <c r="AA14" s="22">
        <v>0</v>
      </c>
      <c r="AB14" s="22" t="s">
        <v>192</v>
      </c>
      <c r="AC14" s="22" t="s">
        <v>192</v>
      </c>
      <c r="AD14" s="22" t="s">
        <v>192</v>
      </c>
      <c r="AE14" s="22">
        <v>0</v>
      </c>
      <c r="AF14" s="22">
        <f t="shared" si="10"/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f t="shared" si="11"/>
        <v>291</v>
      </c>
      <c r="AN14" s="22">
        <v>105</v>
      </c>
      <c r="AO14" s="22">
        <v>124</v>
      </c>
      <c r="AP14" s="22">
        <v>46</v>
      </c>
      <c r="AQ14" s="22">
        <v>4</v>
      </c>
      <c r="AR14" s="22">
        <v>0</v>
      </c>
      <c r="AS14" s="22">
        <v>12</v>
      </c>
      <c r="AT14" s="22">
        <f t="shared" si="12"/>
        <v>0</v>
      </c>
      <c r="AU14" s="22" t="s">
        <v>192</v>
      </c>
      <c r="AV14" s="22">
        <v>0</v>
      </c>
      <c r="AW14" s="22" t="s">
        <v>192</v>
      </c>
      <c r="AX14" s="22" t="s">
        <v>192</v>
      </c>
      <c r="AY14" s="22" t="s">
        <v>192</v>
      </c>
      <c r="AZ14" s="22">
        <v>0</v>
      </c>
      <c r="BA14" s="22">
        <f t="shared" si="13"/>
        <v>0</v>
      </c>
      <c r="BB14" s="22" t="s">
        <v>192</v>
      </c>
      <c r="BC14" s="22">
        <v>0</v>
      </c>
      <c r="BD14" s="22" t="s">
        <v>192</v>
      </c>
      <c r="BE14" s="22" t="s">
        <v>192</v>
      </c>
      <c r="BF14" s="22" t="s">
        <v>192</v>
      </c>
      <c r="BG14" s="22">
        <v>0</v>
      </c>
      <c r="BH14" s="22">
        <f t="shared" si="14"/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</row>
    <row r="15" spans="1:66" ht="13.5">
      <c r="A15" s="40" t="s">
        <v>13</v>
      </c>
      <c r="B15" s="40" t="s">
        <v>34</v>
      </c>
      <c r="C15" s="41" t="s">
        <v>35</v>
      </c>
      <c r="D15" s="22">
        <f t="shared" si="0"/>
        <v>181</v>
      </c>
      <c r="E15" s="22">
        <f t="shared" si="1"/>
        <v>55</v>
      </c>
      <c r="F15" s="22">
        <f t="shared" si="1"/>
        <v>116</v>
      </c>
      <c r="G15" s="22">
        <f t="shared" si="1"/>
        <v>8</v>
      </c>
      <c r="H15" s="22">
        <f t="shared" si="2"/>
        <v>0</v>
      </c>
      <c r="I15" s="22">
        <f t="shared" si="2"/>
        <v>0</v>
      </c>
      <c r="J15" s="22">
        <f t="shared" si="2"/>
        <v>2</v>
      </c>
      <c r="K15" s="22">
        <f t="shared" si="3"/>
        <v>64</v>
      </c>
      <c r="L15" s="22">
        <v>55</v>
      </c>
      <c r="M15" s="22">
        <v>0</v>
      </c>
      <c r="N15" s="22">
        <v>7</v>
      </c>
      <c r="O15" s="22">
        <v>0</v>
      </c>
      <c r="P15" s="22">
        <v>0</v>
      </c>
      <c r="Q15" s="22">
        <v>2</v>
      </c>
      <c r="R15" s="22">
        <f t="shared" si="4"/>
        <v>117</v>
      </c>
      <c r="S15" s="22">
        <f t="shared" si="5"/>
        <v>0</v>
      </c>
      <c r="T15" s="22">
        <f t="shared" si="6"/>
        <v>116</v>
      </c>
      <c r="U15" s="22">
        <f t="shared" si="7"/>
        <v>1</v>
      </c>
      <c r="V15" s="22">
        <f t="shared" si="7"/>
        <v>0</v>
      </c>
      <c r="W15" s="22">
        <f t="shared" si="7"/>
        <v>0</v>
      </c>
      <c r="X15" s="22">
        <f t="shared" si="8"/>
        <v>0</v>
      </c>
      <c r="Y15" s="22">
        <f t="shared" si="9"/>
        <v>0</v>
      </c>
      <c r="Z15" s="22" t="s">
        <v>192</v>
      </c>
      <c r="AA15" s="22">
        <v>0</v>
      </c>
      <c r="AB15" s="22" t="s">
        <v>192</v>
      </c>
      <c r="AC15" s="22" t="s">
        <v>192</v>
      </c>
      <c r="AD15" s="22" t="s">
        <v>192</v>
      </c>
      <c r="AE15" s="22">
        <v>0</v>
      </c>
      <c r="AF15" s="22">
        <f t="shared" si="10"/>
        <v>4</v>
      </c>
      <c r="AG15" s="22">
        <v>0</v>
      </c>
      <c r="AH15" s="22">
        <v>3</v>
      </c>
      <c r="AI15" s="22">
        <v>1</v>
      </c>
      <c r="AJ15" s="22">
        <v>0</v>
      </c>
      <c r="AK15" s="22">
        <v>0</v>
      </c>
      <c r="AL15" s="22">
        <v>0</v>
      </c>
      <c r="AM15" s="22">
        <f t="shared" si="11"/>
        <v>113</v>
      </c>
      <c r="AN15" s="22">
        <v>0</v>
      </c>
      <c r="AO15" s="22">
        <v>113</v>
      </c>
      <c r="AP15" s="22">
        <v>0</v>
      </c>
      <c r="AQ15" s="22">
        <v>0</v>
      </c>
      <c r="AR15" s="22">
        <v>0</v>
      </c>
      <c r="AS15" s="22">
        <v>0</v>
      </c>
      <c r="AT15" s="22">
        <f t="shared" si="12"/>
        <v>0</v>
      </c>
      <c r="AU15" s="22" t="s">
        <v>192</v>
      </c>
      <c r="AV15" s="22">
        <v>0</v>
      </c>
      <c r="AW15" s="22" t="s">
        <v>192</v>
      </c>
      <c r="AX15" s="22" t="s">
        <v>192</v>
      </c>
      <c r="AY15" s="22" t="s">
        <v>192</v>
      </c>
      <c r="AZ15" s="22">
        <v>0</v>
      </c>
      <c r="BA15" s="22">
        <f t="shared" si="13"/>
        <v>0</v>
      </c>
      <c r="BB15" s="22" t="s">
        <v>192</v>
      </c>
      <c r="BC15" s="22">
        <v>0</v>
      </c>
      <c r="BD15" s="22" t="s">
        <v>192</v>
      </c>
      <c r="BE15" s="22" t="s">
        <v>192</v>
      </c>
      <c r="BF15" s="22" t="s">
        <v>192</v>
      </c>
      <c r="BG15" s="22">
        <v>0</v>
      </c>
      <c r="BH15" s="22">
        <f t="shared" si="14"/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</row>
    <row r="16" spans="1:66" ht="13.5">
      <c r="A16" s="40" t="s">
        <v>13</v>
      </c>
      <c r="B16" s="40" t="s">
        <v>36</v>
      </c>
      <c r="C16" s="41" t="s">
        <v>37</v>
      </c>
      <c r="D16" s="22">
        <f t="shared" si="0"/>
        <v>183</v>
      </c>
      <c r="E16" s="22">
        <f t="shared" si="1"/>
        <v>66</v>
      </c>
      <c r="F16" s="22">
        <f t="shared" si="1"/>
        <v>99</v>
      </c>
      <c r="G16" s="22">
        <f t="shared" si="1"/>
        <v>16</v>
      </c>
      <c r="H16" s="22">
        <f t="shared" si="2"/>
        <v>0</v>
      </c>
      <c r="I16" s="22">
        <f t="shared" si="2"/>
        <v>0</v>
      </c>
      <c r="J16" s="22">
        <f t="shared" si="2"/>
        <v>2</v>
      </c>
      <c r="K16" s="22">
        <f t="shared" si="3"/>
        <v>83</v>
      </c>
      <c r="L16" s="22">
        <v>66</v>
      </c>
      <c r="M16" s="22">
        <v>0</v>
      </c>
      <c r="N16" s="22">
        <v>15</v>
      </c>
      <c r="O16" s="22">
        <v>0</v>
      </c>
      <c r="P16" s="22">
        <v>0</v>
      </c>
      <c r="Q16" s="22">
        <v>2</v>
      </c>
      <c r="R16" s="22">
        <f t="shared" si="4"/>
        <v>100</v>
      </c>
      <c r="S16" s="22">
        <f t="shared" si="5"/>
        <v>0</v>
      </c>
      <c r="T16" s="22">
        <f t="shared" si="6"/>
        <v>99</v>
      </c>
      <c r="U16" s="22">
        <f t="shared" si="7"/>
        <v>1</v>
      </c>
      <c r="V16" s="22">
        <f t="shared" si="7"/>
        <v>0</v>
      </c>
      <c r="W16" s="22">
        <f t="shared" si="7"/>
        <v>0</v>
      </c>
      <c r="X16" s="22">
        <f t="shared" si="8"/>
        <v>0</v>
      </c>
      <c r="Y16" s="22">
        <f t="shared" si="9"/>
        <v>0</v>
      </c>
      <c r="Z16" s="22" t="s">
        <v>192</v>
      </c>
      <c r="AA16" s="22">
        <v>0</v>
      </c>
      <c r="AB16" s="22" t="s">
        <v>192</v>
      </c>
      <c r="AC16" s="22" t="s">
        <v>192</v>
      </c>
      <c r="AD16" s="22" t="s">
        <v>192</v>
      </c>
      <c r="AE16" s="22">
        <v>0</v>
      </c>
      <c r="AF16" s="22">
        <f t="shared" si="10"/>
        <v>3</v>
      </c>
      <c r="AG16" s="22">
        <v>0</v>
      </c>
      <c r="AH16" s="22">
        <v>2</v>
      </c>
      <c r="AI16" s="22">
        <v>1</v>
      </c>
      <c r="AJ16" s="22">
        <v>0</v>
      </c>
      <c r="AK16" s="22">
        <v>0</v>
      </c>
      <c r="AL16" s="22">
        <v>0</v>
      </c>
      <c r="AM16" s="22">
        <f t="shared" si="11"/>
        <v>97</v>
      </c>
      <c r="AN16" s="22">
        <v>0</v>
      </c>
      <c r="AO16" s="22">
        <v>97</v>
      </c>
      <c r="AP16" s="22">
        <v>0</v>
      </c>
      <c r="AQ16" s="22">
        <v>0</v>
      </c>
      <c r="AR16" s="22">
        <v>0</v>
      </c>
      <c r="AS16" s="22">
        <v>0</v>
      </c>
      <c r="AT16" s="22">
        <f t="shared" si="12"/>
        <v>0</v>
      </c>
      <c r="AU16" s="22" t="s">
        <v>192</v>
      </c>
      <c r="AV16" s="22">
        <v>0</v>
      </c>
      <c r="AW16" s="22" t="s">
        <v>192</v>
      </c>
      <c r="AX16" s="22" t="s">
        <v>192</v>
      </c>
      <c r="AY16" s="22" t="s">
        <v>192</v>
      </c>
      <c r="AZ16" s="22">
        <v>0</v>
      </c>
      <c r="BA16" s="22">
        <f t="shared" si="13"/>
        <v>0</v>
      </c>
      <c r="BB16" s="22" t="s">
        <v>192</v>
      </c>
      <c r="BC16" s="22">
        <v>0</v>
      </c>
      <c r="BD16" s="22" t="s">
        <v>192</v>
      </c>
      <c r="BE16" s="22" t="s">
        <v>192</v>
      </c>
      <c r="BF16" s="22" t="s">
        <v>192</v>
      </c>
      <c r="BG16" s="22">
        <v>0</v>
      </c>
      <c r="BH16" s="22">
        <f t="shared" si="14"/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</row>
    <row r="17" spans="1:66" ht="13.5">
      <c r="A17" s="40" t="s">
        <v>13</v>
      </c>
      <c r="B17" s="40" t="s">
        <v>38</v>
      </c>
      <c r="C17" s="41" t="s">
        <v>0</v>
      </c>
      <c r="D17" s="22">
        <f t="shared" si="0"/>
        <v>183</v>
      </c>
      <c r="E17" s="22">
        <f t="shared" si="1"/>
        <v>0</v>
      </c>
      <c r="F17" s="22">
        <f t="shared" si="1"/>
        <v>151</v>
      </c>
      <c r="G17" s="22">
        <f t="shared" si="1"/>
        <v>32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2">
        <f t="shared" si="3"/>
        <v>183</v>
      </c>
      <c r="L17" s="22">
        <v>0</v>
      </c>
      <c r="M17" s="22">
        <v>151</v>
      </c>
      <c r="N17" s="22">
        <v>32</v>
      </c>
      <c r="O17" s="22">
        <v>0</v>
      </c>
      <c r="P17" s="22">
        <v>0</v>
      </c>
      <c r="Q17" s="22">
        <v>0</v>
      </c>
      <c r="R17" s="22">
        <f t="shared" si="4"/>
        <v>0</v>
      </c>
      <c r="S17" s="22">
        <f t="shared" si="5"/>
        <v>0</v>
      </c>
      <c r="T17" s="22">
        <f t="shared" si="6"/>
        <v>0</v>
      </c>
      <c r="U17" s="22">
        <f t="shared" si="7"/>
        <v>0</v>
      </c>
      <c r="V17" s="22">
        <f t="shared" si="7"/>
        <v>0</v>
      </c>
      <c r="W17" s="22">
        <f t="shared" si="7"/>
        <v>0</v>
      </c>
      <c r="X17" s="22">
        <f t="shared" si="8"/>
        <v>0</v>
      </c>
      <c r="Y17" s="22">
        <f t="shared" si="9"/>
        <v>0</v>
      </c>
      <c r="Z17" s="22" t="s">
        <v>192</v>
      </c>
      <c r="AA17" s="22">
        <v>0</v>
      </c>
      <c r="AB17" s="22" t="s">
        <v>192</v>
      </c>
      <c r="AC17" s="22" t="s">
        <v>192</v>
      </c>
      <c r="AD17" s="22" t="s">
        <v>192</v>
      </c>
      <c r="AE17" s="22">
        <v>0</v>
      </c>
      <c r="AF17" s="22">
        <f t="shared" si="10"/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f t="shared" si="11"/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f t="shared" si="12"/>
        <v>0</v>
      </c>
      <c r="AU17" s="22" t="s">
        <v>192</v>
      </c>
      <c r="AV17" s="22">
        <v>0</v>
      </c>
      <c r="AW17" s="22" t="s">
        <v>192</v>
      </c>
      <c r="AX17" s="22" t="s">
        <v>192</v>
      </c>
      <c r="AY17" s="22" t="s">
        <v>192</v>
      </c>
      <c r="AZ17" s="22">
        <v>0</v>
      </c>
      <c r="BA17" s="22">
        <f t="shared" si="13"/>
        <v>0</v>
      </c>
      <c r="BB17" s="22" t="s">
        <v>192</v>
      </c>
      <c r="BC17" s="22">
        <v>0</v>
      </c>
      <c r="BD17" s="22" t="s">
        <v>192</v>
      </c>
      <c r="BE17" s="22" t="s">
        <v>192</v>
      </c>
      <c r="BF17" s="22" t="s">
        <v>192</v>
      </c>
      <c r="BG17" s="22">
        <v>0</v>
      </c>
      <c r="BH17" s="22">
        <f t="shared" si="14"/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</row>
    <row r="18" spans="1:66" ht="13.5">
      <c r="A18" s="40" t="s">
        <v>13</v>
      </c>
      <c r="B18" s="40" t="s">
        <v>39</v>
      </c>
      <c r="C18" s="41" t="s">
        <v>40</v>
      </c>
      <c r="D18" s="22">
        <f t="shared" si="0"/>
        <v>173</v>
      </c>
      <c r="E18" s="22">
        <f t="shared" si="1"/>
        <v>84</v>
      </c>
      <c r="F18" s="22">
        <f t="shared" si="1"/>
        <v>80</v>
      </c>
      <c r="G18" s="22">
        <f t="shared" si="1"/>
        <v>9</v>
      </c>
      <c r="H18" s="22">
        <f t="shared" si="2"/>
        <v>0</v>
      </c>
      <c r="I18" s="22">
        <f t="shared" si="2"/>
        <v>0</v>
      </c>
      <c r="J18" s="22">
        <f t="shared" si="2"/>
        <v>0</v>
      </c>
      <c r="K18" s="22">
        <f t="shared" si="3"/>
        <v>95</v>
      </c>
      <c r="L18" s="22">
        <v>84</v>
      </c>
      <c r="M18" s="22">
        <v>4</v>
      </c>
      <c r="N18" s="22">
        <v>7</v>
      </c>
      <c r="O18" s="22">
        <v>0</v>
      </c>
      <c r="P18" s="22">
        <v>0</v>
      </c>
      <c r="Q18" s="22">
        <v>0</v>
      </c>
      <c r="R18" s="22">
        <f t="shared" si="4"/>
        <v>78</v>
      </c>
      <c r="S18" s="22">
        <f t="shared" si="5"/>
        <v>0</v>
      </c>
      <c r="T18" s="22">
        <f t="shared" si="6"/>
        <v>76</v>
      </c>
      <c r="U18" s="22">
        <f t="shared" si="7"/>
        <v>2</v>
      </c>
      <c r="V18" s="22">
        <f t="shared" si="7"/>
        <v>0</v>
      </c>
      <c r="W18" s="22">
        <f t="shared" si="7"/>
        <v>0</v>
      </c>
      <c r="X18" s="22">
        <f t="shared" si="8"/>
        <v>0</v>
      </c>
      <c r="Y18" s="22">
        <f t="shared" si="9"/>
        <v>0</v>
      </c>
      <c r="Z18" s="22" t="s">
        <v>192</v>
      </c>
      <c r="AA18" s="22">
        <v>0</v>
      </c>
      <c r="AB18" s="22" t="s">
        <v>192</v>
      </c>
      <c r="AC18" s="22" t="s">
        <v>192</v>
      </c>
      <c r="AD18" s="22" t="s">
        <v>192</v>
      </c>
      <c r="AE18" s="22">
        <v>0</v>
      </c>
      <c r="AF18" s="22">
        <f t="shared" si="10"/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f t="shared" si="11"/>
        <v>78</v>
      </c>
      <c r="AN18" s="22">
        <v>0</v>
      </c>
      <c r="AO18" s="22">
        <v>76</v>
      </c>
      <c r="AP18" s="22">
        <v>2</v>
      </c>
      <c r="AQ18" s="22">
        <v>0</v>
      </c>
      <c r="AR18" s="22">
        <v>0</v>
      </c>
      <c r="AS18" s="22">
        <v>0</v>
      </c>
      <c r="AT18" s="22">
        <f t="shared" si="12"/>
        <v>0</v>
      </c>
      <c r="AU18" s="22" t="s">
        <v>192</v>
      </c>
      <c r="AV18" s="22">
        <v>0</v>
      </c>
      <c r="AW18" s="22" t="s">
        <v>192</v>
      </c>
      <c r="AX18" s="22" t="s">
        <v>192</v>
      </c>
      <c r="AY18" s="22" t="s">
        <v>192</v>
      </c>
      <c r="AZ18" s="22">
        <v>0</v>
      </c>
      <c r="BA18" s="22">
        <f t="shared" si="13"/>
        <v>0</v>
      </c>
      <c r="BB18" s="22" t="s">
        <v>192</v>
      </c>
      <c r="BC18" s="22">
        <v>0</v>
      </c>
      <c r="BD18" s="22" t="s">
        <v>192</v>
      </c>
      <c r="BE18" s="22" t="s">
        <v>192</v>
      </c>
      <c r="BF18" s="22" t="s">
        <v>192</v>
      </c>
      <c r="BG18" s="22">
        <v>0</v>
      </c>
      <c r="BH18" s="22">
        <f t="shared" si="14"/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</row>
    <row r="19" spans="1:66" ht="13.5">
      <c r="A19" s="40" t="s">
        <v>13</v>
      </c>
      <c r="B19" s="40" t="s">
        <v>41</v>
      </c>
      <c r="C19" s="41" t="s">
        <v>42</v>
      </c>
      <c r="D19" s="22">
        <f t="shared" si="0"/>
        <v>103</v>
      </c>
      <c r="E19" s="22">
        <f t="shared" si="1"/>
        <v>44</v>
      </c>
      <c r="F19" s="22">
        <f t="shared" si="1"/>
        <v>48</v>
      </c>
      <c r="G19" s="22">
        <f t="shared" si="1"/>
        <v>10</v>
      </c>
      <c r="H19" s="22">
        <f t="shared" si="2"/>
        <v>0</v>
      </c>
      <c r="I19" s="22">
        <f t="shared" si="2"/>
        <v>0</v>
      </c>
      <c r="J19" s="22">
        <f t="shared" si="2"/>
        <v>1</v>
      </c>
      <c r="K19" s="22">
        <f t="shared" si="3"/>
        <v>49</v>
      </c>
      <c r="L19" s="22">
        <v>44</v>
      </c>
      <c r="M19" s="22">
        <v>0</v>
      </c>
      <c r="N19" s="22">
        <v>5</v>
      </c>
      <c r="O19" s="22">
        <v>0</v>
      </c>
      <c r="P19" s="22">
        <v>0</v>
      </c>
      <c r="Q19" s="22">
        <v>0</v>
      </c>
      <c r="R19" s="22">
        <f t="shared" si="4"/>
        <v>54</v>
      </c>
      <c r="S19" s="22">
        <f t="shared" si="5"/>
        <v>0</v>
      </c>
      <c r="T19" s="22">
        <f t="shared" si="6"/>
        <v>48</v>
      </c>
      <c r="U19" s="22">
        <f t="shared" si="7"/>
        <v>5</v>
      </c>
      <c r="V19" s="22">
        <f t="shared" si="7"/>
        <v>0</v>
      </c>
      <c r="W19" s="22">
        <f t="shared" si="7"/>
        <v>0</v>
      </c>
      <c r="X19" s="22">
        <f t="shared" si="8"/>
        <v>1</v>
      </c>
      <c r="Y19" s="22">
        <f t="shared" si="9"/>
        <v>0</v>
      </c>
      <c r="Z19" s="22" t="s">
        <v>192</v>
      </c>
      <c r="AA19" s="22">
        <v>0</v>
      </c>
      <c r="AB19" s="22" t="s">
        <v>192</v>
      </c>
      <c r="AC19" s="22" t="s">
        <v>192</v>
      </c>
      <c r="AD19" s="22" t="s">
        <v>192</v>
      </c>
      <c r="AE19" s="22">
        <v>0</v>
      </c>
      <c r="AF19" s="22">
        <f t="shared" si="10"/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f t="shared" si="11"/>
        <v>54</v>
      </c>
      <c r="AN19" s="22">
        <v>0</v>
      </c>
      <c r="AO19" s="22">
        <v>48</v>
      </c>
      <c r="AP19" s="22">
        <v>5</v>
      </c>
      <c r="AQ19" s="22">
        <v>0</v>
      </c>
      <c r="AR19" s="22">
        <v>0</v>
      </c>
      <c r="AS19" s="22">
        <v>1</v>
      </c>
      <c r="AT19" s="22">
        <f t="shared" si="12"/>
        <v>0</v>
      </c>
      <c r="AU19" s="22" t="s">
        <v>192</v>
      </c>
      <c r="AV19" s="22">
        <v>0</v>
      </c>
      <c r="AW19" s="22" t="s">
        <v>192</v>
      </c>
      <c r="AX19" s="22" t="s">
        <v>192</v>
      </c>
      <c r="AY19" s="22" t="s">
        <v>192</v>
      </c>
      <c r="AZ19" s="22">
        <v>0</v>
      </c>
      <c r="BA19" s="22">
        <f t="shared" si="13"/>
        <v>0</v>
      </c>
      <c r="BB19" s="22" t="s">
        <v>192</v>
      </c>
      <c r="BC19" s="22">
        <v>0</v>
      </c>
      <c r="BD19" s="22" t="s">
        <v>192</v>
      </c>
      <c r="BE19" s="22" t="s">
        <v>192</v>
      </c>
      <c r="BF19" s="22" t="s">
        <v>192</v>
      </c>
      <c r="BG19" s="22">
        <v>0</v>
      </c>
      <c r="BH19" s="22">
        <f t="shared" si="14"/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</row>
    <row r="20" spans="1:66" ht="13.5">
      <c r="A20" s="40" t="s">
        <v>13</v>
      </c>
      <c r="B20" s="40" t="s">
        <v>43</v>
      </c>
      <c r="C20" s="41" t="s">
        <v>44</v>
      </c>
      <c r="D20" s="22">
        <f t="shared" si="0"/>
        <v>480</v>
      </c>
      <c r="E20" s="22">
        <f t="shared" si="1"/>
        <v>0</v>
      </c>
      <c r="F20" s="22">
        <f t="shared" si="1"/>
        <v>124</v>
      </c>
      <c r="G20" s="22">
        <f t="shared" si="1"/>
        <v>103</v>
      </c>
      <c r="H20" s="22">
        <f t="shared" si="2"/>
        <v>0</v>
      </c>
      <c r="I20" s="22">
        <f t="shared" si="2"/>
        <v>0</v>
      </c>
      <c r="J20" s="22">
        <f t="shared" si="2"/>
        <v>253</v>
      </c>
      <c r="K20" s="22">
        <f t="shared" si="3"/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f t="shared" si="4"/>
        <v>480</v>
      </c>
      <c r="S20" s="22">
        <f t="shared" si="5"/>
        <v>0</v>
      </c>
      <c r="T20" s="22">
        <f t="shared" si="6"/>
        <v>124</v>
      </c>
      <c r="U20" s="22">
        <f t="shared" si="7"/>
        <v>103</v>
      </c>
      <c r="V20" s="22">
        <f t="shared" si="7"/>
        <v>0</v>
      </c>
      <c r="W20" s="22">
        <f t="shared" si="7"/>
        <v>0</v>
      </c>
      <c r="X20" s="22">
        <f t="shared" si="8"/>
        <v>253</v>
      </c>
      <c r="Y20" s="22">
        <f t="shared" si="9"/>
        <v>0</v>
      </c>
      <c r="Z20" s="22" t="s">
        <v>192</v>
      </c>
      <c r="AA20" s="22">
        <v>0</v>
      </c>
      <c r="AB20" s="22" t="s">
        <v>192</v>
      </c>
      <c r="AC20" s="22" t="s">
        <v>192</v>
      </c>
      <c r="AD20" s="22" t="s">
        <v>192</v>
      </c>
      <c r="AE20" s="22">
        <v>0</v>
      </c>
      <c r="AF20" s="22">
        <f t="shared" si="10"/>
        <v>36</v>
      </c>
      <c r="AG20" s="22">
        <v>0</v>
      </c>
      <c r="AH20" s="22">
        <v>36</v>
      </c>
      <c r="AI20" s="22">
        <v>0</v>
      </c>
      <c r="AJ20" s="22">
        <v>0</v>
      </c>
      <c r="AK20" s="22">
        <v>0</v>
      </c>
      <c r="AL20" s="22">
        <v>0</v>
      </c>
      <c r="AM20" s="22">
        <f t="shared" si="11"/>
        <v>191</v>
      </c>
      <c r="AN20" s="22">
        <v>0</v>
      </c>
      <c r="AO20" s="22">
        <v>88</v>
      </c>
      <c r="AP20" s="22">
        <v>103</v>
      </c>
      <c r="AQ20" s="22">
        <v>0</v>
      </c>
      <c r="AR20" s="22">
        <v>0</v>
      </c>
      <c r="AS20" s="22">
        <v>0</v>
      </c>
      <c r="AT20" s="22">
        <f t="shared" si="12"/>
        <v>253</v>
      </c>
      <c r="AU20" s="22" t="s">
        <v>192</v>
      </c>
      <c r="AV20" s="22">
        <v>0</v>
      </c>
      <c r="AW20" s="22" t="s">
        <v>192</v>
      </c>
      <c r="AX20" s="22" t="s">
        <v>192</v>
      </c>
      <c r="AY20" s="22" t="s">
        <v>192</v>
      </c>
      <c r="AZ20" s="22">
        <v>253</v>
      </c>
      <c r="BA20" s="22">
        <f t="shared" si="13"/>
        <v>0</v>
      </c>
      <c r="BB20" s="22" t="s">
        <v>192</v>
      </c>
      <c r="BC20" s="22">
        <v>0</v>
      </c>
      <c r="BD20" s="22" t="s">
        <v>192</v>
      </c>
      <c r="BE20" s="22" t="s">
        <v>192</v>
      </c>
      <c r="BF20" s="22" t="s">
        <v>192</v>
      </c>
      <c r="BG20" s="22">
        <v>0</v>
      </c>
      <c r="BH20" s="22">
        <f t="shared" si="14"/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</row>
    <row r="21" spans="1:66" ht="13.5">
      <c r="A21" s="40" t="s">
        <v>13</v>
      </c>
      <c r="B21" s="40" t="s">
        <v>45</v>
      </c>
      <c r="C21" s="41" t="s">
        <v>46</v>
      </c>
      <c r="D21" s="22">
        <f t="shared" si="0"/>
        <v>113</v>
      </c>
      <c r="E21" s="22">
        <f t="shared" si="1"/>
        <v>0</v>
      </c>
      <c r="F21" s="22">
        <f t="shared" si="1"/>
        <v>60</v>
      </c>
      <c r="G21" s="22">
        <f t="shared" si="1"/>
        <v>53</v>
      </c>
      <c r="H21" s="22">
        <f t="shared" si="2"/>
        <v>0</v>
      </c>
      <c r="I21" s="22">
        <f t="shared" si="2"/>
        <v>0</v>
      </c>
      <c r="J21" s="22">
        <f t="shared" si="2"/>
        <v>0</v>
      </c>
      <c r="K21" s="22">
        <f t="shared" si="3"/>
        <v>97</v>
      </c>
      <c r="L21" s="22">
        <v>0</v>
      </c>
      <c r="M21" s="22">
        <v>44</v>
      </c>
      <c r="N21" s="22">
        <v>53</v>
      </c>
      <c r="O21" s="22">
        <v>0</v>
      </c>
      <c r="P21" s="22">
        <v>0</v>
      </c>
      <c r="Q21" s="22">
        <v>0</v>
      </c>
      <c r="R21" s="22">
        <f t="shared" si="4"/>
        <v>16</v>
      </c>
      <c r="S21" s="22">
        <f t="shared" si="5"/>
        <v>0</v>
      </c>
      <c r="T21" s="22">
        <f t="shared" si="6"/>
        <v>16</v>
      </c>
      <c r="U21" s="22">
        <f t="shared" si="7"/>
        <v>0</v>
      </c>
      <c r="V21" s="22">
        <f t="shared" si="7"/>
        <v>0</v>
      </c>
      <c r="W21" s="22">
        <f t="shared" si="7"/>
        <v>0</v>
      </c>
      <c r="X21" s="22">
        <f t="shared" si="8"/>
        <v>0</v>
      </c>
      <c r="Y21" s="22">
        <f t="shared" si="9"/>
        <v>0</v>
      </c>
      <c r="Z21" s="22" t="s">
        <v>192</v>
      </c>
      <c r="AA21" s="22">
        <v>0</v>
      </c>
      <c r="AB21" s="22" t="s">
        <v>192</v>
      </c>
      <c r="AC21" s="22" t="s">
        <v>192</v>
      </c>
      <c r="AD21" s="22" t="s">
        <v>192</v>
      </c>
      <c r="AE21" s="22">
        <v>0</v>
      </c>
      <c r="AF21" s="22">
        <f t="shared" si="10"/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f t="shared" si="11"/>
        <v>16</v>
      </c>
      <c r="AN21" s="22">
        <v>0</v>
      </c>
      <c r="AO21" s="22">
        <v>16</v>
      </c>
      <c r="AP21" s="22">
        <v>0</v>
      </c>
      <c r="AQ21" s="22">
        <v>0</v>
      </c>
      <c r="AR21" s="22">
        <v>0</v>
      </c>
      <c r="AS21" s="22">
        <v>0</v>
      </c>
      <c r="AT21" s="22">
        <f t="shared" si="12"/>
        <v>0</v>
      </c>
      <c r="AU21" s="22" t="s">
        <v>192</v>
      </c>
      <c r="AV21" s="22">
        <v>0</v>
      </c>
      <c r="AW21" s="22" t="s">
        <v>192</v>
      </c>
      <c r="AX21" s="22" t="s">
        <v>192</v>
      </c>
      <c r="AY21" s="22" t="s">
        <v>192</v>
      </c>
      <c r="AZ21" s="22">
        <v>0</v>
      </c>
      <c r="BA21" s="22">
        <f t="shared" si="13"/>
        <v>0</v>
      </c>
      <c r="BB21" s="22" t="s">
        <v>192</v>
      </c>
      <c r="BC21" s="22">
        <v>0</v>
      </c>
      <c r="BD21" s="22" t="s">
        <v>192</v>
      </c>
      <c r="BE21" s="22" t="s">
        <v>192</v>
      </c>
      <c r="BF21" s="22" t="s">
        <v>192</v>
      </c>
      <c r="BG21" s="22">
        <v>0</v>
      </c>
      <c r="BH21" s="22">
        <f t="shared" si="14"/>
        <v>53</v>
      </c>
      <c r="BI21" s="22">
        <v>51</v>
      </c>
      <c r="BJ21" s="22">
        <v>2</v>
      </c>
      <c r="BK21" s="22">
        <v>0</v>
      </c>
      <c r="BL21" s="22">
        <v>0</v>
      </c>
      <c r="BM21" s="22">
        <v>0</v>
      </c>
      <c r="BN21" s="22">
        <v>0</v>
      </c>
    </row>
    <row r="22" spans="1:66" ht="13.5">
      <c r="A22" s="40" t="s">
        <v>13</v>
      </c>
      <c r="B22" s="40" t="s">
        <v>47</v>
      </c>
      <c r="C22" s="41" t="s">
        <v>48</v>
      </c>
      <c r="D22" s="22">
        <f t="shared" si="0"/>
        <v>267</v>
      </c>
      <c r="E22" s="22">
        <f t="shared" si="1"/>
        <v>0</v>
      </c>
      <c r="F22" s="22">
        <f t="shared" si="1"/>
        <v>179</v>
      </c>
      <c r="G22" s="22">
        <f t="shared" si="1"/>
        <v>88</v>
      </c>
      <c r="H22" s="22">
        <f t="shared" si="2"/>
        <v>0</v>
      </c>
      <c r="I22" s="22">
        <f t="shared" si="2"/>
        <v>0</v>
      </c>
      <c r="J22" s="22">
        <f t="shared" si="2"/>
        <v>0</v>
      </c>
      <c r="K22" s="22">
        <f t="shared" si="3"/>
        <v>88</v>
      </c>
      <c r="L22" s="22">
        <v>0</v>
      </c>
      <c r="M22" s="22">
        <v>0</v>
      </c>
      <c r="N22" s="22">
        <v>88</v>
      </c>
      <c r="O22" s="22">
        <v>0</v>
      </c>
      <c r="P22" s="22">
        <v>0</v>
      </c>
      <c r="Q22" s="22">
        <v>0</v>
      </c>
      <c r="R22" s="22">
        <f t="shared" si="4"/>
        <v>179</v>
      </c>
      <c r="S22" s="22">
        <f t="shared" si="5"/>
        <v>0</v>
      </c>
      <c r="T22" s="22">
        <f t="shared" si="6"/>
        <v>179</v>
      </c>
      <c r="U22" s="22">
        <f t="shared" si="7"/>
        <v>0</v>
      </c>
      <c r="V22" s="22">
        <f t="shared" si="7"/>
        <v>0</v>
      </c>
      <c r="W22" s="22">
        <f t="shared" si="7"/>
        <v>0</v>
      </c>
      <c r="X22" s="22">
        <f t="shared" si="8"/>
        <v>0</v>
      </c>
      <c r="Y22" s="22">
        <f t="shared" si="9"/>
        <v>0</v>
      </c>
      <c r="Z22" s="22" t="s">
        <v>192</v>
      </c>
      <c r="AA22" s="22">
        <v>0</v>
      </c>
      <c r="AB22" s="22" t="s">
        <v>192</v>
      </c>
      <c r="AC22" s="22" t="s">
        <v>192</v>
      </c>
      <c r="AD22" s="22" t="s">
        <v>192</v>
      </c>
      <c r="AE22" s="22">
        <v>0</v>
      </c>
      <c r="AF22" s="22">
        <f t="shared" si="10"/>
        <v>104</v>
      </c>
      <c r="AG22" s="22">
        <v>0</v>
      </c>
      <c r="AH22" s="22">
        <v>104</v>
      </c>
      <c r="AI22" s="22">
        <v>0</v>
      </c>
      <c r="AJ22" s="22">
        <v>0</v>
      </c>
      <c r="AK22" s="22">
        <v>0</v>
      </c>
      <c r="AL22" s="22">
        <v>0</v>
      </c>
      <c r="AM22" s="22">
        <f t="shared" si="11"/>
        <v>75</v>
      </c>
      <c r="AN22" s="22">
        <v>0</v>
      </c>
      <c r="AO22" s="22">
        <v>75</v>
      </c>
      <c r="AP22" s="22">
        <v>0</v>
      </c>
      <c r="AQ22" s="22">
        <v>0</v>
      </c>
      <c r="AR22" s="22">
        <v>0</v>
      </c>
      <c r="AS22" s="22">
        <v>0</v>
      </c>
      <c r="AT22" s="22">
        <f t="shared" si="12"/>
        <v>0</v>
      </c>
      <c r="AU22" s="22" t="s">
        <v>192</v>
      </c>
      <c r="AV22" s="22">
        <v>0</v>
      </c>
      <c r="AW22" s="22" t="s">
        <v>192</v>
      </c>
      <c r="AX22" s="22" t="s">
        <v>192</v>
      </c>
      <c r="AY22" s="22" t="s">
        <v>192</v>
      </c>
      <c r="AZ22" s="22">
        <v>0</v>
      </c>
      <c r="BA22" s="22">
        <f t="shared" si="13"/>
        <v>0</v>
      </c>
      <c r="BB22" s="22" t="s">
        <v>192</v>
      </c>
      <c r="BC22" s="22">
        <v>0</v>
      </c>
      <c r="BD22" s="22" t="s">
        <v>192</v>
      </c>
      <c r="BE22" s="22" t="s">
        <v>192</v>
      </c>
      <c r="BF22" s="22" t="s">
        <v>192</v>
      </c>
      <c r="BG22" s="22">
        <v>0</v>
      </c>
      <c r="BH22" s="22">
        <f t="shared" si="14"/>
        <v>84</v>
      </c>
      <c r="BI22" s="22">
        <v>74</v>
      </c>
      <c r="BJ22" s="22">
        <v>1</v>
      </c>
      <c r="BK22" s="22">
        <v>0</v>
      </c>
      <c r="BL22" s="22">
        <v>0</v>
      </c>
      <c r="BM22" s="22">
        <v>0</v>
      </c>
      <c r="BN22" s="22">
        <v>9</v>
      </c>
    </row>
    <row r="23" spans="1:66" ht="13.5">
      <c r="A23" s="40" t="s">
        <v>13</v>
      </c>
      <c r="B23" s="40" t="s">
        <v>49</v>
      </c>
      <c r="C23" s="41" t="s">
        <v>50</v>
      </c>
      <c r="D23" s="22">
        <f t="shared" si="0"/>
        <v>1265</v>
      </c>
      <c r="E23" s="22">
        <f t="shared" si="1"/>
        <v>0</v>
      </c>
      <c r="F23" s="22">
        <f t="shared" si="1"/>
        <v>551</v>
      </c>
      <c r="G23" s="22">
        <f t="shared" si="1"/>
        <v>280</v>
      </c>
      <c r="H23" s="22">
        <f t="shared" si="2"/>
        <v>0</v>
      </c>
      <c r="I23" s="22">
        <f t="shared" si="2"/>
        <v>176</v>
      </c>
      <c r="J23" s="22">
        <f t="shared" si="2"/>
        <v>258</v>
      </c>
      <c r="K23" s="22">
        <f t="shared" si="3"/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f t="shared" si="4"/>
        <v>1265</v>
      </c>
      <c r="S23" s="22">
        <f t="shared" si="5"/>
        <v>0</v>
      </c>
      <c r="T23" s="22">
        <f t="shared" si="6"/>
        <v>551</v>
      </c>
      <c r="U23" s="22">
        <f t="shared" si="7"/>
        <v>280</v>
      </c>
      <c r="V23" s="22">
        <f t="shared" si="7"/>
        <v>0</v>
      </c>
      <c r="W23" s="22">
        <f t="shared" si="7"/>
        <v>176</v>
      </c>
      <c r="X23" s="22">
        <f t="shared" si="8"/>
        <v>258</v>
      </c>
      <c r="Y23" s="22">
        <f t="shared" si="9"/>
        <v>0</v>
      </c>
      <c r="Z23" s="22" t="s">
        <v>192</v>
      </c>
      <c r="AA23" s="22">
        <v>0</v>
      </c>
      <c r="AB23" s="22" t="s">
        <v>192</v>
      </c>
      <c r="AC23" s="22" t="s">
        <v>192</v>
      </c>
      <c r="AD23" s="22" t="s">
        <v>192</v>
      </c>
      <c r="AE23" s="22">
        <v>0</v>
      </c>
      <c r="AF23" s="22">
        <f t="shared" si="10"/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f t="shared" si="11"/>
        <v>1265</v>
      </c>
      <c r="AN23" s="22">
        <v>0</v>
      </c>
      <c r="AO23" s="22">
        <v>551</v>
      </c>
      <c r="AP23" s="22">
        <v>280</v>
      </c>
      <c r="AQ23" s="22">
        <v>0</v>
      </c>
      <c r="AR23" s="22">
        <v>176</v>
      </c>
      <c r="AS23" s="22">
        <v>258</v>
      </c>
      <c r="AT23" s="22">
        <f t="shared" si="12"/>
        <v>0</v>
      </c>
      <c r="AU23" s="22" t="s">
        <v>192</v>
      </c>
      <c r="AV23" s="22">
        <v>0</v>
      </c>
      <c r="AW23" s="22" t="s">
        <v>192</v>
      </c>
      <c r="AX23" s="22" t="s">
        <v>192</v>
      </c>
      <c r="AY23" s="22" t="s">
        <v>192</v>
      </c>
      <c r="AZ23" s="22">
        <v>0</v>
      </c>
      <c r="BA23" s="22">
        <f t="shared" si="13"/>
        <v>0</v>
      </c>
      <c r="BB23" s="22" t="s">
        <v>192</v>
      </c>
      <c r="BC23" s="22">
        <v>0</v>
      </c>
      <c r="BD23" s="22" t="s">
        <v>192</v>
      </c>
      <c r="BE23" s="22" t="s">
        <v>192</v>
      </c>
      <c r="BF23" s="22" t="s">
        <v>192</v>
      </c>
      <c r="BG23" s="22">
        <v>0</v>
      </c>
      <c r="BH23" s="22">
        <f t="shared" si="14"/>
        <v>163</v>
      </c>
      <c r="BI23" s="22">
        <v>148</v>
      </c>
      <c r="BJ23" s="22">
        <v>10</v>
      </c>
      <c r="BK23" s="22">
        <v>0</v>
      </c>
      <c r="BL23" s="22">
        <v>0</v>
      </c>
      <c r="BM23" s="22">
        <v>0</v>
      </c>
      <c r="BN23" s="22">
        <v>5</v>
      </c>
    </row>
    <row r="24" spans="1:66" ht="13.5">
      <c r="A24" s="40" t="s">
        <v>13</v>
      </c>
      <c r="B24" s="40" t="s">
        <v>51</v>
      </c>
      <c r="C24" s="41" t="s">
        <v>52</v>
      </c>
      <c r="D24" s="22">
        <f t="shared" si="0"/>
        <v>438</v>
      </c>
      <c r="E24" s="22">
        <f t="shared" si="1"/>
        <v>0</v>
      </c>
      <c r="F24" s="22">
        <f t="shared" si="1"/>
        <v>238</v>
      </c>
      <c r="G24" s="22">
        <f t="shared" si="1"/>
        <v>192</v>
      </c>
      <c r="H24" s="22">
        <f t="shared" si="1"/>
        <v>0</v>
      </c>
      <c r="I24" s="22">
        <f t="shared" si="1"/>
        <v>0</v>
      </c>
      <c r="J24" s="22">
        <f t="shared" si="1"/>
        <v>8</v>
      </c>
      <c r="K24" s="22">
        <f t="shared" si="3"/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f t="shared" si="4"/>
        <v>438</v>
      </c>
      <c r="S24" s="22">
        <f t="shared" si="5"/>
        <v>0</v>
      </c>
      <c r="T24" s="22">
        <f t="shared" si="6"/>
        <v>238</v>
      </c>
      <c r="U24" s="22">
        <f t="shared" si="7"/>
        <v>192</v>
      </c>
      <c r="V24" s="22">
        <f t="shared" si="7"/>
        <v>0</v>
      </c>
      <c r="W24" s="22">
        <f t="shared" si="7"/>
        <v>0</v>
      </c>
      <c r="X24" s="22">
        <f t="shared" si="8"/>
        <v>8</v>
      </c>
      <c r="Y24" s="22">
        <f t="shared" si="9"/>
        <v>0</v>
      </c>
      <c r="Z24" s="22" t="s">
        <v>192</v>
      </c>
      <c r="AA24" s="22">
        <v>0</v>
      </c>
      <c r="AB24" s="22" t="s">
        <v>192</v>
      </c>
      <c r="AC24" s="22" t="s">
        <v>192</v>
      </c>
      <c r="AD24" s="22" t="s">
        <v>192</v>
      </c>
      <c r="AE24" s="22">
        <v>0</v>
      </c>
      <c r="AF24" s="22">
        <f t="shared" si="10"/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f t="shared" si="11"/>
        <v>438</v>
      </c>
      <c r="AN24" s="22">
        <v>0</v>
      </c>
      <c r="AO24" s="22">
        <v>238</v>
      </c>
      <c r="AP24" s="22">
        <v>192</v>
      </c>
      <c r="AQ24" s="22">
        <v>0</v>
      </c>
      <c r="AR24" s="22">
        <v>0</v>
      </c>
      <c r="AS24" s="22">
        <v>8</v>
      </c>
      <c r="AT24" s="22">
        <f t="shared" si="12"/>
        <v>0</v>
      </c>
      <c r="AU24" s="22" t="s">
        <v>192</v>
      </c>
      <c r="AV24" s="22">
        <v>0</v>
      </c>
      <c r="AW24" s="22" t="s">
        <v>192</v>
      </c>
      <c r="AX24" s="22" t="s">
        <v>192</v>
      </c>
      <c r="AY24" s="22" t="s">
        <v>192</v>
      </c>
      <c r="AZ24" s="22">
        <v>0</v>
      </c>
      <c r="BA24" s="22">
        <f t="shared" si="13"/>
        <v>0</v>
      </c>
      <c r="BB24" s="22" t="s">
        <v>192</v>
      </c>
      <c r="BC24" s="22">
        <v>0</v>
      </c>
      <c r="BD24" s="22" t="s">
        <v>192</v>
      </c>
      <c r="BE24" s="22" t="s">
        <v>192</v>
      </c>
      <c r="BF24" s="22" t="s">
        <v>192</v>
      </c>
      <c r="BG24" s="22">
        <v>0</v>
      </c>
      <c r="BH24" s="22">
        <f t="shared" si="14"/>
        <v>235</v>
      </c>
      <c r="BI24" s="22">
        <v>213</v>
      </c>
      <c r="BJ24" s="22">
        <v>4</v>
      </c>
      <c r="BK24" s="22">
        <v>0</v>
      </c>
      <c r="BL24" s="22">
        <v>0</v>
      </c>
      <c r="BM24" s="22">
        <v>0</v>
      </c>
      <c r="BN24" s="22">
        <v>18</v>
      </c>
    </row>
    <row r="25" spans="1:66" ht="13.5">
      <c r="A25" s="40" t="s">
        <v>13</v>
      </c>
      <c r="B25" s="40" t="s">
        <v>53</v>
      </c>
      <c r="C25" s="41" t="s">
        <v>54</v>
      </c>
      <c r="D25" s="22">
        <f aca="true" t="shared" si="15" ref="D25:D57">SUM(E25:J25)</f>
        <v>174</v>
      </c>
      <c r="E25" s="22">
        <f aca="true" t="shared" si="16" ref="E25:J57">L25+S25</f>
        <v>0</v>
      </c>
      <c r="F25" s="22">
        <f t="shared" si="16"/>
        <v>114</v>
      </c>
      <c r="G25" s="22">
        <f t="shared" si="16"/>
        <v>56</v>
      </c>
      <c r="H25" s="22">
        <f t="shared" si="16"/>
        <v>0</v>
      </c>
      <c r="I25" s="22">
        <f t="shared" si="16"/>
        <v>0</v>
      </c>
      <c r="J25" s="22">
        <f t="shared" si="16"/>
        <v>4</v>
      </c>
      <c r="K25" s="22">
        <f aca="true" t="shared" si="17" ref="K25:K57">SUM(L25:Q25)</f>
        <v>170</v>
      </c>
      <c r="L25" s="22">
        <v>0</v>
      </c>
      <c r="M25" s="22">
        <v>114</v>
      </c>
      <c r="N25" s="22">
        <v>56</v>
      </c>
      <c r="O25" s="22">
        <v>0</v>
      </c>
      <c r="P25" s="22">
        <v>0</v>
      </c>
      <c r="Q25" s="22">
        <v>0</v>
      </c>
      <c r="R25" s="22">
        <f aca="true" t="shared" si="18" ref="R25:R57">SUM(S25:X25)</f>
        <v>4</v>
      </c>
      <c r="S25" s="22">
        <f aca="true" t="shared" si="19" ref="S25:S57">AG25+AN25</f>
        <v>0</v>
      </c>
      <c r="T25" s="22">
        <f aca="true" t="shared" si="20" ref="T25:T57">AA25+AH25+AO25+AV25+BC25</f>
        <v>0</v>
      </c>
      <c r="U25" s="22">
        <f t="shared" si="7"/>
        <v>0</v>
      </c>
      <c r="V25" s="22">
        <f t="shared" si="7"/>
        <v>0</v>
      </c>
      <c r="W25" s="22">
        <f t="shared" si="7"/>
        <v>0</v>
      </c>
      <c r="X25" s="22">
        <f aca="true" t="shared" si="21" ref="X25:X57">AE25+AL25+AS25+AZ25+BG25</f>
        <v>4</v>
      </c>
      <c r="Y25" s="22">
        <f aca="true" t="shared" si="22" ref="Y25:Y57">SUM(Z25:AE25)</f>
        <v>0</v>
      </c>
      <c r="Z25" s="22" t="s">
        <v>192</v>
      </c>
      <c r="AA25" s="22">
        <v>0</v>
      </c>
      <c r="AB25" s="22" t="s">
        <v>192</v>
      </c>
      <c r="AC25" s="22" t="s">
        <v>192</v>
      </c>
      <c r="AD25" s="22" t="s">
        <v>192</v>
      </c>
      <c r="AE25" s="22">
        <v>0</v>
      </c>
      <c r="AF25" s="22">
        <f aca="true" t="shared" si="23" ref="AF25:AF57">SUM(AG25:AL25)</f>
        <v>4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4</v>
      </c>
      <c r="AM25" s="22">
        <f aca="true" t="shared" si="24" ref="AM25:AM57">SUM(AN25:AS25)</f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f aca="true" t="shared" si="25" ref="AT25:AT57">SUM(AU25:AZ25)</f>
        <v>0</v>
      </c>
      <c r="AU25" s="22" t="s">
        <v>192</v>
      </c>
      <c r="AV25" s="22">
        <v>0</v>
      </c>
      <c r="AW25" s="22" t="s">
        <v>192</v>
      </c>
      <c r="AX25" s="22" t="s">
        <v>192</v>
      </c>
      <c r="AY25" s="22" t="s">
        <v>192</v>
      </c>
      <c r="AZ25" s="22">
        <v>0</v>
      </c>
      <c r="BA25" s="22">
        <f aca="true" t="shared" si="26" ref="BA25:BA57">SUM(BB25:BG25)</f>
        <v>0</v>
      </c>
      <c r="BB25" s="22" t="s">
        <v>192</v>
      </c>
      <c r="BC25" s="22">
        <v>0</v>
      </c>
      <c r="BD25" s="22" t="s">
        <v>192</v>
      </c>
      <c r="BE25" s="22" t="s">
        <v>192</v>
      </c>
      <c r="BF25" s="22" t="s">
        <v>192</v>
      </c>
      <c r="BG25" s="22">
        <v>0</v>
      </c>
      <c r="BH25" s="22">
        <f aca="true" t="shared" si="27" ref="BH25:BH57">SUM(BI25:BN25)</f>
        <v>18</v>
      </c>
      <c r="BI25" s="22">
        <v>17</v>
      </c>
      <c r="BJ25" s="22">
        <v>0</v>
      </c>
      <c r="BK25" s="22">
        <v>0</v>
      </c>
      <c r="BL25" s="22">
        <v>0</v>
      </c>
      <c r="BM25" s="22">
        <v>0</v>
      </c>
      <c r="BN25" s="22">
        <v>1</v>
      </c>
    </row>
    <row r="26" spans="1:66" ht="13.5">
      <c r="A26" s="40" t="s">
        <v>13</v>
      </c>
      <c r="B26" s="40" t="s">
        <v>55</v>
      </c>
      <c r="C26" s="41" t="s">
        <v>56</v>
      </c>
      <c r="D26" s="22">
        <f t="shared" si="15"/>
        <v>172</v>
      </c>
      <c r="E26" s="22">
        <f t="shared" si="16"/>
        <v>26</v>
      </c>
      <c r="F26" s="22">
        <f t="shared" si="16"/>
        <v>96</v>
      </c>
      <c r="G26" s="22">
        <f t="shared" si="16"/>
        <v>50</v>
      </c>
      <c r="H26" s="22">
        <f t="shared" si="16"/>
        <v>0</v>
      </c>
      <c r="I26" s="22">
        <f t="shared" si="16"/>
        <v>0</v>
      </c>
      <c r="J26" s="22">
        <f t="shared" si="16"/>
        <v>0</v>
      </c>
      <c r="K26" s="22">
        <f t="shared" si="17"/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f t="shared" si="18"/>
        <v>172</v>
      </c>
      <c r="S26" s="22">
        <f t="shared" si="19"/>
        <v>26</v>
      </c>
      <c r="T26" s="22">
        <f t="shared" si="20"/>
        <v>96</v>
      </c>
      <c r="U26" s="22">
        <f t="shared" si="7"/>
        <v>50</v>
      </c>
      <c r="V26" s="22">
        <f t="shared" si="7"/>
        <v>0</v>
      </c>
      <c r="W26" s="22">
        <f t="shared" si="7"/>
        <v>0</v>
      </c>
      <c r="X26" s="22">
        <f t="shared" si="21"/>
        <v>0</v>
      </c>
      <c r="Y26" s="22">
        <f t="shared" si="22"/>
        <v>0</v>
      </c>
      <c r="Z26" s="22" t="s">
        <v>192</v>
      </c>
      <c r="AA26" s="22">
        <v>0</v>
      </c>
      <c r="AB26" s="22" t="s">
        <v>192</v>
      </c>
      <c r="AC26" s="22" t="s">
        <v>192</v>
      </c>
      <c r="AD26" s="22" t="s">
        <v>192</v>
      </c>
      <c r="AE26" s="22">
        <v>0</v>
      </c>
      <c r="AF26" s="22">
        <f t="shared" si="23"/>
        <v>17</v>
      </c>
      <c r="AG26" s="22">
        <v>0</v>
      </c>
      <c r="AH26" s="22">
        <v>17</v>
      </c>
      <c r="AI26" s="22">
        <v>0</v>
      </c>
      <c r="AJ26" s="22">
        <v>0</v>
      </c>
      <c r="AK26" s="22">
        <v>0</v>
      </c>
      <c r="AL26" s="22">
        <v>0</v>
      </c>
      <c r="AM26" s="22">
        <f t="shared" si="24"/>
        <v>155</v>
      </c>
      <c r="AN26" s="22">
        <v>26</v>
      </c>
      <c r="AO26" s="22">
        <v>79</v>
      </c>
      <c r="AP26" s="22">
        <v>50</v>
      </c>
      <c r="AQ26" s="22">
        <v>0</v>
      </c>
      <c r="AR26" s="22">
        <v>0</v>
      </c>
      <c r="AS26" s="22">
        <v>0</v>
      </c>
      <c r="AT26" s="22">
        <f t="shared" si="25"/>
        <v>0</v>
      </c>
      <c r="AU26" s="22" t="s">
        <v>192</v>
      </c>
      <c r="AV26" s="22">
        <v>0</v>
      </c>
      <c r="AW26" s="22" t="s">
        <v>192</v>
      </c>
      <c r="AX26" s="22" t="s">
        <v>192</v>
      </c>
      <c r="AY26" s="22" t="s">
        <v>192</v>
      </c>
      <c r="AZ26" s="22">
        <v>0</v>
      </c>
      <c r="BA26" s="22">
        <f t="shared" si="26"/>
        <v>0</v>
      </c>
      <c r="BB26" s="22" t="s">
        <v>192</v>
      </c>
      <c r="BC26" s="22">
        <v>0</v>
      </c>
      <c r="BD26" s="22" t="s">
        <v>192</v>
      </c>
      <c r="BE26" s="22" t="s">
        <v>192</v>
      </c>
      <c r="BF26" s="22" t="s">
        <v>192</v>
      </c>
      <c r="BG26" s="22">
        <v>0</v>
      </c>
      <c r="BH26" s="22">
        <f t="shared" si="27"/>
        <v>80</v>
      </c>
      <c r="BI26" s="22">
        <v>60</v>
      </c>
      <c r="BJ26" s="22">
        <v>3</v>
      </c>
      <c r="BK26" s="22">
        <v>13</v>
      </c>
      <c r="BL26" s="22">
        <v>0</v>
      </c>
      <c r="BM26" s="22">
        <v>0</v>
      </c>
      <c r="BN26" s="22">
        <v>4</v>
      </c>
    </row>
    <row r="27" spans="1:66" ht="13.5">
      <c r="A27" s="40" t="s">
        <v>13</v>
      </c>
      <c r="B27" s="40" t="s">
        <v>57</v>
      </c>
      <c r="C27" s="41" t="s">
        <v>58</v>
      </c>
      <c r="D27" s="22">
        <f t="shared" si="15"/>
        <v>60</v>
      </c>
      <c r="E27" s="22">
        <f t="shared" si="16"/>
        <v>0</v>
      </c>
      <c r="F27" s="22">
        <f t="shared" si="16"/>
        <v>35</v>
      </c>
      <c r="G27" s="22">
        <f t="shared" si="16"/>
        <v>25</v>
      </c>
      <c r="H27" s="22">
        <f t="shared" si="16"/>
        <v>0</v>
      </c>
      <c r="I27" s="22">
        <f t="shared" si="16"/>
        <v>0</v>
      </c>
      <c r="J27" s="22">
        <f t="shared" si="16"/>
        <v>0</v>
      </c>
      <c r="K27" s="22">
        <f t="shared" si="17"/>
        <v>60</v>
      </c>
      <c r="L27" s="22">
        <v>0</v>
      </c>
      <c r="M27" s="22">
        <v>35</v>
      </c>
      <c r="N27" s="22">
        <v>25</v>
      </c>
      <c r="O27" s="22">
        <v>0</v>
      </c>
      <c r="P27" s="22">
        <v>0</v>
      </c>
      <c r="Q27" s="22">
        <v>0</v>
      </c>
      <c r="R27" s="22">
        <f t="shared" si="18"/>
        <v>0</v>
      </c>
      <c r="S27" s="22">
        <f t="shared" si="19"/>
        <v>0</v>
      </c>
      <c r="T27" s="22">
        <f t="shared" si="20"/>
        <v>0</v>
      </c>
      <c r="U27" s="22">
        <f t="shared" si="7"/>
        <v>0</v>
      </c>
      <c r="V27" s="22">
        <f t="shared" si="7"/>
        <v>0</v>
      </c>
      <c r="W27" s="22">
        <f t="shared" si="7"/>
        <v>0</v>
      </c>
      <c r="X27" s="22">
        <f t="shared" si="21"/>
        <v>0</v>
      </c>
      <c r="Y27" s="22">
        <f t="shared" si="22"/>
        <v>0</v>
      </c>
      <c r="Z27" s="22" t="s">
        <v>192</v>
      </c>
      <c r="AA27" s="22">
        <v>0</v>
      </c>
      <c r="AB27" s="22" t="s">
        <v>192</v>
      </c>
      <c r="AC27" s="22" t="s">
        <v>192</v>
      </c>
      <c r="AD27" s="22" t="s">
        <v>192</v>
      </c>
      <c r="AE27" s="22">
        <v>0</v>
      </c>
      <c r="AF27" s="22">
        <f t="shared" si="23"/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f t="shared" si="24"/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f t="shared" si="25"/>
        <v>0</v>
      </c>
      <c r="AU27" s="22" t="s">
        <v>192</v>
      </c>
      <c r="AV27" s="22">
        <v>0</v>
      </c>
      <c r="AW27" s="22" t="s">
        <v>192</v>
      </c>
      <c r="AX27" s="22" t="s">
        <v>192</v>
      </c>
      <c r="AY27" s="22" t="s">
        <v>192</v>
      </c>
      <c r="AZ27" s="22">
        <v>0</v>
      </c>
      <c r="BA27" s="22">
        <f t="shared" si="26"/>
        <v>0</v>
      </c>
      <c r="BB27" s="22" t="s">
        <v>192</v>
      </c>
      <c r="BC27" s="22">
        <v>0</v>
      </c>
      <c r="BD27" s="22" t="s">
        <v>192</v>
      </c>
      <c r="BE27" s="22" t="s">
        <v>192</v>
      </c>
      <c r="BF27" s="22" t="s">
        <v>192</v>
      </c>
      <c r="BG27" s="22">
        <v>0</v>
      </c>
      <c r="BH27" s="22">
        <f t="shared" si="27"/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</row>
    <row r="28" spans="1:66" ht="13.5">
      <c r="A28" s="40" t="s">
        <v>13</v>
      </c>
      <c r="B28" s="40" t="s">
        <v>59</v>
      </c>
      <c r="C28" s="41" t="s">
        <v>60</v>
      </c>
      <c r="D28" s="22">
        <f t="shared" si="15"/>
        <v>72</v>
      </c>
      <c r="E28" s="22">
        <f t="shared" si="16"/>
        <v>14</v>
      </c>
      <c r="F28" s="22">
        <f t="shared" si="16"/>
        <v>41</v>
      </c>
      <c r="G28" s="22">
        <f t="shared" si="16"/>
        <v>17</v>
      </c>
      <c r="H28" s="22">
        <f t="shared" si="16"/>
        <v>0</v>
      </c>
      <c r="I28" s="22">
        <f t="shared" si="16"/>
        <v>0</v>
      </c>
      <c r="J28" s="22">
        <f t="shared" si="16"/>
        <v>0</v>
      </c>
      <c r="K28" s="22">
        <f t="shared" si="17"/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f t="shared" si="18"/>
        <v>72</v>
      </c>
      <c r="S28" s="22">
        <f t="shared" si="19"/>
        <v>14</v>
      </c>
      <c r="T28" s="22">
        <f t="shared" si="20"/>
        <v>41</v>
      </c>
      <c r="U28" s="22">
        <f t="shared" si="7"/>
        <v>17</v>
      </c>
      <c r="V28" s="22">
        <f t="shared" si="7"/>
        <v>0</v>
      </c>
      <c r="W28" s="22">
        <f t="shared" si="7"/>
        <v>0</v>
      </c>
      <c r="X28" s="22">
        <f t="shared" si="21"/>
        <v>0</v>
      </c>
      <c r="Y28" s="22">
        <f t="shared" si="22"/>
        <v>0</v>
      </c>
      <c r="Z28" s="22" t="s">
        <v>192</v>
      </c>
      <c r="AA28" s="22">
        <v>0</v>
      </c>
      <c r="AB28" s="22" t="s">
        <v>192</v>
      </c>
      <c r="AC28" s="22" t="s">
        <v>192</v>
      </c>
      <c r="AD28" s="22" t="s">
        <v>192</v>
      </c>
      <c r="AE28" s="22">
        <v>0</v>
      </c>
      <c r="AF28" s="22">
        <f t="shared" si="23"/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f t="shared" si="24"/>
        <v>72</v>
      </c>
      <c r="AN28" s="22">
        <v>14</v>
      </c>
      <c r="AO28" s="22">
        <v>41</v>
      </c>
      <c r="AP28" s="22">
        <v>17</v>
      </c>
      <c r="AQ28" s="22">
        <v>0</v>
      </c>
      <c r="AR28" s="22">
        <v>0</v>
      </c>
      <c r="AS28" s="22">
        <v>0</v>
      </c>
      <c r="AT28" s="22">
        <f t="shared" si="25"/>
        <v>0</v>
      </c>
      <c r="AU28" s="22" t="s">
        <v>192</v>
      </c>
      <c r="AV28" s="22">
        <v>0</v>
      </c>
      <c r="AW28" s="22" t="s">
        <v>192</v>
      </c>
      <c r="AX28" s="22" t="s">
        <v>192</v>
      </c>
      <c r="AY28" s="22" t="s">
        <v>192</v>
      </c>
      <c r="AZ28" s="22">
        <v>0</v>
      </c>
      <c r="BA28" s="22">
        <f t="shared" si="26"/>
        <v>0</v>
      </c>
      <c r="BB28" s="22" t="s">
        <v>192</v>
      </c>
      <c r="BC28" s="22">
        <v>0</v>
      </c>
      <c r="BD28" s="22" t="s">
        <v>192</v>
      </c>
      <c r="BE28" s="22" t="s">
        <v>192</v>
      </c>
      <c r="BF28" s="22" t="s">
        <v>192</v>
      </c>
      <c r="BG28" s="22">
        <v>0</v>
      </c>
      <c r="BH28" s="22">
        <f t="shared" si="27"/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</row>
    <row r="29" spans="1:66" ht="13.5">
      <c r="A29" s="40" t="s">
        <v>13</v>
      </c>
      <c r="B29" s="40" t="s">
        <v>61</v>
      </c>
      <c r="C29" s="41" t="s">
        <v>62</v>
      </c>
      <c r="D29" s="22">
        <f t="shared" si="15"/>
        <v>148</v>
      </c>
      <c r="E29" s="22">
        <f t="shared" si="16"/>
        <v>61</v>
      </c>
      <c r="F29" s="22">
        <f t="shared" si="16"/>
        <v>87</v>
      </c>
      <c r="G29" s="22">
        <f t="shared" si="16"/>
        <v>0</v>
      </c>
      <c r="H29" s="22">
        <f t="shared" si="16"/>
        <v>0</v>
      </c>
      <c r="I29" s="22">
        <f t="shared" si="16"/>
        <v>0</v>
      </c>
      <c r="J29" s="22">
        <f t="shared" si="16"/>
        <v>0</v>
      </c>
      <c r="K29" s="22">
        <f t="shared" si="17"/>
        <v>61</v>
      </c>
      <c r="L29" s="22">
        <v>61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f t="shared" si="18"/>
        <v>87</v>
      </c>
      <c r="S29" s="22">
        <f t="shared" si="19"/>
        <v>0</v>
      </c>
      <c r="T29" s="22">
        <f t="shared" si="20"/>
        <v>87</v>
      </c>
      <c r="U29" s="22">
        <f t="shared" si="7"/>
        <v>0</v>
      </c>
      <c r="V29" s="22">
        <f t="shared" si="7"/>
        <v>0</v>
      </c>
      <c r="W29" s="22">
        <f t="shared" si="7"/>
        <v>0</v>
      </c>
      <c r="X29" s="22">
        <f t="shared" si="21"/>
        <v>0</v>
      </c>
      <c r="Y29" s="22">
        <f t="shared" si="22"/>
        <v>0</v>
      </c>
      <c r="Z29" s="22" t="s">
        <v>192</v>
      </c>
      <c r="AA29" s="22">
        <v>0</v>
      </c>
      <c r="AB29" s="22" t="s">
        <v>192</v>
      </c>
      <c r="AC29" s="22" t="s">
        <v>192</v>
      </c>
      <c r="AD29" s="22" t="s">
        <v>192</v>
      </c>
      <c r="AE29" s="22">
        <v>0</v>
      </c>
      <c r="AF29" s="22">
        <f t="shared" si="23"/>
        <v>17</v>
      </c>
      <c r="AG29" s="22">
        <v>0</v>
      </c>
      <c r="AH29" s="22">
        <v>17</v>
      </c>
      <c r="AI29" s="22">
        <v>0</v>
      </c>
      <c r="AJ29" s="22">
        <v>0</v>
      </c>
      <c r="AK29" s="22">
        <v>0</v>
      </c>
      <c r="AL29" s="22">
        <v>0</v>
      </c>
      <c r="AM29" s="22">
        <f t="shared" si="24"/>
        <v>70</v>
      </c>
      <c r="AN29" s="22">
        <v>0</v>
      </c>
      <c r="AO29" s="22">
        <v>70</v>
      </c>
      <c r="AP29" s="22">
        <v>0</v>
      </c>
      <c r="AQ29" s="22">
        <v>0</v>
      </c>
      <c r="AR29" s="22">
        <v>0</v>
      </c>
      <c r="AS29" s="22">
        <v>0</v>
      </c>
      <c r="AT29" s="22">
        <f t="shared" si="25"/>
        <v>0</v>
      </c>
      <c r="AU29" s="22" t="s">
        <v>192</v>
      </c>
      <c r="AV29" s="22">
        <v>0</v>
      </c>
      <c r="AW29" s="22" t="s">
        <v>192</v>
      </c>
      <c r="AX29" s="22" t="s">
        <v>192</v>
      </c>
      <c r="AY29" s="22" t="s">
        <v>192</v>
      </c>
      <c r="AZ29" s="22">
        <v>0</v>
      </c>
      <c r="BA29" s="22">
        <f t="shared" si="26"/>
        <v>0</v>
      </c>
      <c r="BB29" s="22" t="s">
        <v>192</v>
      </c>
      <c r="BC29" s="22">
        <v>0</v>
      </c>
      <c r="BD29" s="22" t="s">
        <v>192</v>
      </c>
      <c r="BE29" s="22" t="s">
        <v>192</v>
      </c>
      <c r="BF29" s="22" t="s">
        <v>192</v>
      </c>
      <c r="BG29" s="22">
        <v>0</v>
      </c>
      <c r="BH29" s="22">
        <f t="shared" si="27"/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</row>
    <row r="30" spans="1:66" ht="13.5">
      <c r="A30" s="40" t="s">
        <v>13</v>
      </c>
      <c r="B30" s="40" t="s">
        <v>63</v>
      </c>
      <c r="C30" s="41" t="s">
        <v>64</v>
      </c>
      <c r="D30" s="22">
        <f t="shared" si="15"/>
        <v>184</v>
      </c>
      <c r="E30" s="22">
        <f t="shared" si="16"/>
        <v>0</v>
      </c>
      <c r="F30" s="22">
        <f t="shared" si="16"/>
        <v>184</v>
      </c>
      <c r="G30" s="22">
        <f t="shared" si="16"/>
        <v>0</v>
      </c>
      <c r="H30" s="22">
        <f t="shared" si="16"/>
        <v>0</v>
      </c>
      <c r="I30" s="22">
        <f t="shared" si="16"/>
        <v>0</v>
      </c>
      <c r="J30" s="22">
        <f t="shared" si="16"/>
        <v>0</v>
      </c>
      <c r="K30" s="22">
        <f t="shared" si="17"/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f t="shared" si="18"/>
        <v>184</v>
      </c>
      <c r="S30" s="22">
        <f t="shared" si="19"/>
        <v>0</v>
      </c>
      <c r="T30" s="22">
        <f t="shared" si="20"/>
        <v>184</v>
      </c>
      <c r="U30" s="22">
        <f t="shared" si="7"/>
        <v>0</v>
      </c>
      <c r="V30" s="22">
        <f t="shared" si="7"/>
        <v>0</v>
      </c>
      <c r="W30" s="22">
        <f t="shared" si="7"/>
        <v>0</v>
      </c>
      <c r="X30" s="22">
        <f t="shared" si="21"/>
        <v>0</v>
      </c>
      <c r="Y30" s="22">
        <f t="shared" si="22"/>
        <v>0</v>
      </c>
      <c r="Z30" s="22" t="s">
        <v>192</v>
      </c>
      <c r="AA30" s="22">
        <v>0</v>
      </c>
      <c r="AB30" s="22" t="s">
        <v>192</v>
      </c>
      <c r="AC30" s="22" t="s">
        <v>192</v>
      </c>
      <c r="AD30" s="22" t="s">
        <v>192</v>
      </c>
      <c r="AE30" s="22">
        <v>0</v>
      </c>
      <c r="AF30" s="22">
        <f t="shared" si="23"/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f t="shared" si="24"/>
        <v>184</v>
      </c>
      <c r="AN30" s="22">
        <v>0</v>
      </c>
      <c r="AO30" s="22">
        <v>184</v>
      </c>
      <c r="AP30" s="22">
        <v>0</v>
      </c>
      <c r="AQ30" s="22">
        <v>0</v>
      </c>
      <c r="AR30" s="22">
        <v>0</v>
      </c>
      <c r="AS30" s="22">
        <v>0</v>
      </c>
      <c r="AT30" s="22">
        <f t="shared" si="25"/>
        <v>0</v>
      </c>
      <c r="AU30" s="22" t="s">
        <v>192</v>
      </c>
      <c r="AV30" s="22">
        <v>0</v>
      </c>
      <c r="AW30" s="22" t="s">
        <v>192</v>
      </c>
      <c r="AX30" s="22" t="s">
        <v>192</v>
      </c>
      <c r="AY30" s="22" t="s">
        <v>192</v>
      </c>
      <c r="AZ30" s="22">
        <v>0</v>
      </c>
      <c r="BA30" s="22">
        <f t="shared" si="26"/>
        <v>0</v>
      </c>
      <c r="BB30" s="22" t="s">
        <v>192</v>
      </c>
      <c r="BC30" s="22">
        <v>0</v>
      </c>
      <c r="BD30" s="22" t="s">
        <v>192</v>
      </c>
      <c r="BE30" s="22" t="s">
        <v>192</v>
      </c>
      <c r="BF30" s="22" t="s">
        <v>192</v>
      </c>
      <c r="BG30" s="22">
        <v>0</v>
      </c>
      <c r="BH30" s="22">
        <f t="shared" si="27"/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</row>
    <row r="31" spans="1:66" ht="13.5">
      <c r="A31" s="40" t="s">
        <v>13</v>
      </c>
      <c r="B31" s="40" t="s">
        <v>65</v>
      </c>
      <c r="C31" s="41" t="s">
        <v>66</v>
      </c>
      <c r="D31" s="22">
        <f t="shared" si="15"/>
        <v>85</v>
      </c>
      <c r="E31" s="22">
        <f t="shared" si="16"/>
        <v>21</v>
      </c>
      <c r="F31" s="22">
        <f t="shared" si="16"/>
        <v>48</v>
      </c>
      <c r="G31" s="22">
        <f t="shared" si="16"/>
        <v>14</v>
      </c>
      <c r="H31" s="22">
        <f t="shared" si="16"/>
        <v>1</v>
      </c>
      <c r="I31" s="22">
        <f t="shared" si="16"/>
        <v>0</v>
      </c>
      <c r="J31" s="22">
        <f t="shared" si="16"/>
        <v>1</v>
      </c>
      <c r="K31" s="22">
        <f t="shared" si="17"/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f t="shared" si="18"/>
        <v>85</v>
      </c>
      <c r="S31" s="22">
        <f t="shared" si="19"/>
        <v>21</v>
      </c>
      <c r="T31" s="22">
        <f t="shared" si="20"/>
        <v>48</v>
      </c>
      <c r="U31" s="22">
        <f t="shared" si="7"/>
        <v>14</v>
      </c>
      <c r="V31" s="22">
        <f t="shared" si="7"/>
        <v>1</v>
      </c>
      <c r="W31" s="22">
        <f t="shared" si="7"/>
        <v>0</v>
      </c>
      <c r="X31" s="22">
        <f t="shared" si="21"/>
        <v>1</v>
      </c>
      <c r="Y31" s="22">
        <f t="shared" si="22"/>
        <v>0</v>
      </c>
      <c r="Z31" s="22" t="s">
        <v>192</v>
      </c>
      <c r="AA31" s="22">
        <v>0</v>
      </c>
      <c r="AB31" s="22" t="s">
        <v>192</v>
      </c>
      <c r="AC31" s="22" t="s">
        <v>192</v>
      </c>
      <c r="AD31" s="22" t="s">
        <v>192</v>
      </c>
      <c r="AE31" s="22">
        <v>0</v>
      </c>
      <c r="AF31" s="22">
        <f t="shared" si="23"/>
        <v>38</v>
      </c>
      <c r="AG31" s="22">
        <v>0</v>
      </c>
      <c r="AH31" s="22">
        <v>38</v>
      </c>
      <c r="AI31" s="22">
        <v>0</v>
      </c>
      <c r="AJ31" s="22">
        <v>0</v>
      </c>
      <c r="AK31" s="22">
        <v>0</v>
      </c>
      <c r="AL31" s="22">
        <v>0</v>
      </c>
      <c r="AM31" s="22">
        <f t="shared" si="24"/>
        <v>47</v>
      </c>
      <c r="AN31" s="22">
        <v>21</v>
      </c>
      <c r="AO31" s="22">
        <v>10</v>
      </c>
      <c r="AP31" s="22">
        <v>14</v>
      </c>
      <c r="AQ31" s="22">
        <v>1</v>
      </c>
      <c r="AR31" s="22">
        <v>0</v>
      </c>
      <c r="AS31" s="22">
        <v>1</v>
      </c>
      <c r="AT31" s="22">
        <f t="shared" si="25"/>
        <v>0</v>
      </c>
      <c r="AU31" s="22" t="s">
        <v>192</v>
      </c>
      <c r="AV31" s="22">
        <v>0</v>
      </c>
      <c r="AW31" s="22" t="s">
        <v>192</v>
      </c>
      <c r="AX31" s="22" t="s">
        <v>192</v>
      </c>
      <c r="AY31" s="22" t="s">
        <v>192</v>
      </c>
      <c r="AZ31" s="22">
        <v>0</v>
      </c>
      <c r="BA31" s="22">
        <f t="shared" si="26"/>
        <v>0</v>
      </c>
      <c r="BB31" s="22" t="s">
        <v>192</v>
      </c>
      <c r="BC31" s="22">
        <v>0</v>
      </c>
      <c r="BD31" s="22" t="s">
        <v>192</v>
      </c>
      <c r="BE31" s="22" t="s">
        <v>192</v>
      </c>
      <c r="BF31" s="22" t="s">
        <v>192</v>
      </c>
      <c r="BG31" s="22">
        <v>0</v>
      </c>
      <c r="BH31" s="22">
        <f t="shared" si="27"/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</row>
    <row r="32" spans="1:66" ht="13.5">
      <c r="A32" s="40" t="s">
        <v>13</v>
      </c>
      <c r="B32" s="40" t="s">
        <v>67</v>
      </c>
      <c r="C32" s="41" t="s">
        <v>68</v>
      </c>
      <c r="D32" s="22">
        <f t="shared" si="15"/>
        <v>78</v>
      </c>
      <c r="E32" s="22">
        <f t="shared" si="16"/>
        <v>23</v>
      </c>
      <c r="F32" s="22">
        <f t="shared" si="16"/>
        <v>36</v>
      </c>
      <c r="G32" s="22">
        <f t="shared" si="16"/>
        <v>19</v>
      </c>
      <c r="H32" s="22">
        <f t="shared" si="16"/>
        <v>0</v>
      </c>
      <c r="I32" s="22">
        <f t="shared" si="16"/>
        <v>0</v>
      </c>
      <c r="J32" s="22">
        <f t="shared" si="16"/>
        <v>0</v>
      </c>
      <c r="K32" s="22">
        <f t="shared" si="17"/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f t="shared" si="18"/>
        <v>78</v>
      </c>
      <c r="S32" s="22">
        <f t="shared" si="19"/>
        <v>23</v>
      </c>
      <c r="T32" s="22">
        <f t="shared" si="20"/>
        <v>36</v>
      </c>
      <c r="U32" s="22">
        <f t="shared" si="7"/>
        <v>19</v>
      </c>
      <c r="V32" s="22">
        <f t="shared" si="7"/>
        <v>0</v>
      </c>
      <c r="W32" s="22">
        <f t="shared" si="7"/>
        <v>0</v>
      </c>
      <c r="X32" s="22">
        <f t="shared" si="21"/>
        <v>0</v>
      </c>
      <c r="Y32" s="22">
        <f t="shared" si="22"/>
        <v>0</v>
      </c>
      <c r="Z32" s="22" t="s">
        <v>192</v>
      </c>
      <c r="AA32" s="22">
        <v>0</v>
      </c>
      <c r="AB32" s="22" t="s">
        <v>192</v>
      </c>
      <c r="AC32" s="22" t="s">
        <v>192</v>
      </c>
      <c r="AD32" s="22" t="s">
        <v>192</v>
      </c>
      <c r="AE32" s="22">
        <v>0</v>
      </c>
      <c r="AF32" s="22">
        <f t="shared" si="23"/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f t="shared" si="24"/>
        <v>78</v>
      </c>
      <c r="AN32" s="22">
        <v>23</v>
      </c>
      <c r="AO32" s="22">
        <v>36</v>
      </c>
      <c r="AP32" s="22">
        <v>19</v>
      </c>
      <c r="AQ32" s="22">
        <v>0</v>
      </c>
      <c r="AR32" s="22">
        <v>0</v>
      </c>
      <c r="AS32" s="22">
        <v>0</v>
      </c>
      <c r="AT32" s="22">
        <f t="shared" si="25"/>
        <v>0</v>
      </c>
      <c r="AU32" s="22" t="s">
        <v>192</v>
      </c>
      <c r="AV32" s="22">
        <v>0</v>
      </c>
      <c r="AW32" s="22" t="s">
        <v>192</v>
      </c>
      <c r="AX32" s="22" t="s">
        <v>192</v>
      </c>
      <c r="AY32" s="22" t="s">
        <v>192</v>
      </c>
      <c r="AZ32" s="22">
        <v>0</v>
      </c>
      <c r="BA32" s="22">
        <f t="shared" si="26"/>
        <v>0</v>
      </c>
      <c r="BB32" s="22" t="s">
        <v>192</v>
      </c>
      <c r="BC32" s="22">
        <v>0</v>
      </c>
      <c r="BD32" s="22" t="s">
        <v>192</v>
      </c>
      <c r="BE32" s="22" t="s">
        <v>192</v>
      </c>
      <c r="BF32" s="22" t="s">
        <v>192</v>
      </c>
      <c r="BG32" s="22">
        <v>0</v>
      </c>
      <c r="BH32" s="22">
        <f t="shared" si="27"/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</row>
    <row r="33" spans="1:66" ht="13.5">
      <c r="A33" s="40" t="s">
        <v>13</v>
      </c>
      <c r="B33" s="40" t="s">
        <v>69</v>
      </c>
      <c r="C33" s="41" t="s">
        <v>70</v>
      </c>
      <c r="D33" s="22">
        <f t="shared" si="15"/>
        <v>147</v>
      </c>
      <c r="E33" s="22">
        <f t="shared" si="16"/>
        <v>54</v>
      </c>
      <c r="F33" s="22">
        <f t="shared" si="16"/>
        <v>93</v>
      </c>
      <c r="G33" s="22">
        <f t="shared" si="16"/>
        <v>0</v>
      </c>
      <c r="H33" s="22">
        <f t="shared" si="16"/>
        <v>0</v>
      </c>
      <c r="I33" s="22">
        <f t="shared" si="16"/>
        <v>0</v>
      </c>
      <c r="J33" s="22">
        <f t="shared" si="16"/>
        <v>0</v>
      </c>
      <c r="K33" s="22">
        <f t="shared" si="17"/>
        <v>54</v>
      </c>
      <c r="L33" s="22">
        <v>54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f t="shared" si="18"/>
        <v>93</v>
      </c>
      <c r="S33" s="22">
        <f t="shared" si="19"/>
        <v>0</v>
      </c>
      <c r="T33" s="22">
        <f t="shared" si="20"/>
        <v>93</v>
      </c>
      <c r="U33" s="22">
        <f t="shared" si="7"/>
        <v>0</v>
      </c>
      <c r="V33" s="22">
        <f t="shared" si="7"/>
        <v>0</v>
      </c>
      <c r="W33" s="22">
        <f t="shared" si="7"/>
        <v>0</v>
      </c>
      <c r="X33" s="22">
        <f t="shared" si="21"/>
        <v>0</v>
      </c>
      <c r="Y33" s="22">
        <f t="shared" si="22"/>
        <v>0</v>
      </c>
      <c r="Z33" s="22" t="s">
        <v>192</v>
      </c>
      <c r="AA33" s="22">
        <v>0</v>
      </c>
      <c r="AB33" s="22" t="s">
        <v>192</v>
      </c>
      <c r="AC33" s="22" t="s">
        <v>192</v>
      </c>
      <c r="AD33" s="22" t="s">
        <v>192</v>
      </c>
      <c r="AE33" s="22">
        <v>0</v>
      </c>
      <c r="AF33" s="22">
        <f t="shared" si="23"/>
        <v>19</v>
      </c>
      <c r="AG33" s="22">
        <v>0</v>
      </c>
      <c r="AH33" s="22">
        <v>19</v>
      </c>
      <c r="AI33" s="22">
        <v>0</v>
      </c>
      <c r="AJ33" s="22">
        <v>0</v>
      </c>
      <c r="AK33" s="22">
        <v>0</v>
      </c>
      <c r="AL33" s="22">
        <v>0</v>
      </c>
      <c r="AM33" s="22">
        <f t="shared" si="24"/>
        <v>74</v>
      </c>
      <c r="AN33" s="22">
        <v>0</v>
      </c>
      <c r="AO33" s="22">
        <v>74</v>
      </c>
      <c r="AP33" s="22">
        <v>0</v>
      </c>
      <c r="AQ33" s="22">
        <v>0</v>
      </c>
      <c r="AR33" s="22">
        <v>0</v>
      </c>
      <c r="AS33" s="22">
        <v>0</v>
      </c>
      <c r="AT33" s="22">
        <f t="shared" si="25"/>
        <v>0</v>
      </c>
      <c r="AU33" s="22" t="s">
        <v>192</v>
      </c>
      <c r="AV33" s="22">
        <v>0</v>
      </c>
      <c r="AW33" s="22" t="s">
        <v>192</v>
      </c>
      <c r="AX33" s="22" t="s">
        <v>192</v>
      </c>
      <c r="AY33" s="22" t="s">
        <v>192</v>
      </c>
      <c r="AZ33" s="22">
        <v>0</v>
      </c>
      <c r="BA33" s="22">
        <f t="shared" si="26"/>
        <v>0</v>
      </c>
      <c r="BB33" s="22" t="s">
        <v>192</v>
      </c>
      <c r="BC33" s="22">
        <v>0</v>
      </c>
      <c r="BD33" s="22" t="s">
        <v>192</v>
      </c>
      <c r="BE33" s="22" t="s">
        <v>192</v>
      </c>
      <c r="BF33" s="22" t="s">
        <v>192</v>
      </c>
      <c r="BG33" s="22">
        <v>0</v>
      </c>
      <c r="BH33" s="22">
        <f t="shared" si="27"/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</row>
    <row r="34" spans="1:66" ht="13.5">
      <c r="A34" s="40" t="s">
        <v>13</v>
      </c>
      <c r="B34" s="40" t="s">
        <v>71</v>
      </c>
      <c r="C34" s="41" t="s">
        <v>72</v>
      </c>
      <c r="D34" s="22">
        <f t="shared" si="15"/>
        <v>5</v>
      </c>
      <c r="E34" s="22">
        <f t="shared" si="16"/>
        <v>4</v>
      </c>
      <c r="F34" s="22">
        <f t="shared" si="16"/>
        <v>1</v>
      </c>
      <c r="G34" s="22">
        <f t="shared" si="16"/>
        <v>0</v>
      </c>
      <c r="H34" s="22">
        <f t="shared" si="16"/>
        <v>0</v>
      </c>
      <c r="I34" s="22">
        <f t="shared" si="16"/>
        <v>0</v>
      </c>
      <c r="J34" s="22">
        <f t="shared" si="16"/>
        <v>0</v>
      </c>
      <c r="K34" s="22">
        <f t="shared" si="17"/>
        <v>5</v>
      </c>
      <c r="L34" s="22">
        <v>4</v>
      </c>
      <c r="M34" s="22">
        <v>1</v>
      </c>
      <c r="N34" s="22">
        <v>0</v>
      </c>
      <c r="O34" s="22">
        <v>0</v>
      </c>
      <c r="P34" s="22">
        <v>0</v>
      </c>
      <c r="Q34" s="22">
        <v>0</v>
      </c>
      <c r="R34" s="22">
        <f t="shared" si="18"/>
        <v>0</v>
      </c>
      <c r="S34" s="22">
        <f t="shared" si="19"/>
        <v>0</v>
      </c>
      <c r="T34" s="22">
        <f t="shared" si="20"/>
        <v>0</v>
      </c>
      <c r="U34" s="22">
        <f t="shared" si="7"/>
        <v>0</v>
      </c>
      <c r="V34" s="22">
        <f t="shared" si="7"/>
        <v>0</v>
      </c>
      <c r="W34" s="22">
        <f t="shared" si="7"/>
        <v>0</v>
      </c>
      <c r="X34" s="22">
        <f t="shared" si="21"/>
        <v>0</v>
      </c>
      <c r="Y34" s="22">
        <f t="shared" si="22"/>
        <v>0</v>
      </c>
      <c r="Z34" s="22" t="s">
        <v>192</v>
      </c>
      <c r="AA34" s="22">
        <v>0</v>
      </c>
      <c r="AB34" s="22" t="s">
        <v>192</v>
      </c>
      <c r="AC34" s="22" t="s">
        <v>192</v>
      </c>
      <c r="AD34" s="22" t="s">
        <v>192</v>
      </c>
      <c r="AE34" s="22">
        <v>0</v>
      </c>
      <c r="AF34" s="22">
        <f t="shared" si="23"/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f t="shared" si="24"/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f t="shared" si="25"/>
        <v>0</v>
      </c>
      <c r="AU34" s="22" t="s">
        <v>192</v>
      </c>
      <c r="AV34" s="22">
        <v>0</v>
      </c>
      <c r="AW34" s="22" t="s">
        <v>192</v>
      </c>
      <c r="AX34" s="22" t="s">
        <v>192</v>
      </c>
      <c r="AY34" s="22" t="s">
        <v>192</v>
      </c>
      <c r="AZ34" s="22">
        <v>0</v>
      </c>
      <c r="BA34" s="22">
        <f t="shared" si="26"/>
        <v>0</v>
      </c>
      <c r="BB34" s="22" t="s">
        <v>192</v>
      </c>
      <c r="BC34" s="22">
        <v>0</v>
      </c>
      <c r="BD34" s="22" t="s">
        <v>192</v>
      </c>
      <c r="BE34" s="22" t="s">
        <v>192</v>
      </c>
      <c r="BF34" s="22" t="s">
        <v>192</v>
      </c>
      <c r="BG34" s="22">
        <v>0</v>
      </c>
      <c r="BH34" s="22">
        <f t="shared" si="27"/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</row>
    <row r="35" spans="1:66" ht="13.5">
      <c r="A35" s="40" t="s">
        <v>13</v>
      </c>
      <c r="B35" s="40" t="s">
        <v>73</v>
      </c>
      <c r="C35" s="41" t="s">
        <v>74</v>
      </c>
      <c r="D35" s="22">
        <f t="shared" si="15"/>
        <v>2</v>
      </c>
      <c r="E35" s="22">
        <f t="shared" si="16"/>
        <v>0</v>
      </c>
      <c r="F35" s="22">
        <f t="shared" si="16"/>
        <v>2</v>
      </c>
      <c r="G35" s="22">
        <f t="shared" si="16"/>
        <v>0</v>
      </c>
      <c r="H35" s="22">
        <f t="shared" si="16"/>
        <v>0</v>
      </c>
      <c r="I35" s="22">
        <f t="shared" si="16"/>
        <v>0</v>
      </c>
      <c r="J35" s="22">
        <f t="shared" si="16"/>
        <v>0</v>
      </c>
      <c r="K35" s="22">
        <f t="shared" si="17"/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f t="shared" si="18"/>
        <v>2</v>
      </c>
      <c r="S35" s="22">
        <f t="shared" si="19"/>
        <v>0</v>
      </c>
      <c r="T35" s="22">
        <f t="shared" si="20"/>
        <v>2</v>
      </c>
      <c r="U35" s="22">
        <f t="shared" si="7"/>
        <v>0</v>
      </c>
      <c r="V35" s="22">
        <f t="shared" si="7"/>
        <v>0</v>
      </c>
      <c r="W35" s="22">
        <f t="shared" si="7"/>
        <v>0</v>
      </c>
      <c r="X35" s="22">
        <f t="shared" si="21"/>
        <v>0</v>
      </c>
      <c r="Y35" s="22">
        <f t="shared" si="22"/>
        <v>0</v>
      </c>
      <c r="Z35" s="22" t="s">
        <v>192</v>
      </c>
      <c r="AA35" s="22">
        <v>0</v>
      </c>
      <c r="AB35" s="22" t="s">
        <v>192</v>
      </c>
      <c r="AC35" s="22" t="s">
        <v>192</v>
      </c>
      <c r="AD35" s="22" t="s">
        <v>192</v>
      </c>
      <c r="AE35" s="22">
        <v>0</v>
      </c>
      <c r="AF35" s="22">
        <f t="shared" si="23"/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f t="shared" si="24"/>
        <v>2</v>
      </c>
      <c r="AN35" s="22">
        <v>0</v>
      </c>
      <c r="AO35" s="22">
        <v>2</v>
      </c>
      <c r="AP35" s="22">
        <v>0</v>
      </c>
      <c r="AQ35" s="22">
        <v>0</v>
      </c>
      <c r="AR35" s="22">
        <v>0</v>
      </c>
      <c r="AS35" s="22">
        <v>0</v>
      </c>
      <c r="AT35" s="22">
        <f t="shared" si="25"/>
        <v>0</v>
      </c>
      <c r="AU35" s="22" t="s">
        <v>192</v>
      </c>
      <c r="AV35" s="22">
        <v>0</v>
      </c>
      <c r="AW35" s="22" t="s">
        <v>192</v>
      </c>
      <c r="AX35" s="22" t="s">
        <v>192</v>
      </c>
      <c r="AY35" s="22" t="s">
        <v>192</v>
      </c>
      <c r="AZ35" s="22">
        <v>0</v>
      </c>
      <c r="BA35" s="22">
        <f t="shared" si="26"/>
        <v>0</v>
      </c>
      <c r="BB35" s="22" t="s">
        <v>192</v>
      </c>
      <c r="BC35" s="22">
        <v>0</v>
      </c>
      <c r="BD35" s="22" t="s">
        <v>192</v>
      </c>
      <c r="BE35" s="22" t="s">
        <v>192</v>
      </c>
      <c r="BF35" s="22" t="s">
        <v>192</v>
      </c>
      <c r="BG35" s="22">
        <v>0</v>
      </c>
      <c r="BH35" s="22">
        <f t="shared" si="27"/>
        <v>11</v>
      </c>
      <c r="BI35" s="22">
        <v>9</v>
      </c>
      <c r="BJ35" s="22">
        <v>0</v>
      </c>
      <c r="BK35" s="22">
        <v>2</v>
      </c>
      <c r="BL35" s="22">
        <v>0</v>
      </c>
      <c r="BM35" s="22">
        <v>0</v>
      </c>
      <c r="BN35" s="22">
        <v>0</v>
      </c>
    </row>
    <row r="36" spans="1:66" ht="13.5">
      <c r="A36" s="40" t="s">
        <v>13</v>
      </c>
      <c r="B36" s="40" t="s">
        <v>75</v>
      </c>
      <c r="C36" s="41" t="s">
        <v>76</v>
      </c>
      <c r="D36" s="22">
        <f t="shared" si="15"/>
        <v>2283</v>
      </c>
      <c r="E36" s="22">
        <f t="shared" si="16"/>
        <v>1353</v>
      </c>
      <c r="F36" s="22">
        <f t="shared" si="16"/>
        <v>352</v>
      </c>
      <c r="G36" s="22">
        <f t="shared" si="16"/>
        <v>189</v>
      </c>
      <c r="H36" s="22">
        <f t="shared" si="16"/>
        <v>15</v>
      </c>
      <c r="I36" s="22">
        <f t="shared" si="16"/>
        <v>251</v>
      </c>
      <c r="J36" s="22">
        <f t="shared" si="16"/>
        <v>123</v>
      </c>
      <c r="K36" s="22">
        <f t="shared" si="17"/>
        <v>1742</v>
      </c>
      <c r="L36" s="22">
        <v>1353</v>
      </c>
      <c r="M36" s="22">
        <v>0</v>
      </c>
      <c r="N36" s="22">
        <v>0</v>
      </c>
      <c r="O36" s="22">
        <v>15</v>
      </c>
      <c r="P36" s="22">
        <v>251</v>
      </c>
      <c r="Q36" s="22">
        <v>123</v>
      </c>
      <c r="R36" s="22">
        <f t="shared" si="18"/>
        <v>541</v>
      </c>
      <c r="S36" s="22">
        <f t="shared" si="19"/>
        <v>0</v>
      </c>
      <c r="T36" s="22">
        <f t="shared" si="20"/>
        <v>352</v>
      </c>
      <c r="U36" s="22">
        <f t="shared" si="7"/>
        <v>189</v>
      </c>
      <c r="V36" s="22">
        <f t="shared" si="7"/>
        <v>0</v>
      </c>
      <c r="W36" s="22">
        <f t="shared" si="7"/>
        <v>0</v>
      </c>
      <c r="X36" s="22">
        <f t="shared" si="21"/>
        <v>0</v>
      </c>
      <c r="Y36" s="22">
        <f t="shared" si="22"/>
        <v>0</v>
      </c>
      <c r="Z36" s="22" t="s">
        <v>192</v>
      </c>
      <c r="AA36" s="22">
        <v>0</v>
      </c>
      <c r="AB36" s="22" t="s">
        <v>192</v>
      </c>
      <c r="AC36" s="22" t="s">
        <v>192</v>
      </c>
      <c r="AD36" s="22" t="s">
        <v>192</v>
      </c>
      <c r="AE36" s="22">
        <v>0</v>
      </c>
      <c r="AF36" s="22">
        <f t="shared" si="23"/>
        <v>194</v>
      </c>
      <c r="AG36" s="22">
        <v>0</v>
      </c>
      <c r="AH36" s="22">
        <v>194</v>
      </c>
      <c r="AI36" s="22">
        <v>0</v>
      </c>
      <c r="AJ36" s="22">
        <v>0</v>
      </c>
      <c r="AK36" s="22">
        <v>0</v>
      </c>
      <c r="AL36" s="22">
        <v>0</v>
      </c>
      <c r="AM36" s="22">
        <f t="shared" si="24"/>
        <v>347</v>
      </c>
      <c r="AN36" s="22">
        <v>0</v>
      </c>
      <c r="AO36" s="22">
        <v>158</v>
      </c>
      <c r="AP36" s="22">
        <v>189</v>
      </c>
      <c r="AQ36" s="22">
        <v>0</v>
      </c>
      <c r="AR36" s="22">
        <v>0</v>
      </c>
      <c r="AS36" s="22">
        <v>0</v>
      </c>
      <c r="AT36" s="22">
        <f t="shared" si="25"/>
        <v>0</v>
      </c>
      <c r="AU36" s="22" t="s">
        <v>192</v>
      </c>
      <c r="AV36" s="22">
        <v>0</v>
      </c>
      <c r="AW36" s="22" t="s">
        <v>192</v>
      </c>
      <c r="AX36" s="22" t="s">
        <v>192</v>
      </c>
      <c r="AY36" s="22" t="s">
        <v>192</v>
      </c>
      <c r="AZ36" s="22">
        <v>0</v>
      </c>
      <c r="BA36" s="22">
        <f t="shared" si="26"/>
        <v>0</v>
      </c>
      <c r="BB36" s="22" t="s">
        <v>192</v>
      </c>
      <c r="BC36" s="22">
        <v>0</v>
      </c>
      <c r="BD36" s="22" t="s">
        <v>192</v>
      </c>
      <c r="BE36" s="22" t="s">
        <v>192</v>
      </c>
      <c r="BF36" s="22" t="s">
        <v>192</v>
      </c>
      <c r="BG36" s="22">
        <v>0</v>
      </c>
      <c r="BH36" s="22">
        <f t="shared" si="27"/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</row>
    <row r="37" spans="1:66" ht="13.5">
      <c r="A37" s="40" t="s">
        <v>13</v>
      </c>
      <c r="B37" s="40" t="s">
        <v>77</v>
      </c>
      <c r="C37" s="41" t="s">
        <v>78</v>
      </c>
      <c r="D37" s="22">
        <f t="shared" si="15"/>
        <v>137</v>
      </c>
      <c r="E37" s="22">
        <f t="shared" si="16"/>
        <v>66</v>
      </c>
      <c r="F37" s="22">
        <f t="shared" si="16"/>
        <v>58</v>
      </c>
      <c r="G37" s="22">
        <f t="shared" si="16"/>
        <v>12</v>
      </c>
      <c r="H37" s="22">
        <f t="shared" si="16"/>
        <v>1</v>
      </c>
      <c r="I37" s="22">
        <f t="shared" si="16"/>
        <v>0</v>
      </c>
      <c r="J37" s="22">
        <f t="shared" si="16"/>
        <v>0</v>
      </c>
      <c r="K37" s="22">
        <f t="shared" si="17"/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f t="shared" si="18"/>
        <v>137</v>
      </c>
      <c r="S37" s="22">
        <f t="shared" si="19"/>
        <v>66</v>
      </c>
      <c r="T37" s="22">
        <f t="shared" si="20"/>
        <v>58</v>
      </c>
      <c r="U37" s="22">
        <f t="shared" si="7"/>
        <v>12</v>
      </c>
      <c r="V37" s="22">
        <f t="shared" si="7"/>
        <v>1</v>
      </c>
      <c r="W37" s="22">
        <f t="shared" si="7"/>
        <v>0</v>
      </c>
      <c r="X37" s="22">
        <f t="shared" si="21"/>
        <v>0</v>
      </c>
      <c r="Y37" s="22">
        <f t="shared" si="22"/>
        <v>0</v>
      </c>
      <c r="Z37" s="22" t="s">
        <v>192</v>
      </c>
      <c r="AA37" s="22">
        <v>0</v>
      </c>
      <c r="AB37" s="22" t="s">
        <v>192</v>
      </c>
      <c r="AC37" s="22" t="s">
        <v>192</v>
      </c>
      <c r="AD37" s="22" t="s">
        <v>192</v>
      </c>
      <c r="AE37" s="22">
        <v>0</v>
      </c>
      <c r="AF37" s="22">
        <f t="shared" si="23"/>
        <v>59</v>
      </c>
      <c r="AG37" s="22">
        <v>0</v>
      </c>
      <c r="AH37" s="22">
        <v>58</v>
      </c>
      <c r="AI37" s="22">
        <v>0</v>
      </c>
      <c r="AJ37" s="22">
        <v>1</v>
      </c>
      <c r="AK37" s="22">
        <v>0</v>
      </c>
      <c r="AL37" s="22">
        <v>0</v>
      </c>
      <c r="AM37" s="22">
        <f t="shared" si="24"/>
        <v>78</v>
      </c>
      <c r="AN37" s="22">
        <v>66</v>
      </c>
      <c r="AO37" s="22">
        <v>0</v>
      </c>
      <c r="AP37" s="22">
        <v>12</v>
      </c>
      <c r="AQ37" s="22">
        <v>0</v>
      </c>
      <c r="AR37" s="22">
        <v>0</v>
      </c>
      <c r="AS37" s="22">
        <v>0</v>
      </c>
      <c r="AT37" s="22">
        <f t="shared" si="25"/>
        <v>0</v>
      </c>
      <c r="AU37" s="22" t="s">
        <v>192</v>
      </c>
      <c r="AV37" s="22">
        <v>0</v>
      </c>
      <c r="AW37" s="22" t="s">
        <v>192</v>
      </c>
      <c r="AX37" s="22" t="s">
        <v>192</v>
      </c>
      <c r="AY37" s="22" t="s">
        <v>192</v>
      </c>
      <c r="AZ37" s="22">
        <v>0</v>
      </c>
      <c r="BA37" s="22">
        <f t="shared" si="26"/>
        <v>0</v>
      </c>
      <c r="BB37" s="22" t="s">
        <v>192</v>
      </c>
      <c r="BC37" s="22">
        <v>0</v>
      </c>
      <c r="BD37" s="22" t="s">
        <v>192</v>
      </c>
      <c r="BE37" s="22" t="s">
        <v>192</v>
      </c>
      <c r="BF37" s="22" t="s">
        <v>192</v>
      </c>
      <c r="BG37" s="22">
        <v>0</v>
      </c>
      <c r="BH37" s="22">
        <f t="shared" si="27"/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</row>
    <row r="38" spans="1:66" ht="13.5">
      <c r="A38" s="40" t="s">
        <v>13</v>
      </c>
      <c r="B38" s="40" t="s">
        <v>79</v>
      </c>
      <c r="C38" s="41" t="s">
        <v>10</v>
      </c>
      <c r="D38" s="22">
        <f t="shared" si="15"/>
        <v>960</v>
      </c>
      <c r="E38" s="22">
        <f t="shared" si="16"/>
        <v>405</v>
      </c>
      <c r="F38" s="22">
        <f t="shared" si="16"/>
        <v>268</v>
      </c>
      <c r="G38" s="22">
        <f t="shared" si="16"/>
        <v>121</v>
      </c>
      <c r="H38" s="22">
        <f t="shared" si="16"/>
        <v>21</v>
      </c>
      <c r="I38" s="22">
        <f t="shared" si="16"/>
        <v>108</v>
      </c>
      <c r="J38" s="22">
        <f t="shared" si="16"/>
        <v>37</v>
      </c>
      <c r="K38" s="22">
        <f t="shared" si="17"/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f t="shared" si="18"/>
        <v>960</v>
      </c>
      <c r="S38" s="22">
        <f t="shared" si="19"/>
        <v>405</v>
      </c>
      <c r="T38" s="22">
        <f t="shared" si="20"/>
        <v>268</v>
      </c>
      <c r="U38" s="22">
        <f t="shared" si="7"/>
        <v>121</v>
      </c>
      <c r="V38" s="22">
        <f t="shared" si="7"/>
        <v>21</v>
      </c>
      <c r="W38" s="22">
        <f t="shared" si="7"/>
        <v>108</v>
      </c>
      <c r="X38" s="22">
        <f t="shared" si="21"/>
        <v>37</v>
      </c>
      <c r="Y38" s="22">
        <f t="shared" si="22"/>
        <v>0</v>
      </c>
      <c r="Z38" s="22" t="s">
        <v>192</v>
      </c>
      <c r="AA38" s="22">
        <v>0</v>
      </c>
      <c r="AB38" s="22" t="s">
        <v>192</v>
      </c>
      <c r="AC38" s="22" t="s">
        <v>192</v>
      </c>
      <c r="AD38" s="22" t="s">
        <v>192</v>
      </c>
      <c r="AE38" s="22">
        <v>0</v>
      </c>
      <c r="AF38" s="22">
        <f t="shared" si="23"/>
        <v>156</v>
      </c>
      <c r="AG38" s="22">
        <v>0</v>
      </c>
      <c r="AH38" s="22">
        <v>156</v>
      </c>
      <c r="AI38" s="22">
        <v>0</v>
      </c>
      <c r="AJ38" s="22">
        <v>0</v>
      </c>
      <c r="AK38" s="22">
        <v>0</v>
      </c>
      <c r="AL38" s="22">
        <v>0</v>
      </c>
      <c r="AM38" s="22">
        <f t="shared" si="24"/>
        <v>804</v>
      </c>
      <c r="AN38" s="22">
        <v>405</v>
      </c>
      <c r="AO38" s="22">
        <v>112</v>
      </c>
      <c r="AP38" s="22">
        <v>121</v>
      </c>
      <c r="AQ38" s="22">
        <v>21</v>
      </c>
      <c r="AR38" s="22">
        <v>108</v>
      </c>
      <c r="AS38" s="22">
        <v>37</v>
      </c>
      <c r="AT38" s="22">
        <f t="shared" si="25"/>
        <v>0</v>
      </c>
      <c r="AU38" s="22" t="s">
        <v>192</v>
      </c>
      <c r="AV38" s="22">
        <v>0</v>
      </c>
      <c r="AW38" s="22" t="s">
        <v>192</v>
      </c>
      <c r="AX38" s="22" t="s">
        <v>192</v>
      </c>
      <c r="AY38" s="22" t="s">
        <v>192</v>
      </c>
      <c r="AZ38" s="22">
        <v>0</v>
      </c>
      <c r="BA38" s="22">
        <f t="shared" si="26"/>
        <v>0</v>
      </c>
      <c r="BB38" s="22" t="s">
        <v>192</v>
      </c>
      <c r="BC38" s="22">
        <v>0</v>
      </c>
      <c r="BD38" s="22" t="s">
        <v>192</v>
      </c>
      <c r="BE38" s="22" t="s">
        <v>192</v>
      </c>
      <c r="BF38" s="22" t="s">
        <v>192</v>
      </c>
      <c r="BG38" s="22">
        <v>0</v>
      </c>
      <c r="BH38" s="22">
        <f t="shared" si="27"/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</row>
    <row r="39" spans="1:66" ht="13.5">
      <c r="A39" s="40" t="s">
        <v>13</v>
      </c>
      <c r="B39" s="40" t="s">
        <v>80</v>
      </c>
      <c r="C39" s="41" t="s">
        <v>81</v>
      </c>
      <c r="D39" s="22">
        <f t="shared" si="15"/>
        <v>225</v>
      </c>
      <c r="E39" s="22">
        <f t="shared" si="16"/>
        <v>106</v>
      </c>
      <c r="F39" s="22">
        <f t="shared" si="16"/>
        <v>98</v>
      </c>
      <c r="G39" s="22">
        <f t="shared" si="16"/>
        <v>20</v>
      </c>
      <c r="H39" s="22">
        <f t="shared" si="16"/>
        <v>1</v>
      </c>
      <c r="I39" s="22">
        <f t="shared" si="16"/>
        <v>0</v>
      </c>
      <c r="J39" s="22">
        <f t="shared" si="16"/>
        <v>0</v>
      </c>
      <c r="K39" s="22">
        <f t="shared" si="17"/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f t="shared" si="18"/>
        <v>225</v>
      </c>
      <c r="S39" s="22">
        <f t="shared" si="19"/>
        <v>106</v>
      </c>
      <c r="T39" s="22">
        <f t="shared" si="20"/>
        <v>98</v>
      </c>
      <c r="U39" s="22">
        <f t="shared" si="7"/>
        <v>20</v>
      </c>
      <c r="V39" s="22">
        <f t="shared" si="7"/>
        <v>1</v>
      </c>
      <c r="W39" s="22">
        <f t="shared" si="7"/>
        <v>0</v>
      </c>
      <c r="X39" s="22">
        <f t="shared" si="21"/>
        <v>0</v>
      </c>
      <c r="Y39" s="22">
        <f t="shared" si="22"/>
        <v>0</v>
      </c>
      <c r="Z39" s="22" t="s">
        <v>192</v>
      </c>
      <c r="AA39" s="22">
        <v>0</v>
      </c>
      <c r="AB39" s="22" t="s">
        <v>192</v>
      </c>
      <c r="AC39" s="22" t="s">
        <v>192</v>
      </c>
      <c r="AD39" s="22" t="s">
        <v>192</v>
      </c>
      <c r="AE39" s="22">
        <v>0</v>
      </c>
      <c r="AF39" s="22">
        <f t="shared" si="23"/>
        <v>99</v>
      </c>
      <c r="AG39" s="22">
        <v>0</v>
      </c>
      <c r="AH39" s="22">
        <v>98</v>
      </c>
      <c r="AI39" s="22">
        <v>0</v>
      </c>
      <c r="AJ39" s="22">
        <v>1</v>
      </c>
      <c r="AK39" s="22">
        <v>0</v>
      </c>
      <c r="AL39" s="22">
        <v>0</v>
      </c>
      <c r="AM39" s="22">
        <f t="shared" si="24"/>
        <v>126</v>
      </c>
      <c r="AN39" s="22">
        <v>106</v>
      </c>
      <c r="AO39" s="22">
        <v>0</v>
      </c>
      <c r="AP39" s="22">
        <v>20</v>
      </c>
      <c r="AQ39" s="22">
        <v>0</v>
      </c>
      <c r="AR39" s="22">
        <v>0</v>
      </c>
      <c r="AS39" s="22">
        <v>0</v>
      </c>
      <c r="AT39" s="22">
        <f t="shared" si="25"/>
        <v>0</v>
      </c>
      <c r="AU39" s="22" t="s">
        <v>192</v>
      </c>
      <c r="AV39" s="22">
        <v>0</v>
      </c>
      <c r="AW39" s="22" t="s">
        <v>192</v>
      </c>
      <c r="AX39" s="22" t="s">
        <v>192</v>
      </c>
      <c r="AY39" s="22" t="s">
        <v>192</v>
      </c>
      <c r="AZ39" s="22">
        <v>0</v>
      </c>
      <c r="BA39" s="22">
        <f t="shared" si="26"/>
        <v>0</v>
      </c>
      <c r="BB39" s="22" t="s">
        <v>192</v>
      </c>
      <c r="BC39" s="22">
        <v>0</v>
      </c>
      <c r="BD39" s="22" t="s">
        <v>192</v>
      </c>
      <c r="BE39" s="22" t="s">
        <v>192</v>
      </c>
      <c r="BF39" s="22" t="s">
        <v>192</v>
      </c>
      <c r="BG39" s="22">
        <v>0</v>
      </c>
      <c r="BH39" s="22">
        <f t="shared" si="27"/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</row>
    <row r="40" spans="1:66" ht="13.5">
      <c r="A40" s="40" t="s">
        <v>13</v>
      </c>
      <c r="B40" s="40" t="s">
        <v>82</v>
      </c>
      <c r="C40" s="41" t="s">
        <v>83</v>
      </c>
      <c r="D40" s="22">
        <f t="shared" si="15"/>
        <v>84</v>
      </c>
      <c r="E40" s="22">
        <f t="shared" si="16"/>
        <v>0</v>
      </c>
      <c r="F40" s="22">
        <f t="shared" si="16"/>
        <v>23</v>
      </c>
      <c r="G40" s="22">
        <f t="shared" si="16"/>
        <v>19</v>
      </c>
      <c r="H40" s="22">
        <f t="shared" si="16"/>
        <v>0</v>
      </c>
      <c r="I40" s="22">
        <f t="shared" si="16"/>
        <v>2</v>
      </c>
      <c r="J40" s="22">
        <f t="shared" si="16"/>
        <v>40</v>
      </c>
      <c r="K40" s="22">
        <f t="shared" si="17"/>
        <v>74</v>
      </c>
      <c r="L40" s="22">
        <v>0</v>
      </c>
      <c r="M40" s="22">
        <v>13</v>
      </c>
      <c r="N40" s="22">
        <v>19</v>
      </c>
      <c r="O40" s="22">
        <v>0</v>
      </c>
      <c r="P40" s="22">
        <v>2</v>
      </c>
      <c r="Q40" s="22">
        <v>40</v>
      </c>
      <c r="R40" s="22">
        <f t="shared" si="18"/>
        <v>10</v>
      </c>
      <c r="S40" s="22">
        <f t="shared" si="19"/>
        <v>0</v>
      </c>
      <c r="T40" s="22">
        <f t="shared" si="20"/>
        <v>10</v>
      </c>
      <c r="U40" s="22">
        <f t="shared" si="7"/>
        <v>0</v>
      </c>
      <c r="V40" s="22">
        <f t="shared" si="7"/>
        <v>0</v>
      </c>
      <c r="W40" s="22">
        <f t="shared" si="7"/>
        <v>0</v>
      </c>
      <c r="X40" s="22">
        <f t="shared" si="21"/>
        <v>0</v>
      </c>
      <c r="Y40" s="22">
        <f t="shared" si="22"/>
        <v>0</v>
      </c>
      <c r="Z40" s="22" t="s">
        <v>192</v>
      </c>
      <c r="AA40" s="22">
        <v>0</v>
      </c>
      <c r="AB40" s="22" t="s">
        <v>192</v>
      </c>
      <c r="AC40" s="22" t="s">
        <v>192</v>
      </c>
      <c r="AD40" s="22" t="s">
        <v>192</v>
      </c>
      <c r="AE40" s="22">
        <v>0</v>
      </c>
      <c r="AF40" s="22">
        <f t="shared" si="23"/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f t="shared" si="24"/>
        <v>10</v>
      </c>
      <c r="AN40" s="22">
        <v>0</v>
      </c>
      <c r="AO40" s="22">
        <v>10</v>
      </c>
      <c r="AP40" s="22">
        <v>0</v>
      </c>
      <c r="AQ40" s="22">
        <v>0</v>
      </c>
      <c r="AR40" s="22">
        <v>0</v>
      </c>
      <c r="AS40" s="22">
        <v>0</v>
      </c>
      <c r="AT40" s="22">
        <f t="shared" si="25"/>
        <v>0</v>
      </c>
      <c r="AU40" s="22" t="s">
        <v>192</v>
      </c>
      <c r="AV40" s="22">
        <v>0</v>
      </c>
      <c r="AW40" s="22" t="s">
        <v>192</v>
      </c>
      <c r="AX40" s="22" t="s">
        <v>192</v>
      </c>
      <c r="AY40" s="22" t="s">
        <v>192</v>
      </c>
      <c r="AZ40" s="22">
        <v>0</v>
      </c>
      <c r="BA40" s="22">
        <f t="shared" si="26"/>
        <v>0</v>
      </c>
      <c r="BB40" s="22" t="s">
        <v>192</v>
      </c>
      <c r="BC40" s="22">
        <v>0</v>
      </c>
      <c r="BD40" s="22" t="s">
        <v>192</v>
      </c>
      <c r="BE40" s="22" t="s">
        <v>192</v>
      </c>
      <c r="BF40" s="22" t="s">
        <v>192</v>
      </c>
      <c r="BG40" s="22">
        <v>0</v>
      </c>
      <c r="BH40" s="22">
        <f t="shared" si="27"/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</row>
    <row r="41" spans="1:66" ht="13.5">
      <c r="A41" s="40" t="s">
        <v>13</v>
      </c>
      <c r="B41" s="40" t="s">
        <v>84</v>
      </c>
      <c r="C41" s="41" t="s">
        <v>85</v>
      </c>
      <c r="D41" s="22">
        <f t="shared" si="15"/>
        <v>497</v>
      </c>
      <c r="E41" s="22">
        <f t="shared" si="16"/>
        <v>0</v>
      </c>
      <c r="F41" s="22">
        <f t="shared" si="16"/>
        <v>432</v>
      </c>
      <c r="G41" s="22">
        <f t="shared" si="16"/>
        <v>65</v>
      </c>
      <c r="H41" s="22">
        <f t="shared" si="16"/>
        <v>0</v>
      </c>
      <c r="I41" s="22">
        <f t="shared" si="16"/>
        <v>0</v>
      </c>
      <c r="J41" s="22">
        <f t="shared" si="16"/>
        <v>0</v>
      </c>
      <c r="K41" s="22">
        <f t="shared" si="17"/>
        <v>111</v>
      </c>
      <c r="L41" s="22">
        <v>0</v>
      </c>
      <c r="M41" s="22">
        <v>46</v>
      </c>
      <c r="N41" s="22">
        <v>65</v>
      </c>
      <c r="O41" s="22">
        <v>0</v>
      </c>
      <c r="P41" s="22">
        <v>0</v>
      </c>
      <c r="Q41" s="22">
        <v>0</v>
      </c>
      <c r="R41" s="22">
        <f t="shared" si="18"/>
        <v>386</v>
      </c>
      <c r="S41" s="22">
        <f t="shared" si="19"/>
        <v>0</v>
      </c>
      <c r="T41" s="22">
        <f t="shared" si="20"/>
        <v>386</v>
      </c>
      <c r="U41" s="22">
        <f t="shared" si="7"/>
        <v>0</v>
      </c>
      <c r="V41" s="22">
        <f t="shared" si="7"/>
        <v>0</v>
      </c>
      <c r="W41" s="22">
        <f t="shared" si="7"/>
        <v>0</v>
      </c>
      <c r="X41" s="22">
        <f t="shared" si="21"/>
        <v>0</v>
      </c>
      <c r="Y41" s="22">
        <f t="shared" si="22"/>
        <v>0</v>
      </c>
      <c r="Z41" s="22" t="s">
        <v>192</v>
      </c>
      <c r="AA41" s="22">
        <v>0</v>
      </c>
      <c r="AB41" s="22" t="s">
        <v>192</v>
      </c>
      <c r="AC41" s="22" t="s">
        <v>192</v>
      </c>
      <c r="AD41" s="22" t="s">
        <v>192</v>
      </c>
      <c r="AE41" s="22">
        <v>0</v>
      </c>
      <c r="AF41" s="22">
        <f t="shared" si="23"/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f t="shared" si="24"/>
        <v>386</v>
      </c>
      <c r="AN41" s="22">
        <v>0</v>
      </c>
      <c r="AO41" s="22">
        <v>386</v>
      </c>
      <c r="AP41" s="22">
        <v>0</v>
      </c>
      <c r="AQ41" s="22">
        <v>0</v>
      </c>
      <c r="AR41" s="22">
        <v>0</v>
      </c>
      <c r="AS41" s="22">
        <v>0</v>
      </c>
      <c r="AT41" s="22">
        <f t="shared" si="25"/>
        <v>0</v>
      </c>
      <c r="AU41" s="22" t="s">
        <v>192</v>
      </c>
      <c r="AV41" s="22">
        <v>0</v>
      </c>
      <c r="AW41" s="22" t="s">
        <v>192</v>
      </c>
      <c r="AX41" s="22" t="s">
        <v>192</v>
      </c>
      <c r="AY41" s="22" t="s">
        <v>192</v>
      </c>
      <c r="AZ41" s="22">
        <v>0</v>
      </c>
      <c r="BA41" s="22">
        <f t="shared" si="26"/>
        <v>0</v>
      </c>
      <c r="BB41" s="22" t="s">
        <v>192</v>
      </c>
      <c r="BC41" s="22">
        <v>0</v>
      </c>
      <c r="BD41" s="22" t="s">
        <v>192</v>
      </c>
      <c r="BE41" s="22" t="s">
        <v>192</v>
      </c>
      <c r="BF41" s="22" t="s">
        <v>192</v>
      </c>
      <c r="BG41" s="22">
        <v>0</v>
      </c>
      <c r="BH41" s="22">
        <f t="shared" si="27"/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</row>
    <row r="42" spans="1:66" ht="13.5">
      <c r="A42" s="40" t="s">
        <v>13</v>
      </c>
      <c r="B42" s="40" t="s">
        <v>86</v>
      </c>
      <c r="C42" s="41" t="s">
        <v>87</v>
      </c>
      <c r="D42" s="22">
        <f t="shared" si="15"/>
        <v>1075</v>
      </c>
      <c r="E42" s="22">
        <f t="shared" si="16"/>
        <v>537</v>
      </c>
      <c r="F42" s="22">
        <f t="shared" si="16"/>
        <v>431</v>
      </c>
      <c r="G42" s="22">
        <f t="shared" si="16"/>
        <v>101</v>
      </c>
      <c r="H42" s="22">
        <f t="shared" si="16"/>
        <v>6</v>
      </c>
      <c r="I42" s="22">
        <f t="shared" si="16"/>
        <v>0</v>
      </c>
      <c r="J42" s="22">
        <f t="shared" si="16"/>
        <v>0</v>
      </c>
      <c r="K42" s="22">
        <f t="shared" si="17"/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f t="shared" si="18"/>
        <v>1075</v>
      </c>
      <c r="S42" s="22">
        <f t="shared" si="19"/>
        <v>537</v>
      </c>
      <c r="T42" s="22">
        <f t="shared" si="20"/>
        <v>431</v>
      </c>
      <c r="U42" s="22">
        <f t="shared" si="7"/>
        <v>101</v>
      </c>
      <c r="V42" s="22">
        <f t="shared" si="7"/>
        <v>6</v>
      </c>
      <c r="W42" s="22">
        <f t="shared" si="7"/>
        <v>0</v>
      </c>
      <c r="X42" s="22">
        <f t="shared" si="21"/>
        <v>0</v>
      </c>
      <c r="Y42" s="22">
        <f t="shared" si="22"/>
        <v>0</v>
      </c>
      <c r="Z42" s="22" t="s">
        <v>192</v>
      </c>
      <c r="AA42" s="22">
        <v>0</v>
      </c>
      <c r="AB42" s="22" t="s">
        <v>192</v>
      </c>
      <c r="AC42" s="22" t="s">
        <v>192</v>
      </c>
      <c r="AD42" s="22" t="s">
        <v>192</v>
      </c>
      <c r="AE42" s="22">
        <v>0</v>
      </c>
      <c r="AF42" s="22">
        <f t="shared" si="23"/>
        <v>437</v>
      </c>
      <c r="AG42" s="22">
        <v>0</v>
      </c>
      <c r="AH42" s="22">
        <v>431</v>
      </c>
      <c r="AI42" s="22">
        <v>0</v>
      </c>
      <c r="AJ42" s="22">
        <v>6</v>
      </c>
      <c r="AK42" s="22">
        <v>0</v>
      </c>
      <c r="AL42" s="22">
        <v>0</v>
      </c>
      <c r="AM42" s="22">
        <f t="shared" si="24"/>
        <v>638</v>
      </c>
      <c r="AN42" s="22">
        <v>537</v>
      </c>
      <c r="AO42" s="22">
        <v>0</v>
      </c>
      <c r="AP42" s="22">
        <v>101</v>
      </c>
      <c r="AQ42" s="22">
        <v>0</v>
      </c>
      <c r="AR42" s="22">
        <v>0</v>
      </c>
      <c r="AS42" s="22">
        <v>0</v>
      </c>
      <c r="AT42" s="22">
        <f t="shared" si="25"/>
        <v>0</v>
      </c>
      <c r="AU42" s="22" t="s">
        <v>192</v>
      </c>
      <c r="AV42" s="22">
        <v>0</v>
      </c>
      <c r="AW42" s="22" t="s">
        <v>192</v>
      </c>
      <c r="AX42" s="22" t="s">
        <v>192</v>
      </c>
      <c r="AY42" s="22" t="s">
        <v>192</v>
      </c>
      <c r="AZ42" s="22">
        <v>0</v>
      </c>
      <c r="BA42" s="22">
        <f t="shared" si="26"/>
        <v>0</v>
      </c>
      <c r="BB42" s="22" t="s">
        <v>192</v>
      </c>
      <c r="BC42" s="22">
        <v>0</v>
      </c>
      <c r="BD42" s="22" t="s">
        <v>192</v>
      </c>
      <c r="BE42" s="22" t="s">
        <v>192</v>
      </c>
      <c r="BF42" s="22" t="s">
        <v>192</v>
      </c>
      <c r="BG42" s="22">
        <v>0</v>
      </c>
      <c r="BH42" s="22">
        <f t="shared" si="27"/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</row>
    <row r="43" spans="1:66" ht="13.5">
      <c r="A43" s="40" t="s">
        <v>13</v>
      </c>
      <c r="B43" s="40" t="s">
        <v>88</v>
      </c>
      <c r="C43" s="41" t="s">
        <v>89</v>
      </c>
      <c r="D43" s="22">
        <f t="shared" si="15"/>
        <v>638</v>
      </c>
      <c r="E43" s="22">
        <f t="shared" si="16"/>
        <v>355</v>
      </c>
      <c r="F43" s="22">
        <f t="shared" si="16"/>
        <v>212</v>
      </c>
      <c r="G43" s="22">
        <f t="shared" si="16"/>
        <v>67</v>
      </c>
      <c r="H43" s="22">
        <f t="shared" si="16"/>
        <v>4</v>
      </c>
      <c r="I43" s="22">
        <f t="shared" si="16"/>
        <v>0</v>
      </c>
      <c r="J43" s="22">
        <f t="shared" si="16"/>
        <v>0</v>
      </c>
      <c r="K43" s="22">
        <f t="shared" si="17"/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f t="shared" si="18"/>
        <v>638</v>
      </c>
      <c r="S43" s="22">
        <f t="shared" si="19"/>
        <v>355</v>
      </c>
      <c r="T43" s="22">
        <f t="shared" si="20"/>
        <v>212</v>
      </c>
      <c r="U43" s="22">
        <f t="shared" si="7"/>
        <v>67</v>
      </c>
      <c r="V43" s="22">
        <f t="shared" si="7"/>
        <v>4</v>
      </c>
      <c r="W43" s="22">
        <f t="shared" si="7"/>
        <v>0</v>
      </c>
      <c r="X43" s="22">
        <f t="shared" si="21"/>
        <v>0</v>
      </c>
      <c r="Y43" s="22">
        <f t="shared" si="22"/>
        <v>0</v>
      </c>
      <c r="Z43" s="22" t="s">
        <v>192</v>
      </c>
      <c r="AA43" s="22">
        <v>0</v>
      </c>
      <c r="AB43" s="22" t="s">
        <v>192</v>
      </c>
      <c r="AC43" s="22" t="s">
        <v>192</v>
      </c>
      <c r="AD43" s="22" t="s">
        <v>192</v>
      </c>
      <c r="AE43" s="22">
        <v>0</v>
      </c>
      <c r="AF43" s="22">
        <f t="shared" si="23"/>
        <v>216</v>
      </c>
      <c r="AG43" s="22">
        <v>0</v>
      </c>
      <c r="AH43" s="22">
        <v>212</v>
      </c>
      <c r="AI43" s="22">
        <v>0</v>
      </c>
      <c r="AJ43" s="22">
        <v>4</v>
      </c>
      <c r="AK43" s="22">
        <v>0</v>
      </c>
      <c r="AL43" s="22">
        <v>0</v>
      </c>
      <c r="AM43" s="22">
        <f t="shared" si="24"/>
        <v>422</v>
      </c>
      <c r="AN43" s="22">
        <v>355</v>
      </c>
      <c r="AO43" s="22">
        <v>0</v>
      </c>
      <c r="AP43" s="22">
        <v>67</v>
      </c>
      <c r="AQ43" s="22">
        <v>0</v>
      </c>
      <c r="AR43" s="22">
        <v>0</v>
      </c>
      <c r="AS43" s="22">
        <v>0</v>
      </c>
      <c r="AT43" s="22">
        <f t="shared" si="25"/>
        <v>0</v>
      </c>
      <c r="AU43" s="22" t="s">
        <v>192</v>
      </c>
      <c r="AV43" s="22">
        <v>0</v>
      </c>
      <c r="AW43" s="22" t="s">
        <v>192</v>
      </c>
      <c r="AX43" s="22" t="s">
        <v>192</v>
      </c>
      <c r="AY43" s="22" t="s">
        <v>192</v>
      </c>
      <c r="AZ43" s="22">
        <v>0</v>
      </c>
      <c r="BA43" s="22">
        <f t="shared" si="26"/>
        <v>0</v>
      </c>
      <c r="BB43" s="22" t="s">
        <v>192</v>
      </c>
      <c r="BC43" s="22">
        <v>0</v>
      </c>
      <c r="BD43" s="22" t="s">
        <v>192</v>
      </c>
      <c r="BE43" s="22" t="s">
        <v>192</v>
      </c>
      <c r="BF43" s="22" t="s">
        <v>192</v>
      </c>
      <c r="BG43" s="22">
        <v>0</v>
      </c>
      <c r="BH43" s="22">
        <f t="shared" si="27"/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</row>
    <row r="44" spans="1:66" ht="13.5">
      <c r="A44" s="40" t="s">
        <v>13</v>
      </c>
      <c r="B44" s="40" t="s">
        <v>90</v>
      </c>
      <c r="C44" s="41" t="s">
        <v>91</v>
      </c>
      <c r="D44" s="22">
        <f t="shared" si="15"/>
        <v>480</v>
      </c>
      <c r="E44" s="22">
        <f t="shared" si="16"/>
        <v>0</v>
      </c>
      <c r="F44" s="22">
        <f t="shared" si="16"/>
        <v>233</v>
      </c>
      <c r="G44" s="22">
        <f t="shared" si="16"/>
        <v>247</v>
      </c>
      <c r="H44" s="22">
        <f t="shared" si="16"/>
        <v>0</v>
      </c>
      <c r="I44" s="22">
        <f t="shared" si="16"/>
        <v>0</v>
      </c>
      <c r="J44" s="22">
        <f t="shared" si="16"/>
        <v>0</v>
      </c>
      <c r="K44" s="22">
        <f t="shared" si="17"/>
        <v>233</v>
      </c>
      <c r="L44" s="22">
        <v>0</v>
      </c>
      <c r="M44" s="22">
        <v>233</v>
      </c>
      <c r="N44" s="22">
        <v>0</v>
      </c>
      <c r="O44" s="22">
        <v>0</v>
      </c>
      <c r="P44" s="22">
        <v>0</v>
      </c>
      <c r="Q44" s="22">
        <v>0</v>
      </c>
      <c r="R44" s="22">
        <f t="shared" si="18"/>
        <v>247</v>
      </c>
      <c r="S44" s="22">
        <f t="shared" si="19"/>
        <v>0</v>
      </c>
      <c r="T44" s="22">
        <f t="shared" si="20"/>
        <v>0</v>
      </c>
      <c r="U44" s="22">
        <f t="shared" si="7"/>
        <v>247</v>
      </c>
      <c r="V44" s="22">
        <f t="shared" si="7"/>
        <v>0</v>
      </c>
      <c r="W44" s="22">
        <f t="shared" si="7"/>
        <v>0</v>
      </c>
      <c r="X44" s="22">
        <f t="shared" si="21"/>
        <v>0</v>
      </c>
      <c r="Y44" s="22">
        <f t="shared" si="22"/>
        <v>0</v>
      </c>
      <c r="Z44" s="22" t="s">
        <v>192</v>
      </c>
      <c r="AA44" s="22">
        <v>0</v>
      </c>
      <c r="AB44" s="22" t="s">
        <v>192</v>
      </c>
      <c r="AC44" s="22" t="s">
        <v>192</v>
      </c>
      <c r="AD44" s="22" t="s">
        <v>192</v>
      </c>
      <c r="AE44" s="22">
        <v>0</v>
      </c>
      <c r="AF44" s="22">
        <f t="shared" si="23"/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f t="shared" si="24"/>
        <v>247</v>
      </c>
      <c r="AN44" s="22">
        <v>0</v>
      </c>
      <c r="AO44" s="22">
        <v>0</v>
      </c>
      <c r="AP44" s="22">
        <v>247</v>
      </c>
      <c r="AQ44" s="22">
        <v>0</v>
      </c>
      <c r="AR44" s="22">
        <v>0</v>
      </c>
      <c r="AS44" s="22">
        <v>0</v>
      </c>
      <c r="AT44" s="22">
        <f t="shared" si="25"/>
        <v>0</v>
      </c>
      <c r="AU44" s="22" t="s">
        <v>192</v>
      </c>
      <c r="AV44" s="22">
        <v>0</v>
      </c>
      <c r="AW44" s="22" t="s">
        <v>192</v>
      </c>
      <c r="AX44" s="22" t="s">
        <v>192</v>
      </c>
      <c r="AY44" s="22" t="s">
        <v>192</v>
      </c>
      <c r="AZ44" s="22">
        <v>0</v>
      </c>
      <c r="BA44" s="22">
        <f t="shared" si="26"/>
        <v>0</v>
      </c>
      <c r="BB44" s="22" t="s">
        <v>192</v>
      </c>
      <c r="BC44" s="22">
        <v>0</v>
      </c>
      <c r="BD44" s="22" t="s">
        <v>192</v>
      </c>
      <c r="BE44" s="22" t="s">
        <v>192</v>
      </c>
      <c r="BF44" s="22" t="s">
        <v>192</v>
      </c>
      <c r="BG44" s="22">
        <v>0</v>
      </c>
      <c r="BH44" s="22">
        <f t="shared" si="27"/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</row>
    <row r="45" spans="1:66" ht="13.5">
      <c r="A45" s="40" t="s">
        <v>13</v>
      </c>
      <c r="B45" s="40" t="s">
        <v>92</v>
      </c>
      <c r="C45" s="41" t="s">
        <v>93</v>
      </c>
      <c r="D45" s="22">
        <f t="shared" si="15"/>
        <v>632</v>
      </c>
      <c r="E45" s="22">
        <f t="shared" si="16"/>
        <v>30</v>
      </c>
      <c r="F45" s="22">
        <f t="shared" si="16"/>
        <v>26</v>
      </c>
      <c r="G45" s="22">
        <f t="shared" si="16"/>
        <v>0</v>
      </c>
      <c r="H45" s="22">
        <f t="shared" si="16"/>
        <v>0</v>
      </c>
      <c r="I45" s="22">
        <f t="shared" si="16"/>
        <v>0</v>
      </c>
      <c r="J45" s="22">
        <f t="shared" si="16"/>
        <v>576</v>
      </c>
      <c r="K45" s="22">
        <f t="shared" si="17"/>
        <v>30</v>
      </c>
      <c r="L45" s="22">
        <v>30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f t="shared" si="18"/>
        <v>602</v>
      </c>
      <c r="S45" s="22">
        <f t="shared" si="19"/>
        <v>0</v>
      </c>
      <c r="T45" s="22">
        <f t="shared" si="20"/>
        <v>26</v>
      </c>
      <c r="U45" s="22">
        <f t="shared" si="7"/>
        <v>0</v>
      </c>
      <c r="V45" s="22">
        <f t="shared" si="7"/>
        <v>0</v>
      </c>
      <c r="W45" s="22">
        <f t="shared" si="7"/>
        <v>0</v>
      </c>
      <c r="X45" s="22">
        <f t="shared" si="21"/>
        <v>576</v>
      </c>
      <c r="Y45" s="22">
        <f t="shared" si="22"/>
        <v>0</v>
      </c>
      <c r="Z45" s="22" t="s">
        <v>192</v>
      </c>
      <c r="AA45" s="22">
        <v>0</v>
      </c>
      <c r="AB45" s="22" t="s">
        <v>192</v>
      </c>
      <c r="AC45" s="22" t="s">
        <v>192</v>
      </c>
      <c r="AD45" s="22" t="s">
        <v>192</v>
      </c>
      <c r="AE45" s="22">
        <v>0</v>
      </c>
      <c r="AF45" s="22">
        <f t="shared" si="23"/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f t="shared" si="24"/>
        <v>26</v>
      </c>
      <c r="AN45" s="22">
        <v>0</v>
      </c>
      <c r="AO45" s="22">
        <v>26</v>
      </c>
      <c r="AP45" s="22">
        <v>0</v>
      </c>
      <c r="AQ45" s="22">
        <v>0</v>
      </c>
      <c r="AR45" s="22">
        <v>0</v>
      </c>
      <c r="AS45" s="22">
        <v>0</v>
      </c>
      <c r="AT45" s="22">
        <f t="shared" si="25"/>
        <v>0</v>
      </c>
      <c r="AU45" s="22" t="s">
        <v>192</v>
      </c>
      <c r="AV45" s="22">
        <v>0</v>
      </c>
      <c r="AW45" s="22" t="s">
        <v>192</v>
      </c>
      <c r="AX45" s="22" t="s">
        <v>192</v>
      </c>
      <c r="AY45" s="22" t="s">
        <v>192</v>
      </c>
      <c r="AZ45" s="22">
        <v>0</v>
      </c>
      <c r="BA45" s="22">
        <f t="shared" si="26"/>
        <v>576</v>
      </c>
      <c r="BB45" s="22" t="s">
        <v>192</v>
      </c>
      <c r="BC45" s="22">
        <v>0</v>
      </c>
      <c r="BD45" s="22" t="s">
        <v>192</v>
      </c>
      <c r="BE45" s="22" t="s">
        <v>192</v>
      </c>
      <c r="BF45" s="22" t="s">
        <v>192</v>
      </c>
      <c r="BG45" s="22">
        <v>576</v>
      </c>
      <c r="BH45" s="22">
        <f t="shared" si="27"/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</row>
    <row r="46" spans="1:66" ht="13.5">
      <c r="A46" s="40" t="s">
        <v>13</v>
      </c>
      <c r="B46" s="40" t="s">
        <v>94</v>
      </c>
      <c r="C46" s="41" t="s">
        <v>95</v>
      </c>
      <c r="D46" s="22">
        <f t="shared" si="15"/>
        <v>39</v>
      </c>
      <c r="E46" s="22">
        <f t="shared" si="16"/>
        <v>0</v>
      </c>
      <c r="F46" s="22">
        <f t="shared" si="16"/>
        <v>38</v>
      </c>
      <c r="G46" s="22">
        <f t="shared" si="16"/>
        <v>0</v>
      </c>
      <c r="H46" s="22">
        <f t="shared" si="16"/>
        <v>1</v>
      </c>
      <c r="I46" s="22">
        <f t="shared" si="16"/>
        <v>0</v>
      </c>
      <c r="J46" s="22">
        <f t="shared" si="16"/>
        <v>0</v>
      </c>
      <c r="K46" s="22">
        <f t="shared" si="17"/>
        <v>31</v>
      </c>
      <c r="L46" s="22">
        <v>0</v>
      </c>
      <c r="M46" s="22">
        <v>31</v>
      </c>
      <c r="N46" s="22">
        <v>0</v>
      </c>
      <c r="O46" s="22">
        <v>0</v>
      </c>
      <c r="P46" s="22">
        <v>0</v>
      </c>
      <c r="Q46" s="22">
        <v>0</v>
      </c>
      <c r="R46" s="22">
        <f t="shared" si="18"/>
        <v>8</v>
      </c>
      <c r="S46" s="22">
        <f t="shared" si="19"/>
        <v>0</v>
      </c>
      <c r="T46" s="22">
        <f t="shared" si="20"/>
        <v>7</v>
      </c>
      <c r="U46" s="22">
        <f t="shared" si="7"/>
        <v>0</v>
      </c>
      <c r="V46" s="22">
        <f t="shared" si="7"/>
        <v>1</v>
      </c>
      <c r="W46" s="22">
        <f t="shared" si="7"/>
        <v>0</v>
      </c>
      <c r="X46" s="22">
        <f t="shared" si="21"/>
        <v>0</v>
      </c>
      <c r="Y46" s="22">
        <f t="shared" si="22"/>
        <v>0</v>
      </c>
      <c r="Z46" s="22" t="s">
        <v>192</v>
      </c>
      <c r="AA46" s="22">
        <v>0</v>
      </c>
      <c r="AB46" s="22" t="s">
        <v>192</v>
      </c>
      <c r="AC46" s="22" t="s">
        <v>192</v>
      </c>
      <c r="AD46" s="22" t="s">
        <v>192</v>
      </c>
      <c r="AE46" s="22">
        <v>0</v>
      </c>
      <c r="AF46" s="22">
        <f t="shared" si="23"/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f t="shared" si="24"/>
        <v>8</v>
      </c>
      <c r="AN46" s="22">
        <v>0</v>
      </c>
      <c r="AO46" s="22">
        <v>7</v>
      </c>
      <c r="AP46" s="22">
        <v>0</v>
      </c>
      <c r="AQ46" s="22">
        <v>1</v>
      </c>
      <c r="AR46" s="22">
        <v>0</v>
      </c>
      <c r="AS46" s="22">
        <v>0</v>
      </c>
      <c r="AT46" s="22">
        <f t="shared" si="25"/>
        <v>0</v>
      </c>
      <c r="AU46" s="22" t="s">
        <v>192</v>
      </c>
      <c r="AV46" s="22">
        <v>0</v>
      </c>
      <c r="AW46" s="22" t="s">
        <v>192</v>
      </c>
      <c r="AX46" s="22" t="s">
        <v>192</v>
      </c>
      <c r="AY46" s="22" t="s">
        <v>192</v>
      </c>
      <c r="AZ46" s="22">
        <v>0</v>
      </c>
      <c r="BA46" s="22">
        <f t="shared" si="26"/>
        <v>0</v>
      </c>
      <c r="BB46" s="22" t="s">
        <v>192</v>
      </c>
      <c r="BC46" s="22">
        <v>0</v>
      </c>
      <c r="BD46" s="22" t="s">
        <v>192</v>
      </c>
      <c r="BE46" s="22" t="s">
        <v>192</v>
      </c>
      <c r="BF46" s="22" t="s">
        <v>192</v>
      </c>
      <c r="BG46" s="22">
        <v>0</v>
      </c>
      <c r="BH46" s="22">
        <f t="shared" si="27"/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</row>
    <row r="47" spans="1:66" ht="13.5">
      <c r="A47" s="40" t="s">
        <v>13</v>
      </c>
      <c r="B47" s="40" t="s">
        <v>96</v>
      </c>
      <c r="C47" s="41" t="s">
        <v>97</v>
      </c>
      <c r="D47" s="22">
        <f t="shared" si="15"/>
        <v>445</v>
      </c>
      <c r="E47" s="22">
        <f t="shared" si="16"/>
        <v>20</v>
      </c>
      <c r="F47" s="22">
        <f t="shared" si="16"/>
        <v>64</v>
      </c>
      <c r="G47" s="22">
        <f t="shared" si="16"/>
        <v>0</v>
      </c>
      <c r="H47" s="22">
        <f t="shared" si="16"/>
        <v>0</v>
      </c>
      <c r="I47" s="22">
        <f t="shared" si="16"/>
        <v>19</v>
      </c>
      <c r="J47" s="22">
        <f t="shared" si="16"/>
        <v>342</v>
      </c>
      <c r="K47" s="22">
        <f t="shared" si="17"/>
        <v>85</v>
      </c>
      <c r="L47" s="22">
        <v>20</v>
      </c>
      <c r="M47" s="22">
        <v>46</v>
      </c>
      <c r="N47" s="22">
        <v>0</v>
      </c>
      <c r="O47" s="22">
        <v>0</v>
      </c>
      <c r="P47" s="22">
        <v>19</v>
      </c>
      <c r="Q47" s="22">
        <v>0</v>
      </c>
      <c r="R47" s="22">
        <f t="shared" si="18"/>
        <v>360</v>
      </c>
      <c r="S47" s="22">
        <f t="shared" si="19"/>
        <v>0</v>
      </c>
      <c r="T47" s="22">
        <f t="shared" si="20"/>
        <v>18</v>
      </c>
      <c r="U47" s="22">
        <f t="shared" si="7"/>
        <v>0</v>
      </c>
      <c r="V47" s="22">
        <f t="shared" si="7"/>
        <v>0</v>
      </c>
      <c r="W47" s="22">
        <f t="shared" si="7"/>
        <v>0</v>
      </c>
      <c r="X47" s="22">
        <f t="shared" si="21"/>
        <v>342</v>
      </c>
      <c r="Y47" s="22">
        <f t="shared" si="22"/>
        <v>0</v>
      </c>
      <c r="Z47" s="22" t="s">
        <v>192</v>
      </c>
      <c r="AA47" s="22">
        <v>0</v>
      </c>
      <c r="AB47" s="22" t="s">
        <v>192</v>
      </c>
      <c r="AC47" s="22" t="s">
        <v>192</v>
      </c>
      <c r="AD47" s="22" t="s">
        <v>192</v>
      </c>
      <c r="AE47" s="22">
        <v>0</v>
      </c>
      <c r="AF47" s="22">
        <f t="shared" si="23"/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f t="shared" si="24"/>
        <v>18</v>
      </c>
      <c r="AN47" s="22">
        <v>0</v>
      </c>
      <c r="AO47" s="22">
        <v>18</v>
      </c>
      <c r="AP47" s="22">
        <v>0</v>
      </c>
      <c r="AQ47" s="22">
        <v>0</v>
      </c>
      <c r="AR47" s="22">
        <v>0</v>
      </c>
      <c r="AS47" s="22">
        <v>0</v>
      </c>
      <c r="AT47" s="22">
        <f t="shared" si="25"/>
        <v>0</v>
      </c>
      <c r="AU47" s="22" t="s">
        <v>192</v>
      </c>
      <c r="AV47" s="22">
        <v>0</v>
      </c>
      <c r="AW47" s="22" t="s">
        <v>192</v>
      </c>
      <c r="AX47" s="22" t="s">
        <v>192</v>
      </c>
      <c r="AY47" s="22" t="s">
        <v>192</v>
      </c>
      <c r="AZ47" s="22">
        <v>0</v>
      </c>
      <c r="BA47" s="22">
        <f t="shared" si="26"/>
        <v>342</v>
      </c>
      <c r="BB47" s="22" t="s">
        <v>192</v>
      </c>
      <c r="BC47" s="22">
        <v>0</v>
      </c>
      <c r="BD47" s="22" t="s">
        <v>192</v>
      </c>
      <c r="BE47" s="22" t="s">
        <v>192</v>
      </c>
      <c r="BF47" s="22" t="s">
        <v>192</v>
      </c>
      <c r="BG47" s="22">
        <v>342</v>
      </c>
      <c r="BH47" s="22">
        <f t="shared" si="27"/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</row>
    <row r="48" spans="1:66" ht="13.5">
      <c r="A48" s="40" t="s">
        <v>13</v>
      </c>
      <c r="B48" s="40" t="s">
        <v>98</v>
      </c>
      <c r="C48" s="41" t="s">
        <v>99</v>
      </c>
      <c r="D48" s="22">
        <f t="shared" si="15"/>
        <v>206</v>
      </c>
      <c r="E48" s="22">
        <f t="shared" si="16"/>
        <v>0</v>
      </c>
      <c r="F48" s="22">
        <f t="shared" si="16"/>
        <v>169</v>
      </c>
      <c r="G48" s="22">
        <f t="shared" si="16"/>
        <v>35</v>
      </c>
      <c r="H48" s="22">
        <f t="shared" si="16"/>
        <v>0</v>
      </c>
      <c r="I48" s="22">
        <f t="shared" si="16"/>
        <v>0</v>
      </c>
      <c r="J48" s="22">
        <f t="shared" si="16"/>
        <v>2</v>
      </c>
      <c r="K48" s="22">
        <f t="shared" si="17"/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f t="shared" si="18"/>
        <v>206</v>
      </c>
      <c r="S48" s="22">
        <f t="shared" si="19"/>
        <v>0</v>
      </c>
      <c r="T48" s="22">
        <f t="shared" si="20"/>
        <v>169</v>
      </c>
      <c r="U48" s="22">
        <f t="shared" si="7"/>
        <v>35</v>
      </c>
      <c r="V48" s="22">
        <f t="shared" si="7"/>
        <v>0</v>
      </c>
      <c r="W48" s="22">
        <f t="shared" si="7"/>
        <v>0</v>
      </c>
      <c r="X48" s="22">
        <f t="shared" si="21"/>
        <v>2</v>
      </c>
      <c r="Y48" s="22">
        <f t="shared" si="22"/>
        <v>0</v>
      </c>
      <c r="Z48" s="22" t="s">
        <v>192</v>
      </c>
      <c r="AA48" s="22">
        <v>0</v>
      </c>
      <c r="AB48" s="22" t="s">
        <v>192</v>
      </c>
      <c r="AC48" s="22" t="s">
        <v>192</v>
      </c>
      <c r="AD48" s="22" t="s">
        <v>192</v>
      </c>
      <c r="AE48" s="22">
        <v>0</v>
      </c>
      <c r="AF48" s="22">
        <f t="shared" si="23"/>
        <v>144</v>
      </c>
      <c r="AG48" s="22">
        <v>0</v>
      </c>
      <c r="AH48" s="22">
        <v>144</v>
      </c>
      <c r="AI48" s="22">
        <v>0</v>
      </c>
      <c r="AJ48" s="22">
        <v>0</v>
      </c>
      <c r="AK48" s="22">
        <v>0</v>
      </c>
      <c r="AL48" s="22">
        <v>0</v>
      </c>
      <c r="AM48" s="22">
        <f t="shared" si="24"/>
        <v>62</v>
      </c>
      <c r="AN48" s="22">
        <v>0</v>
      </c>
      <c r="AO48" s="22">
        <v>25</v>
      </c>
      <c r="AP48" s="22">
        <v>35</v>
      </c>
      <c r="AQ48" s="22">
        <v>0</v>
      </c>
      <c r="AR48" s="22">
        <v>0</v>
      </c>
      <c r="AS48" s="22">
        <v>2</v>
      </c>
      <c r="AT48" s="22">
        <f t="shared" si="25"/>
        <v>0</v>
      </c>
      <c r="AU48" s="22" t="s">
        <v>192</v>
      </c>
      <c r="AV48" s="22">
        <v>0</v>
      </c>
      <c r="AW48" s="22" t="s">
        <v>192</v>
      </c>
      <c r="AX48" s="22" t="s">
        <v>192</v>
      </c>
      <c r="AY48" s="22" t="s">
        <v>192</v>
      </c>
      <c r="AZ48" s="22">
        <v>0</v>
      </c>
      <c r="BA48" s="22">
        <f t="shared" si="26"/>
        <v>0</v>
      </c>
      <c r="BB48" s="22" t="s">
        <v>192</v>
      </c>
      <c r="BC48" s="22">
        <v>0</v>
      </c>
      <c r="BD48" s="22" t="s">
        <v>192</v>
      </c>
      <c r="BE48" s="22" t="s">
        <v>192</v>
      </c>
      <c r="BF48" s="22" t="s">
        <v>192</v>
      </c>
      <c r="BG48" s="22">
        <v>0</v>
      </c>
      <c r="BH48" s="22">
        <f t="shared" si="27"/>
        <v>10</v>
      </c>
      <c r="BI48" s="22">
        <v>0</v>
      </c>
      <c r="BJ48" s="22">
        <v>0</v>
      </c>
      <c r="BK48" s="22">
        <v>10</v>
      </c>
      <c r="BL48" s="22">
        <v>0</v>
      </c>
      <c r="BM48" s="22">
        <v>0</v>
      </c>
      <c r="BN48" s="22">
        <v>0</v>
      </c>
    </row>
    <row r="49" spans="1:66" ht="13.5">
      <c r="A49" s="40" t="s">
        <v>13</v>
      </c>
      <c r="B49" s="40" t="s">
        <v>100</v>
      </c>
      <c r="C49" s="41" t="s">
        <v>101</v>
      </c>
      <c r="D49" s="22">
        <f t="shared" si="15"/>
        <v>171</v>
      </c>
      <c r="E49" s="22">
        <f t="shared" si="16"/>
        <v>86</v>
      </c>
      <c r="F49" s="22">
        <f t="shared" si="16"/>
        <v>68</v>
      </c>
      <c r="G49" s="22">
        <f t="shared" si="16"/>
        <v>16</v>
      </c>
      <c r="H49" s="22">
        <f t="shared" si="16"/>
        <v>1</v>
      </c>
      <c r="I49" s="22">
        <f t="shared" si="16"/>
        <v>0</v>
      </c>
      <c r="J49" s="22">
        <f t="shared" si="16"/>
        <v>0</v>
      </c>
      <c r="K49" s="22">
        <f t="shared" si="17"/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f t="shared" si="18"/>
        <v>171</v>
      </c>
      <c r="S49" s="22">
        <f t="shared" si="19"/>
        <v>86</v>
      </c>
      <c r="T49" s="22">
        <f t="shared" si="20"/>
        <v>68</v>
      </c>
      <c r="U49" s="22">
        <f t="shared" si="7"/>
        <v>16</v>
      </c>
      <c r="V49" s="22">
        <f t="shared" si="7"/>
        <v>1</v>
      </c>
      <c r="W49" s="22">
        <f t="shared" si="7"/>
        <v>0</v>
      </c>
      <c r="X49" s="22">
        <f t="shared" si="21"/>
        <v>0</v>
      </c>
      <c r="Y49" s="22">
        <f t="shared" si="22"/>
        <v>0</v>
      </c>
      <c r="Z49" s="22" t="s">
        <v>192</v>
      </c>
      <c r="AA49" s="22">
        <v>0</v>
      </c>
      <c r="AB49" s="22" t="s">
        <v>192</v>
      </c>
      <c r="AC49" s="22" t="s">
        <v>192</v>
      </c>
      <c r="AD49" s="22" t="s">
        <v>192</v>
      </c>
      <c r="AE49" s="22">
        <v>0</v>
      </c>
      <c r="AF49" s="22">
        <f t="shared" si="23"/>
        <v>69</v>
      </c>
      <c r="AG49" s="22">
        <v>0</v>
      </c>
      <c r="AH49" s="22">
        <v>68</v>
      </c>
      <c r="AI49" s="22">
        <v>0</v>
      </c>
      <c r="AJ49" s="22">
        <v>1</v>
      </c>
      <c r="AK49" s="22">
        <v>0</v>
      </c>
      <c r="AL49" s="22">
        <v>0</v>
      </c>
      <c r="AM49" s="22">
        <f t="shared" si="24"/>
        <v>102</v>
      </c>
      <c r="AN49" s="22">
        <v>86</v>
      </c>
      <c r="AO49" s="22">
        <v>0</v>
      </c>
      <c r="AP49" s="22">
        <v>16</v>
      </c>
      <c r="AQ49" s="22">
        <v>0</v>
      </c>
      <c r="AR49" s="22">
        <v>0</v>
      </c>
      <c r="AS49" s="22">
        <v>0</v>
      </c>
      <c r="AT49" s="22">
        <f t="shared" si="25"/>
        <v>0</v>
      </c>
      <c r="AU49" s="22" t="s">
        <v>192</v>
      </c>
      <c r="AV49" s="22">
        <v>0</v>
      </c>
      <c r="AW49" s="22" t="s">
        <v>192</v>
      </c>
      <c r="AX49" s="22" t="s">
        <v>192</v>
      </c>
      <c r="AY49" s="22" t="s">
        <v>192</v>
      </c>
      <c r="AZ49" s="22">
        <v>0</v>
      </c>
      <c r="BA49" s="22">
        <f t="shared" si="26"/>
        <v>0</v>
      </c>
      <c r="BB49" s="22" t="s">
        <v>192</v>
      </c>
      <c r="BC49" s="22">
        <v>0</v>
      </c>
      <c r="BD49" s="22" t="s">
        <v>192</v>
      </c>
      <c r="BE49" s="22" t="s">
        <v>192</v>
      </c>
      <c r="BF49" s="22" t="s">
        <v>192</v>
      </c>
      <c r="BG49" s="22">
        <v>0</v>
      </c>
      <c r="BH49" s="22">
        <f t="shared" si="27"/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</row>
    <row r="50" spans="1:66" ht="13.5">
      <c r="A50" s="40" t="s">
        <v>13</v>
      </c>
      <c r="B50" s="40" t="s">
        <v>102</v>
      </c>
      <c r="C50" s="41" t="s">
        <v>103</v>
      </c>
      <c r="D50" s="22">
        <f t="shared" si="15"/>
        <v>376</v>
      </c>
      <c r="E50" s="22">
        <f t="shared" si="16"/>
        <v>135</v>
      </c>
      <c r="F50" s="22">
        <f t="shared" si="16"/>
        <v>40</v>
      </c>
      <c r="G50" s="22">
        <f t="shared" si="16"/>
        <v>49</v>
      </c>
      <c r="H50" s="22">
        <f t="shared" si="16"/>
        <v>4</v>
      </c>
      <c r="I50" s="22">
        <f t="shared" si="16"/>
        <v>24</v>
      </c>
      <c r="J50" s="22">
        <f t="shared" si="16"/>
        <v>124</v>
      </c>
      <c r="K50" s="22">
        <f t="shared" si="17"/>
        <v>259</v>
      </c>
      <c r="L50" s="22">
        <v>135</v>
      </c>
      <c r="M50" s="22">
        <v>0</v>
      </c>
      <c r="N50" s="22">
        <v>0</v>
      </c>
      <c r="O50" s="22">
        <v>0</v>
      </c>
      <c r="P50" s="22">
        <v>0</v>
      </c>
      <c r="Q50" s="22">
        <v>124</v>
      </c>
      <c r="R50" s="22">
        <f t="shared" si="18"/>
        <v>117</v>
      </c>
      <c r="S50" s="22">
        <f t="shared" si="19"/>
        <v>0</v>
      </c>
      <c r="T50" s="22">
        <f t="shared" si="20"/>
        <v>40</v>
      </c>
      <c r="U50" s="22">
        <f t="shared" si="7"/>
        <v>49</v>
      </c>
      <c r="V50" s="22">
        <f t="shared" si="7"/>
        <v>4</v>
      </c>
      <c r="W50" s="22">
        <f t="shared" si="7"/>
        <v>24</v>
      </c>
      <c r="X50" s="22">
        <f t="shared" si="21"/>
        <v>0</v>
      </c>
      <c r="Y50" s="22">
        <f t="shared" si="22"/>
        <v>0</v>
      </c>
      <c r="Z50" s="22" t="s">
        <v>192</v>
      </c>
      <c r="AA50" s="22">
        <v>0</v>
      </c>
      <c r="AB50" s="22" t="s">
        <v>192</v>
      </c>
      <c r="AC50" s="22" t="s">
        <v>192</v>
      </c>
      <c r="AD50" s="22" t="s">
        <v>192</v>
      </c>
      <c r="AE50" s="22">
        <v>0</v>
      </c>
      <c r="AF50" s="22">
        <f t="shared" si="23"/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f t="shared" si="24"/>
        <v>117</v>
      </c>
      <c r="AN50" s="22">
        <v>0</v>
      </c>
      <c r="AO50" s="22">
        <v>40</v>
      </c>
      <c r="AP50" s="22">
        <v>49</v>
      </c>
      <c r="AQ50" s="22">
        <v>4</v>
      </c>
      <c r="AR50" s="22">
        <v>24</v>
      </c>
      <c r="AS50" s="22">
        <v>0</v>
      </c>
      <c r="AT50" s="22">
        <f t="shared" si="25"/>
        <v>0</v>
      </c>
      <c r="AU50" s="22" t="s">
        <v>192</v>
      </c>
      <c r="AV50" s="22">
        <v>0</v>
      </c>
      <c r="AW50" s="22" t="s">
        <v>192</v>
      </c>
      <c r="AX50" s="22" t="s">
        <v>192</v>
      </c>
      <c r="AY50" s="22" t="s">
        <v>192</v>
      </c>
      <c r="AZ50" s="22">
        <v>0</v>
      </c>
      <c r="BA50" s="22">
        <f t="shared" si="26"/>
        <v>0</v>
      </c>
      <c r="BB50" s="22" t="s">
        <v>192</v>
      </c>
      <c r="BC50" s="22">
        <v>0</v>
      </c>
      <c r="BD50" s="22" t="s">
        <v>192</v>
      </c>
      <c r="BE50" s="22" t="s">
        <v>192</v>
      </c>
      <c r="BF50" s="22" t="s">
        <v>192</v>
      </c>
      <c r="BG50" s="22">
        <v>0</v>
      </c>
      <c r="BH50" s="22">
        <f t="shared" si="27"/>
        <v>0</v>
      </c>
      <c r="BI50" s="22">
        <v>0</v>
      </c>
      <c r="BJ50" s="22">
        <v>0</v>
      </c>
      <c r="BK50" s="22">
        <v>0</v>
      </c>
      <c r="BL50" s="22">
        <v>0</v>
      </c>
      <c r="BM50" s="22">
        <v>0</v>
      </c>
      <c r="BN50" s="22">
        <v>0</v>
      </c>
    </row>
    <row r="51" spans="1:66" ht="13.5">
      <c r="A51" s="40" t="s">
        <v>13</v>
      </c>
      <c r="B51" s="40" t="s">
        <v>104</v>
      </c>
      <c r="C51" s="41" t="s">
        <v>105</v>
      </c>
      <c r="D51" s="22">
        <f t="shared" si="15"/>
        <v>23</v>
      </c>
      <c r="E51" s="22">
        <f t="shared" si="16"/>
        <v>0</v>
      </c>
      <c r="F51" s="22">
        <f t="shared" si="16"/>
        <v>2</v>
      </c>
      <c r="G51" s="22">
        <f t="shared" si="16"/>
        <v>20</v>
      </c>
      <c r="H51" s="22">
        <f t="shared" si="16"/>
        <v>0</v>
      </c>
      <c r="I51" s="22">
        <f t="shared" si="16"/>
        <v>0</v>
      </c>
      <c r="J51" s="22">
        <f t="shared" si="16"/>
        <v>1</v>
      </c>
      <c r="K51" s="22">
        <f t="shared" si="17"/>
        <v>23</v>
      </c>
      <c r="L51" s="22">
        <v>0</v>
      </c>
      <c r="M51" s="22">
        <v>2</v>
      </c>
      <c r="N51" s="22">
        <v>20</v>
      </c>
      <c r="O51" s="22">
        <v>0</v>
      </c>
      <c r="P51" s="22">
        <v>0</v>
      </c>
      <c r="Q51" s="22">
        <v>1</v>
      </c>
      <c r="R51" s="22">
        <f t="shared" si="18"/>
        <v>0</v>
      </c>
      <c r="S51" s="22">
        <f t="shared" si="19"/>
        <v>0</v>
      </c>
      <c r="T51" s="22">
        <f t="shared" si="20"/>
        <v>0</v>
      </c>
      <c r="U51" s="22">
        <f t="shared" si="7"/>
        <v>0</v>
      </c>
      <c r="V51" s="22">
        <f t="shared" si="7"/>
        <v>0</v>
      </c>
      <c r="W51" s="22">
        <f t="shared" si="7"/>
        <v>0</v>
      </c>
      <c r="X51" s="22">
        <f t="shared" si="21"/>
        <v>0</v>
      </c>
      <c r="Y51" s="22">
        <f t="shared" si="22"/>
        <v>0</v>
      </c>
      <c r="Z51" s="22" t="s">
        <v>192</v>
      </c>
      <c r="AA51" s="22">
        <v>0</v>
      </c>
      <c r="AB51" s="22" t="s">
        <v>192</v>
      </c>
      <c r="AC51" s="22" t="s">
        <v>192</v>
      </c>
      <c r="AD51" s="22" t="s">
        <v>192</v>
      </c>
      <c r="AE51" s="22">
        <v>0</v>
      </c>
      <c r="AF51" s="22">
        <f t="shared" si="23"/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f t="shared" si="24"/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f t="shared" si="25"/>
        <v>0</v>
      </c>
      <c r="AU51" s="22" t="s">
        <v>192</v>
      </c>
      <c r="AV51" s="22">
        <v>0</v>
      </c>
      <c r="AW51" s="22" t="s">
        <v>192</v>
      </c>
      <c r="AX51" s="22" t="s">
        <v>192</v>
      </c>
      <c r="AY51" s="22" t="s">
        <v>192</v>
      </c>
      <c r="AZ51" s="22">
        <v>0</v>
      </c>
      <c r="BA51" s="22">
        <f t="shared" si="26"/>
        <v>0</v>
      </c>
      <c r="BB51" s="22" t="s">
        <v>192</v>
      </c>
      <c r="BC51" s="22">
        <v>0</v>
      </c>
      <c r="BD51" s="22" t="s">
        <v>192</v>
      </c>
      <c r="BE51" s="22" t="s">
        <v>192</v>
      </c>
      <c r="BF51" s="22" t="s">
        <v>192</v>
      </c>
      <c r="BG51" s="22">
        <v>0</v>
      </c>
      <c r="BH51" s="22">
        <f t="shared" si="27"/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</row>
    <row r="52" spans="1:66" ht="13.5">
      <c r="A52" s="40" t="s">
        <v>13</v>
      </c>
      <c r="B52" s="40" t="s">
        <v>106</v>
      </c>
      <c r="C52" s="41" t="s">
        <v>107</v>
      </c>
      <c r="D52" s="22">
        <f t="shared" si="15"/>
        <v>284</v>
      </c>
      <c r="E52" s="22">
        <f t="shared" si="16"/>
        <v>37</v>
      </c>
      <c r="F52" s="22">
        <f t="shared" si="16"/>
        <v>247</v>
      </c>
      <c r="G52" s="22">
        <f t="shared" si="16"/>
        <v>0</v>
      </c>
      <c r="H52" s="22">
        <f t="shared" si="16"/>
        <v>0</v>
      </c>
      <c r="I52" s="22">
        <f t="shared" si="16"/>
        <v>0</v>
      </c>
      <c r="J52" s="22">
        <f t="shared" si="16"/>
        <v>0</v>
      </c>
      <c r="K52" s="22">
        <f t="shared" si="17"/>
        <v>284</v>
      </c>
      <c r="L52" s="22">
        <v>37</v>
      </c>
      <c r="M52" s="22">
        <v>247</v>
      </c>
      <c r="N52" s="22">
        <v>0</v>
      </c>
      <c r="O52" s="22">
        <v>0</v>
      </c>
      <c r="P52" s="22">
        <v>0</v>
      </c>
      <c r="Q52" s="22">
        <v>0</v>
      </c>
      <c r="R52" s="22">
        <f t="shared" si="18"/>
        <v>0</v>
      </c>
      <c r="S52" s="22">
        <f t="shared" si="19"/>
        <v>0</v>
      </c>
      <c r="T52" s="22">
        <f t="shared" si="20"/>
        <v>0</v>
      </c>
      <c r="U52" s="22">
        <f t="shared" si="7"/>
        <v>0</v>
      </c>
      <c r="V52" s="22">
        <f t="shared" si="7"/>
        <v>0</v>
      </c>
      <c r="W52" s="22">
        <f t="shared" si="7"/>
        <v>0</v>
      </c>
      <c r="X52" s="22">
        <f t="shared" si="21"/>
        <v>0</v>
      </c>
      <c r="Y52" s="22">
        <f t="shared" si="22"/>
        <v>0</v>
      </c>
      <c r="Z52" s="22" t="s">
        <v>192</v>
      </c>
      <c r="AA52" s="22">
        <v>0</v>
      </c>
      <c r="AB52" s="22" t="s">
        <v>192</v>
      </c>
      <c r="AC52" s="22" t="s">
        <v>192</v>
      </c>
      <c r="AD52" s="22" t="s">
        <v>192</v>
      </c>
      <c r="AE52" s="22">
        <v>0</v>
      </c>
      <c r="AF52" s="22">
        <f t="shared" si="23"/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f t="shared" si="24"/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f t="shared" si="25"/>
        <v>0</v>
      </c>
      <c r="AU52" s="22" t="s">
        <v>192</v>
      </c>
      <c r="AV52" s="22">
        <v>0</v>
      </c>
      <c r="AW52" s="22" t="s">
        <v>192</v>
      </c>
      <c r="AX52" s="22" t="s">
        <v>192</v>
      </c>
      <c r="AY52" s="22" t="s">
        <v>192</v>
      </c>
      <c r="AZ52" s="22">
        <v>0</v>
      </c>
      <c r="BA52" s="22">
        <f t="shared" si="26"/>
        <v>0</v>
      </c>
      <c r="BB52" s="22" t="s">
        <v>192</v>
      </c>
      <c r="BC52" s="22">
        <v>0</v>
      </c>
      <c r="BD52" s="22" t="s">
        <v>192</v>
      </c>
      <c r="BE52" s="22" t="s">
        <v>192</v>
      </c>
      <c r="BF52" s="22" t="s">
        <v>192</v>
      </c>
      <c r="BG52" s="22">
        <v>0</v>
      </c>
      <c r="BH52" s="22">
        <f t="shared" si="27"/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</row>
    <row r="53" spans="1:66" ht="13.5">
      <c r="A53" s="40" t="s">
        <v>13</v>
      </c>
      <c r="B53" s="40" t="s">
        <v>108</v>
      </c>
      <c r="C53" s="41" t="s">
        <v>109</v>
      </c>
      <c r="D53" s="22">
        <f t="shared" si="15"/>
        <v>127</v>
      </c>
      <c r="E53" s="22">
        <f t="shared" si="16"/>
        <v>0</v>
      </c>
      <c r="F53" s="22">
        <f t="shared" si="16"/>
        <v>25</v>
      </c>
      <c r="G53" s="22">
        <f t="shared" si="16"/>
        <v>95</v>
      </c>
      <c r="H53" s="22">
        <f t="shared" si="16"/>
        <v>7</v>
      </c>
      <c r="I53" s="22">
        <f t="shared" si="16"/>
        <v>0</v>
      </c>
      <c r="J53" s="22">
        <f t="shared" si="16"/>
        <v>0</v>
      </c>
      <c r="K53" s="22">
        <f t="shared" si="17"/>
        <v>102</v>
      </c>
      <c r="L53" s="22">
        <v>0</v>
      </c>
      <c r="M53" s="22">
        <v>0</v>
      </c>
      <c r="N53" s="22">
        <v>95</v>
      </c>
      <c r="O53" s="22">
        <v>7</v>
      </c>
      <c r="P53" s="22">
        <v>0</v>
      </c>
      <c r="Q53" s="22">
        <v>0</v>
      </c>
      <c r="R53" s="22">
        <f t="shared" si="18"/>
        <v>25</v>
      </c>
      <c r="S53" s="22">
        <f t="shared" si="19"/>
        <v>0</v>
      </c>
      <c r="T53" s="22">
        <f t="shared" si="20"/>
        <v>25</v>
      </c>
      <c r="U53" s="22">
        <f t="shared" si="7"/>
        <v>0</v>
      </c>
      <c r="V53" s="22">
        <f t="shared" si="7"/>
        <v>0</v>
      </c>
      <c r="W53" s="22">
        <f t="shared" si="7"/>
        <v>0</v>
      </c>
      <c r="X53" s="22">
        <f t="shared" si="21"/>
        <v>0</v>
      </c>
      <c r="Y53" s="22">
        <f t="shared" si="22"/>
        <v>0</v>
      </c>
      <c r="Z53" s="22" t="s">
        <v>192</v>
      </c>
      <c r="AA53" s="22">
        <v>0</v>
      </c>
      <c r="AB53" s="22" t="s">
        <v>192</v>
      </c>
      <c r="AC53" s="22" t="s">
        <v>192</v>
      </c>
      <c r="AD53" s="22" t="s">
        <v>192</v>
      </c>
      <c r="AE53" s="22">
        <v>0</v>
      </c>
      <c r="AF53" s="22">
        <f t="shared" si="23"/>
        <v>25</v>
      </c>
      <c r="AG53" s="22">
        <v>0</v>
      </c>
      <c r="AH53" s="22">
        <v>25</v>
      </c>
      <c r="AI53" s="22">
        <v>0</v>
      </c>
      <c r="AJ53" s="22">
        <v>0</v>
      </c>
      <c r="AK53" s="22">
        <v>0</v>
      </c>
      <c r="AL53" s="22">
        <v>0</v>
      </c>
      <c r="AM53" s="22">
        <f t="shared" si="24"/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f t="shared" si="25"/>
        <v>0</v>
      </c>
      <c r="AU53" s="22" t="s">
        <v>192</v>
      </c>
      <c r="AV53" s="22">
        <v>0</v>
      </c>
      <c r="AW53" s="22" t="s">
        <v>192</v>
      </c>
      <c r="AX53" s="22" t="s">
        <v>192</v>
      </c>
      <c r="AY53" s="22" t="s">
        <v>192</v>
      </c>
      <c r="AZ53" s="22">
        <v>0</v>
      </c>
      <c r="BA53" s="22">
        <f t="shared" si="26"/>
        <v>0</v>
      </c>
      <c r="BB53" s="22" t="s">
        <v>192</v>
      </c>
      <c r="BC53" s="22">
        <v>0</v>
      </c>
      <c r="BD53" s="22" t="s">
        <v>192</v>
      </c>
      <c r="BE53" s="22" t="s">
        <v>192</v>
      </c>
      <c r="BF53" s="22" t="s">
        <v>192</v>
      </c>
      <c r="BG53" s="22">
        <v>0</v>
      </c>
      <c r="BH53" s="22">
        <f t="shared" si="27"/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</row>
    <row r="54" spans="1:66" ht="13.5">
      <c r="A54" s="40" t="s">
        <v>13</v>
      </c>
      <c r="B54" s="40" t="s">
        <v>110</v>
      </c>
      <c r="C54" s="41" t="s">
        <v>111</v>
      </c>
      <c r="D54" s="22">
        <f t="shared" si="15"/>
        <v>122</v>
      </c>
      <c r="E54" s="22">
        <f t="shared" si="16"/>
        <v>0</v>
      </c>
      <c r="F54" s="22">
        <f t="shared" si="16"/>
        <v>62</v>
      </c>
      <c r="G54" s="22">
        <f t="shared" si="16"/>
        <v>59</v>
      </c>
      <c r="H54" s="22">
        <f t="shared" si="16"/>
        <v>0</v>
      </c>
      <c r="I54" s="22">
        <f t="shared" si="16"/>
        <v>0</v>
      </c>
      <c r="J54" s="22">
        <f t="shared" si="16"/>
        <v>1</v>
      </c>
      <c r="K54" s="22">
        <f t="shared" si="17"/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f t="shared" si="18"/>
        <v>122</v>
      </c>
      <c r="S54" s="22">
        <f t="shared" si="19"/>
        <v>0</v>
      </c>
      <c r="T54" s="22">
        <f t="shared" si="20"/>
        <v>62</v>
      </c>
      <c r="U54" s="22">
        <f t="shared" si="7"/>
        <v>59</v>
      </c>
      <c r="V54" s="22">
        <f t="shared" si="7"/>
        <v>0</v>
      </c>
      <c r="W54" s="22">
        <f t="shared" si="7"/>
        <v>0</v>
      </c>
      <c r="X54" s="22">
        <f t="shared" si="21"/>
        <v>1</v>
      </c>
      <c r="Y54" s="22">
        <f t="shared" si="22"/>
        <v>0</v>
      </c>
      <c r="Z54" s="22" t="s">
        <v>192</v>
      </c>
      <c r="AA54" s="22">
        <v>0</v>
      </c>
      <c r="AB54" s="22" t="s">
        <v>192</v>
      </c>
      <c r="AC54" s="22" t="s">
        <v>192</v>
      </c>
      <c r="AD54" s="22" t="s">
        <v>192</v>
      </c>
      <c r="AE54" s="22">
        <v>0</v>
      </c>
      <c r="AF54" s="22">
        <f t="shared" si="23"/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f t="shared" si="24"/>
        <v>122</v>
      </c>
      <c r="AN54" s="22">
        <v>0</v>
      </c>
      <c r="AO54" s="22">
        <v>62</v>
      </c>
      <c r="AP54" s="22">
        <v>59</v>
      </c>
      <c r="AQ54" s="22">
        <v>0</v>
      </c>
      <c r="AR54" s="22">
        <v>0</v>
      </c>
      <c r="AS54" s="22">
        <v>1</v>
      </c>
      <c r="AT54" s="22">
        <f t="shared" si="25"/>
        <v>0</v>
      </c>
      <c r="AU54" s="22" t="s">
        <v>192</v>
      </c>
      <c r="AV54" s="22">
        <v>0</v>
      </c>
      <c r="AW54" s="22" t="s">
        <v>192</v>
      </c>
      <c r="AX54" s="22" t="s">
        <v>192</v>
      </c>
      <c r="AY54" s="22" t="s">
        <v>192</v>
      </c>
      <c r="AZ54" s="22">
        <v>0</v>
      </c>
      <c r="BA54" s="22">
        <f t="shared" si="26"/>
        <v>0</v>
      </c>
      <c r="BB54" s="22" t="s">
        <v>192</v>
      </c>
      <c r="BC54" s="22">
        <v>0</v>
      </c>
      <c r="BD54" s="22" t="s">
        <v>192</v>
      </c>
      <c r="BE54" s="22" t="s">
        <v>192</v>
      </c>
      <c r="BF54" s="22" t="s">
        <v>192</v>
      </c>
      <c r="BG54" s="22">
        <v>0</v>
      </c>
      <c r="BH54" s="22">
        <f t="shared" si="27"/>
        <v>0</v>
      </c>
      <c r="BI54" s="22">
        <v>0</v>
      </c>
      <c r="BJ54" s="22">
        <v>0</v>
      </c>
      <c r="BK54" s="22">
        <v>0</v>
      </c>
      <c r="BL54" s="22">
        <v>0</v>
      </c>
      <c r="BM54" s="22">
        <v>0</v>
      </c>
      <c r="BN54" s="22">
        <v>0</v>
      </c>
    </row>
    <row r="55" spans="1:66" ht="13.5">
      <c r="A55" s="40" t="s">
        <v>13</v>
      </c>
      <c r="B55" s="40" t="s">
        <v>112</v>
      </c>
      <c r="C55" s="41" t="s">
        <v>113</v>
      </c>
      <c r="D55" s="22">
        <f t="shared" si="15"/>
        <v>211</v>
      </c>
      <c r="E55" s="22">
        <f t="shared" si="16"/>
        <v>35</v>
      </c>
      <c r="F55" s="22">
        <f t="shared" si="16"/>
        <v>176</v>
      </c>
      <c r="G55" s="22">
        <f t="shared" si="16"/>
        <v>0</v>
      </c>
      <c r="H55" s="22">
        <f t="shared" si="16"/>
        <v>0</v>
      </c>
      <c r="I55" s="22">
        <f t="shared" si="16"/>
        <v>0</v>
      </c>
      <c r="J55" s="22">
        <f t="shared" si="16"/>
        <v>0</v>
      </c>
      <c r="K55" s="22">
        <f t="shared" si="17"/>
        <v>211</v>
      </c>
      <c r="L55" s="22">
        <v>35</v>
      </c>
      <c r="M55" s="22">
        <v>176</v>
      </c>
      <c r="N55" s="22">
        <v>0</v>
      </c>
      <c r="O55" s="22">
        <v>0</v>
      </c>
      <c r="P55" s="22">
        <v>0</v>
      </c>
      <c r="Q55" s="22">
        <v>0</v>
      </c>
      <c r="R55" s="22">
        <f t="shared" si="18"/>
        <v>0</v>
      </c>
      <c r="S55" s="22">
        <f t="shared" si="19"/>
        <v>0</v>
      </c>
      <c r="T55" s="22">
        <f t="shared" si="20"/>
        <v>0</v>
      </c>
      <c r="U55" s="22">
        <f t="shared" si="7"/>
        <v>0</v>
      </c>
      <c r="V55" s="22">
        <f t="shared" si="7"/>
        <v>0</v>
      </c>
      <c r="W55" s="22">
        <f t="shared" si="7"/>
        <v>0</v>
      </c>
      <c r="X55" s="22">
        <f t="shared" si="21"/>
        <v>0</v>
      </c>
      <c r="Y55" s="22">
        <f t="shared" si="22"/>
        <v>0</v>
      </c>
      <c r="Z55" s="22" t="s">
        <v>192</v>
      </c>
      <c r="AA55" s="22">
        <v>0</v>
      </c>
      <c r="AB55" s="22" t="s">
        <v>192</v>
      </c>
      <c r="AC55" s="22" t="s">
        <v>192</v>
      </c>
      <c r="AD55" s="22" t="s">
        <v>192</v>
      </c>
      <c r="AE55" s="22">
        <v>0</v>
      </c>
      <c r="AF55" s="22">
        <f t="shared" si="23"/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f t="shared" si="24"/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f t="shared" si="25"/>
        <v>0</v>
      </c>
      <c r="AU55" s="22" t="s">
        <v>192</v>
      </c>
      <c r="AV55" s="22">
        <v>0</v>
      </c>
      <c r="AW55" s="22" t="s">
        <v>192</v>
      </c>
      <c r="AX55" s="22" t="s">
        <v>192</v>
      </c>
      <c r="AY55" s="22" t="s">
        <v>192</v>
      </c>
      <c r="AZ55" s="22">
        <v>0</v>
      </c>
      <c r="BA55" s="22">
        <f t="shared" si="26"/>
        <v>0</v>
      </c>
      <c r="BB55" s="22" t="s">
        <v>192</v>
      </c>
      <c r="BC55" s="22">
        <v>0</v>
      </c>
      <c r="BD55" s="22" t="s">
        <v>192</v>
      </c>
      <c r="BE55" s="22" t="s">
        <v>192</v>
      </c>
      <c r="BF55" s="22" t="s">
        <v>192</v>
      </c>
      <c r="BG55" s="22">
        <v>0</v>
      </c>
      <c r="BH55" s="22">
        <f t="shared" si="27"/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0</v>
      </c>
    </row>
    <row r="56" spans="1:66" ht="13.5">
      <c r="A56" s="40" t="s">
        <v>13</v>
      </c>
      <c r="B56" s="40" t="s">
        <v>114</v>
      </c>
      <c r="C56" s="41" t="s">
        <v>115</v>
      </c>
      <c r="D56" s="22">
        <f t="shared" si="15"/>
        <v>205</v>
      </c>
      <c r="E56" s="22">
        <f t="shared" si="16"/>
        <v>5</v>
      </c>
      <c r="F56" s="22">
        <f t="shared" si="16"/>
        <v>179</v>
      </c>
      <c r="G56" s="22">
        <f t="shared" si="16"/>
        <v>20</v>
      </c>
      <c r="H56" s="22">
        <f t="shared" si="16"/>
        <v>1</v>
      </c>
      <c r="I56" s="22">
        <f t="shared" si="16"/>
        <v>0</v>
      </c>
      <c r="J56" s="22">
        <f t="shared" si="16"/>
        <v>0</v>
      </c>
      <c r="K56" s="22">
        <f t="shared" si="17"/>
        <v>26</v>
      </c>
      <c r="L56" s="22">
        <v>5</v>
      </c>
      <c r="M56" s="22">
        <v>0</v>
      </c>
      <c r="N56" s="22">
        <v>20</v>
      </c>
      <c r="O56" s="22">
        <v>1</v>
      </c>
      <c r="P56" s="22">
        <v>0</v>
      </c>
      <c r="Q56" s="22">
        <v>0</v>
      </c>
      <c r="R56" s="22">
        <f t="shared" si="18"/>
        <v>179</v>
      </c>
      <c r="S56" s="22">
        <f t="shared" si="19"/>
        <v>0</v>
      </c>
      <c r="T56" s="22">
        <f t="shared" si="20"/>
        <v>179</v>
      </c>
      <c r="U56" s="22">
        <f t="shared" si="7"/>
        <v>0</v>
      </c>
      <c r="V56" s="22">
        <f t="shared" si="7"/>
        <v>0</v>
      </c>
      <c r="W56" s="22">
        <f t="shared" si="7"/>
        <v>0</v>
      </c>
      <c r="X56" s="22">
        <f t="shared" si="21"/>
        <v>0</v>
      </c>
      <c r="Y56" s="22">
        <f t="shared" si="22"/>
        <v>0</v>
      </c>
      <c r="Z56" s="22" t="s">
        <v>192</v>
      </c>
      <c r="AA56" s="22">
        <v>0</v>
      </c>
      <c r="AB56" s="22" t="s">
        <v>192</v>
      </c>
      <c r="AC56" s="22" t="s">
        <v>192</v>
      </c>
      <c r="AD56" s="22" t="s">
        <v>192</v>
      </c>
      <c r="AE56" s="22">
        <v>0</v>
      </c>
      <c r="AF56" s="22">
        <f t="shared" si="23"/>
        <v>40</v>
      </c>
      <c r="AG56" s="22">
        <v>0</v>
      </c>
      <c r="AH56" s="22">
        <v>40</v>
      </c>
      <c r="AI56" s="22">
        <v>0</v>
      </c>
      <c r="AJ56" s="22">
        <v>0</v>
      </c>
      <c r="AK56" s="22">
        <v>0</v>
      </c>
      <c r="AL56" s="22">
        <v>0</v>
      </c>
      <c r="AM56" s="22">
        <f t="shared" si="24"/>
        <v>139</v>
      </c>
      <c r="AN56" s="22">
        <v>0</v>
      </c>
      <c r="AO56" s="22">
        <v>139</v>
      </c>
      <c r="AP56" s="22">
        <v>0</v>
      </c>
      <c r="AQ56" s="22">
        <v>0</v>
      </c>
      <c r="AR56" s="22">
        <v>0</v>
      </c>
      <c r="AS56" s="22">
        <v>0</v>
      </c>
      <c r="AT56" s="22">
        <f t="shared" si="25"/>
        <v>0</v>
      </c>
      <c r="AU56" s="22" t="s">
        <v>192</v>
      </c>
      <c r="AV56" s="22">
        <v>0</v>
      </c>
      <c r="AW56" s="22" t="s">
        <v>192</v>
      </c>
      <c r="AX56" s="22" t="s">
        <v>192</v>
      </c>
      <c r="AY56" s="22" t="s">
        <v>192</v>
      </c>
      <c r="AZ56" s="22">
        <v>0</v>
      </c>
      <c r="BA56" s="22">
        <f t="shared" si="26"/>
        <v>0</v>
      </c>
      <c r="BB56" s="22" t="s">
        <v>192</v>
      </c>
      <c r="BC56" s="22">
        <v>0</v>
      </c>
      <c r="BD56" s="22" t="s">
        <v>192</v>
      </c>
      <c r="BE56" s="22" t="s">
        <v>192</v>
      </c>
      <c r="BF56" s="22" t="s">
        <v>192</v>
      </c>
      <c r="BG56" s="22">
        <v>0</v>
      </c>
      <c r="BH56" s="22">
        <f t="shared" si="27"/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0</v>
      </c>
      <c r="BN56" s="22">
        <v>0</v>
      </c>
    </row>
    <row r="57" spans="1:66" ht="13.5">
      <c r="A57" s="40" t="s">
        <v>13</v>
      </c>
      <c r="B57" s="40" t="s">
        <v>116</v>
      </c>
      <c r="C57" s="41" t="s">
        <v>117</v>
      </c>
      <c r="D57" s="22">
        <f t="shared" si="15"/>
        <v>7</v>
      </c>
      <c r="E57" s="22">
        <f t="shared" si="16"/>
        <v>0</v>
      </c>
      <c r="F57" s="22">
        <f t="shared" si="16"/>
        <v>7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22">
        <f t="shared" si="17"/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f t="shared" si="18"/>
        <v>7</v>
      </c>
      <c r="S57" s="22">
        <f t="shared" si="19"/>
        <v>0</v>
      </c>
      <c r="T57" s="22">
        <f t="shared" si="20"/>
        <v>7</v>
      </c>
      <c r="U57" s="22">
        <f t="shared" si="7"/>
        <v>0</v>
      </c>
      <c r="V57" s="22">
        <f t="shared" si="7"/>
        <v>0</v>
      </c>
      <c r="W57" s="22">
        <f t="shared" si="7"/>
        <v>0</v>
      </c>
      <c r="X57" s="22">
        <f t="shared" si="21"/>
        <v>0</v>
      </c>
      <c r="Y57" s="22">
        <f t="shared" si="22"/>
        <v>0</v>
      </c>
      <c r="Z57" s="22" t="s">
        <v>192</v>
      </c>
      <c r="AA57" s="22">
        <v>0</v>
      </c>
      <c r="AB57" s="22" t="s">
        <v>192</v>
      </c>
      <c r="AC57" s="22" t="s">
        <v>192</v>
      </c>
      <c r="AD57" s="22" t="s">
        <v>192</v>
      </c>
      <c r="AE57" s="22">
        <v>0</v>
      </c>
      <c r="AF57" s="22">
        <f t="shared" si="23"/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f t="shared" si="24"/>
        <v>7</v>
      </c>
      <c r="AN57" s="22">
        <v>0</v>
      </c>
      <c r="AO57" s="22">
        <v>7</v>
      </c>
      <c r="AP57" s="22">
        <v>0</v>
      </c>
      <c r="AQ57" s="22">
        <v>0</v>
      </c>
      <c r="AR57" s="22">
        <v>0</v>
      </c>
      <c r="AS57" s="22">
        <v>0</v>
      </c>
      <c r="AT57" s="22">
        <f t="shared" si="25"/>
        <v>0</v>
      </c>
      <c r="AU57" s="22" t="s">
        <v>192</v>
      </c>
      <c r="AV57" s="22">
        <v>0</v>
      </c>
      <c r="AW57" s="22" t="s">
        <v>192</v>
      </c>
      <c r="AX57" s="22" t="s">
        <v>192</v>
      </c>
      <c r="AY57" s="22" t="s">
        <v>192</v>
      </c>
      <c r="AZ57" s="22">
        <v>0</v>
      </c>
      <c r="BA57" s="22">
        <f t="shared" si="26"/>
        <v>0</v>
      </c>
      <c r="BB57" s="22" t="s">
        <v>192</v>
      </c>
      <c r="BC57" s="22">
        <v>0</v>
      </c>
      <c r="BD57" s="22" t="s">
        <v>192</v>
      </c>
      <c r="BE57" s="22" t="s">
        <v>192</v>
      </c>
      <c r="BF57" s="22" t="s">
        <v>192</v>
      </c>
      <c r="BG57" s="22">
        <v>0</v>
      </c>
      <c r="BH57" s="22">
        <f t="shared" si="27"/>
        <v>19</v>
      </c>
      <c r="BI57" s="22">
        <v>9</v>
      </c>
      <c r="BJ57" s="22">
        <v>1</v>
      </c>
      <c r="BK57" s="22">
        <v>8</v>
      </c>
      <c r="BL57" s="22">
        <v>0</v>
      </c>
      <c r="BM57" s="22">
        <v>0</v>
      </c>
      <c r="BN57" s="22">
        <v>1</v>
      </c>
    </row>
    <row r="58" spans="1:66" ht="13.5">
      <c r="A58" s="74" t="s">
        <v>118</v>
      </c>
      <c r="B58" s="75"/>
      <c r="C58" s="76"/>
      <c r="D58" s="22">
        <f aca="true" t="shared" si="28" ref="D58:AI58">SUM(D5:D57)</f>
        <v>41137</v>
      </c>
      <c r="E58" s="22">
        <f t="shared" si="28"/>
        <v>18122</v>
      </c>
      <c r="F58" s="22">
        <f t="shared" si="28"/>
        <v>12122</v>
      </c>
      <c r="G58" s="22">
        <f t="shared" si="28"/>
        <v>6557</v>
      </c>
      <c r="H58" s="22">
        <f t="shared" si="28"/>
        <v>473</v>
      </c>
      <c r="I58" s="22">
        <f t="shared" si="28"/>
        <v>714</v>
      </c>
      <c r="J58" s="22">
        <f t="shared" si="28"/>
        <v>3149</v>
      </c>
      <c r="K58" s="22">
        <f t="shared" si="28"/>
        <v>18527</v>
      </c>
      <c r="L58" s="22">
        <f t="shared" si="28"/>
        <v>14809</v>
      </c>
      <c r="M58" s="22">
        <f t="shared" si="28"/>
        <v>1143</v>
      </c>
      <c r="N58" s="22">
        <f t="shared" si="28"/>
        <v>836</v>
      </c>
      <c r="O58" s="22">
        <f t="shared" si="28"/>
        <v>61</v>
      </c>
      <c r="P58" s="22">
        <f t="shared" si="28"/>
        <v>272</v>
      </c>
      <c r="Q58" s="22">
        <f t="shared" si="28"/>
        <v>1406</v>
      </c>
      <c r="R58" s="22">
        <f t="shared" si="28"/>
        <v>22610</v>
      </c>
      <c r="S58" s="22">
        <f t="shared" si="28"/>
        <v>3313</v>
      </c>
      <c r="T58" s="22">
        <f t="shared" si="28"/>
        <v>10979</v>
      </c>
      <c r="U58" s="22">
        <f t="shared" si="28"/>
        <v>5721</v>
      </c>
      <c r="V58" s="22">
        <f t="shared" si="28"/>
        <v>412</v>
      </c>
      <c r="W58" s="22">
        <f t="shared" si="28"/>
        <v>442</v>
      </c>
      <c r="X58" s="22">
        <f t="shared" si="28"/>
        <v>1743</v>
      </c>
      <c r="Y58" s="22">
        <f t="shared" si="28"/>
        <v>0</v>
      </c>
      <c r="Z58" s="22">
        <f t="shared" si="28"/>
        <v>0</v>
      </c>
      <c r="AA58" s="22">
        <f t="shared" si="28"/>
        <v>0</v>
      </c>
      <c r="AB58" s="22">
        <f t="shared" si="28"/>
        <v>0</v>
      </c>
      <c r="AC58" s="22">
        <f t="shared" si="28"/>
        <v>0</v>
      </c>
      <c r="AD58" s="22">
        <f t="shared" si="28"/>
        <v>0</v>
      </c>
      <c r="AE58" s="22">
        <f t="shared" si="28"/>
        <v>0</v>
      </c>
      <c r="AF58" s="22">
        <f t="shared" si="28"/>
        <v>2105</v>
      </c>
      <c r="AG58" s="22">
        <f t="shared" si="28"/>
        <v>0</v>
      </c>
      <c r="AH58" s="22">
        <f t="shared" si="28"/>
        <v>2086</v>
      </c>
      <c r="AI58" s="22">
        <f t="shared" si="28"/>
        <v>2</v>
      </c>
      <c r="AJ58" s="22">
        <f aca="true" t="shared" si="29" ref="AJ58:BO58">SUM(AJ5:AJ57)</f>
        <v>13</v>
      </c>
      <c r="AK58" s="22">
        <f t="shared" si="29"/>
        <v>0</v>
      </c>
      <c r="AL58" s="22">
        <f t="shared" si="29"/>
        <v>4</v>
      </c>
      <c r="AM58" s="22">
        <f t="shared" si="29"/>
        <v>19334</v>
      </c>
      <c r="AN58" s="22">
        <f t="shared" si="29"/>
        <v>3313</v>
      </c>
      <c r="AO58" s="22">
        <f t="shared" si="29"/>
        <v>8893</v>
      </c>
      <c r="AP58" s="22">
        <f t="shared" si="29"/>
        <v>5719</v>
      </c>
      <c r="AQ58" s="22">
        <f t="shared" si="29"/>
        <v>399</v>
      </c>
      <c r="AR58" s="22">
        <f t="shared" si="29"/>
        <v>442</v>
      </c>
      <c r="AS58" s="22">
        <f t="shared" si="29"/>
        <v>568</v>
      </c>
      <c r="AT58" s="22">
        <f t="shared" si="29"/>
        <v>253</v>
      </c>
      <c r="AU58" s="22">
        <f t="shared" si="29"/>
        <v>0</v>
      </c>
      <c r="AV58" s="22">
        <f t="shared" si="29"/>
        <v>0</v>
      </c>
      <c r="AW58" s="22">
        <f t="shared" si="29"/>
        <v>0</v>
      </c>
      <c r="AX58" s="22">
        <f t="shared" si="29"/>
        <v>0</v>
      </c>
      <c r="AY58" s="22">
        <f t="shared" si="29"/>
        <v>0</v>
      </c>
      <c r="AZ58" s="22">
        <f t="shared" si="29"/>
        <v>253</v>
      </c>
      <c r="BA58" s="22">
        <f t="shared" si="29"/>
        <v>918</v>
      </c>
      <c r="BB58" s="22">
        <f t="shared" si="29"/>
        <v>0</v>
      </c>
      <c r="BC58" s="22">
        <f t="shared" si="29"/>
        <v>0</v>
      </c>
      <c r="BD58" s="22">
        <f t="shared" si="29"/>
        <v>0</v>
      </c>
      <c r="BE58" s="22">
        <f t="shared" si="29"/>
        <v>0</v>
      </c>
      <c r="BF58" s="22">
        <f t="shared" si="29"/>
        <v>0</v>
      </c>
      <c r="BG58" s="22">
        <f t="shared" si="29"/>
        <v>918</v>
      </c>
      <c r="BH58" s="22">
        <f t="shared" si="29"/>
        <v>1022</v>
      </c>
      <c r="BI58" s="22">
        <f t="shared" si="29"/>
        <v>879</v>
      </c>
      <c r="BJ58" s="22">
        <f t="shared" si="29"/>
        <v>30</v>
      </c>
      <c r="BK58" s="22">
        <f t="shared" si="29"/>
        <v>58</v>
      </c>
      <c r="BL58" s="22">
        <f t="shared" si="29"/>
        <v>0</v>
      </c>
      <c r="BM58" s="22">
        <f t="shared" si="29"/>
        <v>0</v>
      </c>
      <c r="BN58" s="22">
        <f t="shared" si="29"/>
        <v>55</v>
      </c>
    </row>
  </sheetData>
  <mergeCells count="13">
    <mergeCell ref="A58:C58"/>
    <mergeCell ref="AM2:AS2"/>
    <mergeCell ref="AT2:AZ2"/>
    <mergeCell ref="BA2:BG2"/>
    <mergeCell ref="A2:A4"/>
    <mergeCell ref="B2:B4"/>
    <mergeCell ref="C2:C4"/>
    <mergeCell ref="D2:J2"/>
    <mergeCell ref="BH2:BN2"/>
    <mergeCell ref="K2:Q2"/>
    <mergeCell ref="R2:X2"/>
    <mergeCell ref="Y2:AE2"/>
    <mergeCell ref="AF2:AL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&amp;L&amp;16ごみ資源化状況（平成１２年度実績）&amp;R&amp;D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2002-10-24T02:16:53Z</cp:lastPrinted>
  <dcterms:created xsi:type="dcterms:W3CDTF">2002-10-23T09:25:58Z</dcterms:created>
  <dcterms:modified xsi:type="dcterms:W3CDTF">2003-02-07T13:11:40Z</dcterms:modified>
  <cp:category/>
  <cp:version/>
  <cp:contentType/>
  <cp:contentStatus/>
</cp:coreProperties>
</file>