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definedNames>
    <definedName name="_xlnm.Print_Area" localSheetId="0">'ごみ処理概要'!$A$2:$AP$50</definedName>
    <definedName name="_xlnm.Print_Area" localSheetId="2">'ごみ処理量内訳'!$A$2:$AI$50</definedName>
    <definedName name="_xlnm.Print_Area" localSheetId="1">'ごみ搬入量内訳'!$A$2:$AH$51</definedName>
    <definedName name="_xlnm.Print_Area" localSheetId="3">'資源化量内訳'!$A$2:$BN$49</definedName>
    <definedName name="_xlnm.Print_Titles" localSheetId="0">'ごみ処理概要'!$A:$C,'ごみ処理概要'!$2:$5</definedName>
    <definedName name="_xlnm.Print_Titles" localSheetId="2">'ごみ処理量内訳'!$A:$C,'ごみ処理量内訳'!$2:$5</definedName>
    <definedName name="_xlnm.Print_Titles" localSheetId="1">'ごみ搬入量内訳'!$A:$C,'ごみ搬入量内訳'!$2:$6</definedName>
    <definedName name="_xlnm.Print_Titles" localSheetId="3">'資源化量内訳'!$A:$C,'資源化量内訳'!$2:$4</definedName>
  </definedNames>
  <calcPr fullCalcOnLoad="1"/>
</workbook>
</file>

<file path=xl/sharedStrings.xml><?xml version="1.0" encoding="utf-8"?>
<sst xmlns="http://schemas.openxmlformats.org/spreadsheetml/2006/main" count="1483" uniqueCount="197">
  <si>
    <t>岬町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</si>
  <si>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</si>
  <si>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</si>
  <si>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</si>
  <si>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</si>
  <si>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</si>
  <si>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</si>
  <si>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</si>
  <si>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t>ﾍﾟｯﾄﾎﾞﾄﾙ</t>
  </si>
  <si>
    <t>ﾌﾟﾗｽﾁｯｸ類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</si>
  <si>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</si>
  <si>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</si>
  <si>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大阪府</t>
  </si>
  <si>
    <t>27100</t>
  </si>
  <si>
    <t>大阪市</t>
  </si>
  <si>
    <t>27201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</si>
  <si>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</si>
  <si>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</si>
  <si>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</si>
  <si>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</si>
  <si>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</si>
  <si>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</si>
  <si>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</si>
  <si>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</si>
  <si>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</si>
  <si>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</si>
  <si>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</si>
  <si>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</si>
  <si>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</si>
  <si>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</si>
  <si>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</si>
  <si>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</si>
  <si>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</si>
  <si>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</si>
  <si>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</si>
  <si>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</si>
  <si>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</si>
  <si>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</si>
  <si>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</si>
  <si>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</si>
  <si>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</si>
  <si>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</si>
  <si>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</si>
  <si>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</si>
  <si>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</si>
  <si>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</si>
  <si>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</si>
  <si>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</si>
  <si>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</si>
  <si>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</si>
  <si>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</si>
  <si>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</si>
  <si>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</si>
  <si>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</si>
  <si>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</si>
  <si>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</si>
  <si>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</si>
  <si>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</si>
  <si>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</si>
  <si>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</si>
  <si>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</si>
  <si>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</si>
  <si>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</si>
  <si>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</si>
  <si>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</si>
  <si>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</si>
  <si>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</si>
  <si>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</si>
  <si>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</si>
  <si>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</si>
  <si>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</si>
  <si>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</si>
  <si>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</si>
  <si>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</si>
  <si>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</si>
  <si>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</si>
  <si>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</si>
  <si>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</si>
  <si>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</si>
  <si>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</si>
  <si>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</si>
  <si>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</si>
  <si>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</si>
  <si>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</si>
  <si>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</si>
  <si>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</si>
  <si>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</si>
  <si>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</si>
  <si>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</si>
  <si>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</si>
  <si>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27366</t>
  </si>
  <si>
    <t>27381</t>
  </si>
  <si>
    <t>太子町</t>
  </si>
  <si>
    <t>27382</t>
  </si>
  <si>
    <t>27383</t>
  </si>
  <si>
    <t>千早赤阪村</t>
  </si>
  <si>
    <t>27385</t>
  </si>
  <si>
    <t>美原町</t>
  </si>
  <si>
    <t>合　計</t>
  </si>
  <si>
    <t>都道府県</t>
  </si>
  <si>
    <t>コード</t>
  </si>
  <si>
    <t>市町村名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</si>
  <si>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</si>
  <si>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</si>
  <si>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</si>
  <si>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t>＝(収集量+直接搬入量)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</si>
  <si>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</si>
  <si>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</si>
  <si>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</si>
  <si>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</si>
  <si>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</si>
  <si>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</si>
  <si>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</si>
  <si>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</si>
  <si>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</si>
  <si>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</si>
  <si>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直営</t>
  </si>
  <si>
    <t>委託</t>
  </si>
  <si>
    <t>許可</t>
  </si>
  <si>
    <t>（ｔ）</t>
  </si>
  <si>
    <t>（ｔ）</t>
  </si>
  <si>
    <t>コード</t>
  </si>
  <si>
    <t>市町村名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</si>
  <si>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</si>
  <si>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</si>
  <si>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</si>
  <si>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</si>
  <si>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(粗大ごみ処理施設+資源化等を行う施設+高速堆肥化施設+ごみ燃料化施設+その他の施設)</t>
  </si>
  <si>
    <t>焼却施設以外の中間処理施設からの搬入量</t>
  </si>
  <si>
    <t>焼却残渣量</t>
  </si>
  <si>
    <t>焼却施設以外の中間処理施設からの残渣量</t>
  </si>
  <si>
    <t>金属類</t>
  </si>
  <si>
    <t>ﾍﾟｯﾄﾎﾞﾄﾙ</t>
  </si>
  <si>
    <t>その他</t>
  </si>
  <si>
    <t>（ｔ）</t>
  </si>
  <si>
    <t>コード</t>
  </si>
  <si>
    <t>市町村名</t>
  </si>
  <si>
    <r>
      <t>収集ごみ資源化量</t>
    </r>
    <r>
      <rPr>
        <sz val="9"/>
        <rFont val="ＭＳ ゴシック"/>
        <family val="3"/>
      </rPr>
      <t xml:space="preserve"> (直接資源化量+中間処理後再生利用量)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</si>
  <si>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</si>
  <si>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都道府県</t>
  </si>
  <si>
    <t>コード</t>
  </si>
  <si>
    <t>市町村名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</si>
  <si>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</si>
  <si>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</si>
  <si>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t>１人１日当たりの排出量</t>
  </si>
  <si>
    <t>集団回収量　　　　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</si>
  <si>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</si>
  <si>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</si>
  <si>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</si>
  <si>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</si>
  <si>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</si>
  <si>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</si>
  <si>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</si>
  <si>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合計</t>
  </si>
  <si>
    <t>直接焼却量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</si>
  <si>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</si>
  <si>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</si>
  <si>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焼却施設</t>
  </si>
  <si>
    <t>合計</t>
  </si>
  <si>
    <t>焼却残渣量</t>
  </si>
  <si>
    <t>処理残渣量</t>
  </si>
  <si>
    <t>紙類</t>
  </si>
  <si>
    <t>金属類</t>
  </si>
  <si>
    <t>ガラス類</t>
  </si>
  <si>
    <t>ﾍﾟｯﾄﾎﾞﾄﾙ</t>
  </si>
  <si>
    <t>ﾌﾟﾗｽﾁｯｸ類</t>
  </si>
  <si>
    <t>その他</t>
  </si>
  <si>
    <t>（人）</t>
  </si>
  <si>
    <t>（ｔ）</t>
  </si>
  <si>
    <t>（g/人日)</t>
  </si>
  <si>
    <t>（ｔ）</t>
  </si>
  <si>
    <t>（％）</t>
  </si>
  <si>
    <t>－</t>
  </si>
  <si>
    <t>ごみ処理の概要（平成１２年度実績）</t>
  </si>
  <si>
    <t>ごみ搬入量の状況（平成１２年度実績）</t>
  </si>
  <si>
    <t>直接最終
処分量</t>
  </si>
  <si>
    <t>粗大ごみ
処理施設</t>
  </si>
  <si>
    <t>資源化等を
行う施設</t>
  </si>
  <si>
    <t>高速堆肥化
施設</t>
  </si>
  <si>
    <t>ごみ燃料化
施設</t>
  </si>
  <si>
    <t>その他の
施設</t>
  </si>
  <si>
    <t>粗大ごみ
処理施設</t>
  </si>
  <si>
    <t>ごみ処理の状況（平成１２年度実績）</t>
  </si>
  <si>
    <t>粗大ごみ
処理施設</t>
  </si>
  <si>
    <t>資源化等を
行う施設</t>
  </si>
  <si>
    <t>高速堆肥化
施設</t>
  </si>
  <si>
    <t>ごみ燃料化
施設</t>
  </si>
  <si>
    <t>その他の
施設</t>
  </si>
  <si>
    <t>資源化等を
行う施設</t>
  </si>
  <si>
    <t>高速堆肥化
施設</t>
  </si>
  <si>
    <t>ごみ燃料化
施設</t>
  </si>
  <si>
    <t>ごみ資源化の状況（平成１２年度実績）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</si>
  <si>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</si>
  <si>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生活系ごみ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</si>
  <si>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事業系ごみ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</si>
  <si>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田尻町</t>
  </si>
  <si>
    <t>河南町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</si>
</sst>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0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0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left" vertical="center"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38" fontId="4" fillId="0" borderId="9" xfId="16" applyFont="1" applyBorder="1" applyAlignment="1">
      <alignment horizontal="right" vertical="center"/>
    </xf>
    <xf numFmtId="176" fontId="4" fillId="0" borderId="9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left" vertical="center" wrapText="1"/>
    </xf>
    <xf numFmtId="38" fontId="4" fillId="0" borderId="9" xfId="0" applyNumberFormat="1" applyFont="1" applyBorder="1" applyAlignment="1">
      <alignment/>
    </xf>
    <xf numFmtId="38" fontId="4" fillId="0" borderId="9" xfId="0" applyNumberFormat="1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4" fillId="2" borderId="8" xfId="20" applyFont="1" applyFill="1" applyBorder="1" applyAlignment="1" quotePrefix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 quotePrefix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6" xfId="0" applyFont="1" applyFill="1" applyBorder="1" applyAlignment="1" quotePrefix="1">
      <alignment horizontal="left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left" vertical="top"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 quotePrefix="1">
      <alignment horizontal="left" vertical="center" wrapText="1"/>
    </xf>
    <xf numFmtId="0" fontId="4" fillId="2" borderId="4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2" borderId="1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left" vertical="center" wrapText="1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ごみPr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42" width="10.625" style="0" customWidth="1"/>
  </cols>
  <sheetData>
    <row r="1" spans="1:42" ht="17.25">
      <c r="A1" s="1" t="s">
        <v>173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7" customHeight="1">
      <c r="A2" s="49" t="s">
        <v>139</v>
      </c>
      <c r="B2" s="49" t="s">
        <v>140</v>
      </c>
      <c r="C2" s="54" t="s">
        <v>141</v>
      </c>
      <c r="D2" s="57" t="s">
        <v>142</v>
      </c>
      <c r="E2" s="47"/>
      <c r="F2" s="57" t="s">
        <v>143</v>
      </c>
      <c r="G2" s="47"/>
      <c r="H2" s="47"/>
      <c r="I2" s="48"/>
      <c r="J2" s="58" t="s">
        <v>144</v>
      </c>
      <c r="K2" s="59"/>
      <c r="L2" s="60"/>
      <c r="M2" s="54" t="s">
        <v>145</v>
      </c>
      <c r="N2" s="8" t="s">
        <v>146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62" t="s">
        <v>10</v>
      </c>
      <c r="AE2" s="57" t="s">
        <v>147</v>
      </c>
      <c r="AF2" s="68"/>
      <c r="AG2" s="68"/>
      <c r="AH2" s="68"/>
      <c r="AI2" s="68"/>
      <c r="AJ2" s="68"/>
      <c r="AK2" s="69"/>
      <c r="AL2" s="62" t="s">
        <v>11</v>
      </c>
      <c r="AM2" s="57" t="s">
        <v>148</v>
      </c>
      <c r="AN2" s="70"/>
      <c r="AO2" s="70"/>
      <c r="AP2" s="71"/>
    </row>
    <row r="3" spans="1:42" ht="27" customHeight="1">
      <c r="A3" s="50"/>
      <c r="B3" s="52"/>
      <c r="C3" s="55"/>
      <c r="D3" s="11"/>
      <c r="E3" s="54" t="s">
        <v>149</v>
      </c>
      <c r="F3" s="54" t="s">
        <v>150</v>
      </c>
      <c r="G3" s="54" t="s">
        <v>151</v>
      </c>
      <c r="H3" s="54" t="s">
        <v>152</v>
      </c>
      <c r="I3" s="12" t="s">
        <v>153</v>
      </c>
      <c r="J3" s="62" t="s">
        <v>192</v>
      </c>
      <c r="K3" s="62" t="s">
        <v>193</v>
      </c>
      <c r="L3" s="62" t="s">
        <v>194</v>
      </c>
      <c r="M3" s="61"/>
      <c r="N3" s="54" t="s">
        <v>154</v>
      </c>
      <c r="O3" s="54" t="s">
        <v>175</v>
      </c>
      <c r="P3" s="65" t="s">
        <v>155</v>
      </c>
      <c r="Q3" s="66"/>
      <c r="R3" s="66"/>
      <c r="S3" s="66"/>
      <c r="T3" s="66"/>
      <c r="U3" s="67"/>
      <c r="V3" s="14" t="s">
        <v>156</v>
      </c>
      <c r="W3" s="9"/>
      <c r="X3" s="9"/>
      <c r="Y3" s="9"/>
      <c r="Z3" s="9"/>
      <c r="AA3" s="9"/>
      <c r="AB3" s="15"/>
      <c r="AC3" s="12" t="s">
        <v>153</v>
      </c>
      <c r="AD3" s="63"/>
      <c r="AE3" s="54" t="s">
        <v>157</v>
      </c>
      <c r="AF3" s="54" t="s">
        <v>181</v>
      </c>
      <c r="AG3" s="54" t="s">
        <v>177</v>
      </c>
      <c r="AH3" s="54" t="s">
        <v>178</v>
      </c>
      <c r="AI3" s="54" t="s">
        <v>179</v>
      </c>
      <c r="AJ3" s="54" t="s">
        <v>180</v>
      </c>
      <c r="AK3" s="12" t="s">
        <v>158</v>
      </c>
      <c r="AL3" s="63"/>
      <c r="AM3" s="54" t="s">
        <v>175</v>
      </c>
      <c r="AN3" s="54" t="s">
        <v>159</v>
      </c>
      <c r="AO3" s="54" t="s">
        <v>160</v>
      </c>
      <c r="AP3" s="12" t="s">
        <v>153</v>
      </c>
    </row>
    <row r="4" spans="1:42" ht="27" customHeight="1">
      <c r="A4" s="50"/>
      <c r="B4" s="52"/>
      <c r="C4" s="55"/>
      <c r="D4" s="11"/>
      <c r="E4" s="61"/>
      <c r="F4" s="61"/>
      <c r="G4" s="61"/>
      <c r="H4" s="61"/>
      <c r="I4" s="16"/>
      <c r="J4" s="72"/>
      <c r="K4" s="73"/>
      <c r="L4" s="72"/>
      <c r="M4" s="61"/>
      <c r="N4" s="64"/>
      <c r="O4" s="64"/>
      <c r="P4" s="12" t="s">
        <v>153</v>
      </c>
      <c r="Q4" s="7" t="s">
        <v>176</v>
      </c>
      <c r="R4" s="7" t="s">
        <v>177</v>
      </c>
      <c r="S4" s="7" t="s">
        <v>178</v>
      </c>
      <c r="T4" s="7" t="s">
        <v>179</v>
      </c>
      <c r="U4" s="7" t="s">
        <v>180</v>
      </c>
      <c r="V4" s="12" t="s">
        <v>153</v>
      </c>
      <c r="W4" s="7" t="s">
        <v>161</v>
      </c>
      <c r="X4" s="7" t="s">
        <v>162</v>
      </c>
      <c r="Y4" s="7" t="s">
        <v>163</v>
      </c>
      <c r="Z4" s="17" t="s">
        <v>164</v>
      </c>
      <c r="AA4" s="7" t="s">
        <v>165</v>
      </c>
      <c r="AB4" s="7" t="s">
        <v>166</v>
      </c>
      <c r="AC4" s="18"/>
      <c r="AD4" s="63"/>
      <c r="AE4" s="64"/>
      <c r="AF4" s="64"/>
      <c r="AG4" s="64"/>
      <c r="AH4" s="64"/>
      <c r="AI4" s="64"/>
      <c r="AJ4" s="64"/>
      <c r="AK4" s="18"/>
      <c r="AL4" s="63"/>
      <c r="AM4" s="64"/>
      <c r="AN4" s="64"/>
      <c r="AO4" s="64"/>
      <c r="AP4" s="18"/>
    </row>
    <row r="5" spans="1:42" ht="13.5">
      <c r="A5" s="51"/>
      <c r="B5" s="53"/>
      <c r="C5" s="56"/>
      <c r="D5" s="19" t="s">
        <v>167</v>
      </c>
      <c r="E5" s="19" t="s">
        <v>167</v>
      </c>
      <c r="F5" s="20" t="s">
        <v>168</v>
      </c>
      <c r="G5" s="20" t="s">
        <v>168</v>
      </c>
      <c r="H5" s="20" t="s">
        <v>168</v>
      </c>
      <c r="I5" s="20" t="s">
        <v>168</v>
      </c>
      <c r="J5" s="21" t="s">
        <v>169</v>
      </c>
      <c r="K5" s="21" t="s">
        <v>169</v>
      </c>
      <c r="L5" s="21" t="s">
        <v>169</v>
      </c>
      <c r="M5" s="20" t="s">
        <v>170</v>
      </c>
      <c r="N5" s="20" t="s">
        <v>170</v>
      </c>
      <c r="O5" s="20" t="s">
        <v>170</v>
      </c>
      <c r="P5" s="20" t="s">
        <v>170</v>
      </c>
      <c r="Q5" s="20" t="s">
        <v>170</v>
      </c>
      <c r="R5" s="20" t="s">
        <v>170</v>
      </c>
      <c r="S5" s="20" t="s">
        <v>170</v>
      </c>
      <c r="T5" s="20" t="s">
        <v>170</v>
      </c>
      <c r="U5" s="20" t="s">
        <v>170</v>
      </c>
      <c r="V5" s="20" t="s">
        <v>170</v>
      </c>
      <c r="W5" s="20" t="s">
        <v>170</v>
      </c>
      <c r="X5" s="20" t="s">
        <v>170</v>
      </c>
      <c r="Y5" s="20" t="s">
        <v>170</v>
      </c>
      <c r="Z5" s="20" t="s">
        <v>170</v>
      </c>
      <c r="AA5" s="20" t="s">
        <v>170</v>
      </c>
      <c r="AB5" s="20" t="s">
        <v>170</v>
      </c>
      <c r="AC5" s="20" t="s">
        <v>170</v>
      </c>
      <c r="AD5" s="20" t="s">
        <v>171</v>
      </c>
      <c r="AE5" s="20" t="s">
        <v>170</v>
      </c>
      <c r="AF5" s="20" t="s">
        <v>170</v>
      </c>
      <c r="AG5" s="20" t="s">
        <v>170</v>
      </c>
      <c r="AH5" s="20" t="s">
        <v>170</v>
      </c>
      <c r="AI5" s="20" t="s">
        <v>170</v>
      </c>
      <c r="AJ5" s="20" t="s">
        <v>170</v>
      </c>
      <c r="AK5" s="20" t="s">
        <v>170</v>
      </c>
      <c r="AL5" s="20" t="s">
        <v>171</v>
      </c>
      <c r="AM5" s="20" t="s">
        <v>170</v>
      </c>
      <c r="AN5" s="20" t="s">
        <v>170</v>
      </c>
      <c r="AO5" s="20" t="s">
        <v>170</v>
      </c>
      <c r="AP5" s="20" t="s">
        <v>170</v>
      </c>
    </row>
    <row r="6" spans="1:42" ht="13.5">
      <c r="A6" s="40" t="s">
        <v>12</v>
      </c>
      <c r="B6" s="40" t="s">
        <v>13</v>
      </c>
      <c r="C6" s="41" t="s">
        <v>14</v>
      </c>
      <c r="D6" s="22">
        <v>2476589</v>
      </c>
      <c r="E6" s="22">
        <v>2476589</v>
      </c>
      <c r="F6" s="22">
        <v>1704332</v>
      </c>
      <c r="G6" s="22">
        <v>90786</v>
      </c>
      <c r="H6" s="22">
        <v>0</v>
      </c>
      <c r="I6" s="22">
        <f aca="true" t="shared" si="0" ref="I6:I31">SUM(F6:H6)</f>
        <v>1795118</v>
      </c>
      <c r="J6" s="22">
        <v>1985.8488860482362</v>
      </c>
      <c r="K6" s="22">
        <v>846.0498727157304</v>
      </c>
      <c r="L6" s="22">
        <v>1139.7990133325056</v>
      </c>
      <c r="M6" s="22">
        <v>22127</v>
      </c>
      <c r="N6" s="22">
        <v>1686709</v>
      </c>
      <c r="O6" s="22">
        <v>45511</v>
      </c>
      <c r="P6" s="22">
        <f aca="true" t="shared" si="1" ref="P6:P31">SUM(Q6:U6)</f>
        <v>62339</v>
      </c>
      <c r="Q6" s="22">
        <v>34431</v>
      </c>
      <c r="R6" s="22">
        <v>27908</v>
      </c>
      <c r="S6" s="22">
        <v>0</v>
      </c>
      <c r="T6" s="22">
        <v>0</v>
      </c>
      <c r="U6" s="22">
        <v>0</v>
      </c>
      <c r="V6" s="22">
        <f aca="true" t="shared" si="2" ref="V6:V31">SUM(W6:AB6)</f>
        <v>559</v>
      </c>
      <c r="W6" s="22">
        <v>256</v>
      </c>
      <c r="X6" s="22">
        <v>182</v>
      </c>
      <c r="Y6" s="22">
        <v>121</v>
      </c>
      <c r="Z6" s="22">
        <v>0</v>
      </c>
      <c r="AA6" s="22">
        <v>0</v>
      </c>
      <c r="AB6" s="22">
        <v>0</v>
      </c>
      <c r="AC6" s="22">
        <f aca="true" t="shared" si="3" ref="AC6:AC31">N6+O6+P6+V6</f>
        <v>1795118</v>
      </c>
      <c r="AD6" s="23">
        <v>97.46473490879151</v>
      </c>
      <c r="AE6" s="22">
        <v>0</v>
      </c>
      <c r="AF6" s="22">
        <v>9289</v>
      </c>
      <c r="AG6" s="22">
        <v>16472</v>
      </c>
      <c r="AH6" s="22">
        <v>0</v>
      </c>
      <c r="AI6" s="22">
        <v>0</v>
      </c>
      <c r="AJ6" s="22" t="s">
        <v>172</v>
      </c>
      <c r="AK6" s="22">
        <f aca="true" t="shared" si="4" ref="AK6:AK31">SUM(AE6:AI6)</f>
        <v>25761</v>
      </c>
      <c r="AL6" s="23">
        <v>2.6659586351867803</v>
      </c>
      <c r="AM6" s="22">
        <v>45511</v>
      </c>
      <c r="AN6" s="22">
        <v>377619</v>
      </c>
      <c r="AO6" s="22">
        <v>11544</v>
      </c>
      <c r="AP6" s="22">
        <f aca="true" t="shared" si="5" ref="AP6:AP31">SUM(AM6:AO6)</f>
        <v>434674</v>
      </c>
    </row>
    <row r="7" spans="1:42" ht="13.5">
      <c r="A7" s="40" t="s">
        <v>12</v>
      </c>
      <c r="B7" s="40" t="s">
        <v>15</v>
      </c>
      <c r="C7" s="41" t="s">
        <v>16</v>
      </c>
      <c r="D7" s="22">
        <v>787736</v>
      </c>
      <c r="E7" s="22">
        <v>787736</v>
      </c>
      <c r="F7" s="22">
        <v>261502</v>
      </c>
      <c r="G7" s="22">
        <v>84430</v>
      </c>
      <c r="H7" s="22">
        <v>0</v>
      </c>
      <c r="I7" s="22">
        <f t="shared" si="0"/>
        <v>345932</v>
      </c>
      <c r="J7" s="22">
        <v>1203.1428094051676</v>
      </c>
      <c r="K7" s="22">
        <v>730.7886057647294</v>
      </c>
      <c r="L7" s="22">
        <v>472.354203640438</v>
      </c>
      <c r="M7" s="22">
        <v>32733</v>
      </c>
      <c r="N7" s="22">
        <v>310418</v>
      </c>
      <c r="O7" s="22">
        <v>1268</v>
      </c>
      <c r="P7" s="22">
        <f t="shared" si="1"/>
        <v>31960</v>
      </c>
      <c r="Q7" s="22">
        <v>23654</v>
      </c>
      <c r="R7" s="22">
        <v>8306</v>
      </c>
      <c r="S7" s="22">
        <v>0</v>
      </c>
      <c r="T7" s="22">
        <v>0</v>
      </c>
      <c r="U7" s="22">
        <v>0</v>
      </c>
      <c r="V7" s="22">
        <f t="shared" si="2"/>
        <v>2286</v>
      </c>
      <c r="W7" s="22">
        <v>0</v>
      </c>
      <c r="X7" s="22">
        <v>765</v>
      </c>
      <c r="Y7" s="22">
        <v>1254</v>
      </c>
      <c r="Z7" s="22">
        <v>267</v>
      </c>
      <c r="AA7" s="22">
        <v>0</v>
      </c>
      <c r="AB7" s="22">
        <v>0</v>
      </c>
      <c r="AC7" s="22">
        <f t="shared" si="3"/>
        <v>345932</v>
      </c>
      <c r="AD7" s="23">
        <v>99.6334539736133</v>
      </c>
      <c r="AE7" s="22">
        <v>0</v>
      </c>
      <c r="AF7" s="22">
        <v>604</v>
      </c>
      <c r="AG7" s="22">
        <v>3193</v>
      </c>
      <c r="AH7" s="22">
        <v>0</v>
      </c>
      <c r="AI7" s="22">
        <v>0</v>
      </c>
      <c r="AJ7" s="22" t="s">
        <v>172</v>
      </c>
      <c r="AK7" s="22">
        <f t="shared" si="4"/>
        <v>3797</v>
      </c>
      <c r="AL7" s="23">
        <v>10.250749343086897</v>
      </c>
      <c r="AM7" s="22">
        <v>1268</v>
      </c>
      <c r="AN7" s="22">
        <v>64646</v>
      </c>
      <c r="AO7" s="22">
        <v>3688</v>
      </c>
      <c r="AP7" s="22">
        <f t="shared" si="5"/>
        <v>69602</v>
      </c>
    </row>
    <row r="8" spans="1:42" ht="13.5">
      <c r="A8" s="40" t="s">
        <v>12</v>
      </c>
      <c r="B8" s="40" t="s">
        <v>17</v>
      </c>
      <c r="C8" s="41" t="s">
        <v>18</v>
      </c>
      <c r="D8" s="22">
        <v>200327</v>
      </c>
      <c r="E8" s="22">
        <v>200327</v>
      </c>
      <c r="F8" s="22">
        <v>87695</v>
      </c>
      <c r="G8" s="22">
        <v>9419</v>
      </c>
      <c r="H8" s="22">
        <v>0</v>
      </c>
      <c r="I8" s="22">
        <f t="shared" si="0"/>
        <v>97114</v>
      </c>
      <c r="J8" s="22">
        <v>1328.1572300521525</v>
      </c>
      <c r="K8" s="22">
        <v>779.6294154947072</v>
      </c>
      <c r="L8" s="22">
        <v>548.5278145574451</v>
      </c>
      <c r="M8" s="22">
        <v>7169</v>
      </c>
      <c r="N8" s="22">
        <v>90433</v>
      </c>
      <c r="O8" s="22">
        <v>38</v>
      </c>
      <c r="P8" s="22">
        <f t="shared" si="1"/>
        <v>28</v>
      </c>
      <c r="Q8" s="22">
        <v>0</v>
      </c>
      <c r="R8" s="22">
        <v>0</v>
      </c>
      <c r="S8" s="22">
        <v>0</v>
      </c>
      <c r="T8" s="22">
        <v>0</v>
      </c>
      <c r="U8" s="22">
        <v>28</v>
      </c>
      <c r="V8" s="22">
        <f t="shared" si="2"/>
        <v>6615</v>
      </c>
      <c r="W8" s="22">
        <v>0</v>
      </c>
      <c r="X8" s="22">
        <v>4260</v>
      </c>
      <c r="Y8" s="22">
        <v>2120</v>
      </c>
      <c r="Z8" s="22">
        <v>0</v>
      </c>
      <c r="AA8" s="22">
        <v>235</v>
      </c>
      <c r="AB8" s="22">
        <v>0</v>
      </c>
      <c r="AC8" s="22">
        <f t="shared" si="3"/>
        <v>97114</v>
      </c>
      <c r="AD8" s="23">
        <v>99.96087072924604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 t="s">
        <v>172</v>
      </c>
      <c r="AK8" s="22">
        <f t="shared" si="4"/>
        <v>0</v>
      </c>
      <c r="AL8" s="23">
        <v>13.217878273544107</v>
      </c>
      <c r="AM8" s="22">
        <v>38</v>
      </c>
      <c r="AN8" s="22">
        <v>17073</v>
      </c>
      <c r="AO8" s="22">
        <v>28</v>
      </c>
      <c r="AP8" s="22">
        <f t="shared" si="5"/>
        <v>17139</v>
      </c>
    </row>
    <row r="9" spans="1:42" ht="13.5">
      <c r="A9" s="40" t="s">
        <v>12</v>
      </c>
      <c r="B9" s="40" t="s">
        <v>19</v>
      </c>
      <c r="C9" s="41" t="s">
        <v>20</v>
      </c>
      <c r="D9" s="22">
        <v>391421</v>
      </c>
      <c r="E9" s="22">
        <v>391421</v>
      </c>
      <c r="F9" s="22">
        <v>155177</v>
      </c>
      <c r="G9" s="22">
        <v>5814</v>
      </c>
      <c r="H9" s="22">
        <v>0</v>
      </c>
      <c r="I9" s="22">
        <f t="shared" si="0"/>
        <v>160991</v>
      </c>
      <c r="J9" s="22">
        <v>1126.8461142266572</v>
      </c>
      <c r="K9" s="22">
        <v>710.7576738398164</v>
      </c>
      <c r="L9" s="22">
        <v>416.0884403868406</v>
      </c>
      <c r="M9" s="22">
        <v>9330</v>
      </c>
      <c r="N9" s="22">
        <v>134978</v>
      </c>
      <c r="O9" s="22">
        <v>0</v>
      </c>
      <c r="P9" s="22">
        <f t="shared" si="1"/>
        <v>25971</v>
      </c>
      <c r="Q9" s="22">
        <v>20146</v>
      </c>
      <c r="R9" s="22">
        <v>5825</v>
      </c>
      <c r="S9" s="22">
        <v>0</v>
      </c>
      <c r="T9" s="22">
        <v>0</v>
      </c>
      <c r="U9" s="22">
        <v>0</v>
      </c>
      <c r="V9" s="22">
        <f t="shared" si="2"/>
        <v>42</v>
      </c>
      <c r="W9" s="22">
        <v>42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f t="shared" si="3"/>
        <v>160991</v>
      </c>
      <c r="AD9" s="23">
        <v>100</v>
      </c>
      <c r="AE9" s="22">
        <v>0</v>
      </c>
      <c r="AF9" s="22">
        <v>4345</v>
      </c>
      <c r="AG9" s="22">
        <v>5487</v>
      </c>
      <c r="AH9" s="22">
        <v>0</v>
      </c>
      <c r="AI9" s="22">
        <v>0</v>
      </c>
      <c r="AJ9" s="22" t="s">
        <v>172</v>
      </c>
      <c r="AK9" s="22">
        <f t="shared" si="4"/>
        <v>9832</v>
      </c>
      <c r="AL9" s="23">
        <v>11.275180394666542</v>
      </c>
      <c r="AM9" s="22">
        <v>0</v>
      </c>
      <c r="AN9" s="22">
        <v>22520</v>
      </c>
      <c r="AO9" s="22">
        <v>6283</v>
      </c>
      <c r="AP9" s="22">
        <f t="shared" si="5"/>
        <v>28803</v>
      </c>
    </row>
    <row r="10" spans="1:42" ht="13.5">
      <c r="A10" s="40" t="s">
        <v>12</v>
      </c>
      <c r="B10" s="40" t="s">
        <v>21</v>
      </c>
      <c r="C10" s="41" t="s">
        <v>22</v>
      </c>
      <c r="D10" s="22">
        <v>100381</v>
      </c>
      <c r="E10" s="22">
        <v>100381</v>
      </c>
      <c r="F10" s="22">
        <v>35755</v>
      </c>
      <c r="G10" s="22">
        <v>1592</v>
      </c>
      <c r="H10" s="22">
        <v>0</v>
      </c>
      <c r="I10" s="22">
        <f t="shared" si="0"/>
        <v>37347</v>
      </c>
      <c r="J10" s="22">
        <v>1019.3218631534401</v>
      </c>
      <c r="K10" s="22">
        <v>731.8145263805177</v>
      </c>
      <c r="L10" s="22">
        <v>287.5073367729226</v>
      </c>
      <c r="M10" s="22">
        <v>1619</v>
      </c>
      <c r="N10" s="22">
        <v>31529</v>
      </c>
      <c r="O10" s="22">
        <v>0</v>
      </c>
      <c r="P10" s="22">
        <f t="shared" si="1"/>
        <v>4780</v>
      </c>
      <c r="Q10" s="22">
        <v>2788</v>
      </c>
      <c r="R10" s="22">
        <v>1992</v>
      </c>
      <c r="S10" s="22">
        <v>0</v>
      </c>
      <c r="T10" s="22">
        <v>0</v>
      </c>
      <c r="U10" s="22">
        <v>0</v>
      </c>
      <c r="V10" s="22">
        <f t="shared" si="2"/>
        <v>1038</v>
      </c>
      <c r="W10" s="22">
        <v>1038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f t="shared" si="3"/>
        <v>37347</v>
      </c>
      <c r="AD10" s="23">
        <v>100</v>
      </c>
      <c r="AE10" s="22">
        <v>0</v>
      </c>
      <c r="AF10" s="22">
        <v>544</v>
      </c>
      <c r="AG10" s="22">
        <v>1353</v>
      </c>
      <c r="AH10" s="22">
        <v>0</v>
      </c>
      <c r="AI10" s="22">
        <v>0</v>
      </c>
      <c r="AJ10" s="22" t="s">
        <v>172</v>
      </c>
      <c r="AK10" s="22">
        <f t="shared" si="4"/>
        <v>1897</v>
      </c>
      <c r="AL10" s="23">
        <v>11.687111841092236</v>
      </c>
      <c r="AM10" s="22">
        <v>0</v>
      </c>
      <c r="AN10" s="22">
        <v>5656</v>
      </c>
      <c r="AO10" s="22">
        <v>0</v>
      </c>
      <c r="AP10" s="22">
        <f t="shared" si="5"/>
        <v>5656</v>
      </c>
    </row>
    <row r="11" spans="1:42" ht="13.5">
      <c r="A11" s="40" t="s">
        <v>12</v>
      </c>
      <c r="B11" s="40" t="s">
        <v>23</v>
      </c>
      <c r="C11" s="41" t="s">
        <v>24</v>
      </c>
      <c r="D11" s="22">
        <v>341547</v>
      </c>
      <c r="E11" s="22">
        <v>341547</v>
      </c>
      <c r="F11" s="22">
        <v>135738</v>
      </c>
      <c r="G11" s="22">
        <v>4755</v>
      </c>
      <c r="H11" s="22">
        <v>0</v>
      </c>
      <c r="I11" s="22">
        <f t="shared" si="0"/>
        <v>140493</v>
      </c>
      <c r="J11" s="22">
        <v>1126.967383016461</v>
      </c>
      <c r="K11" s="22">
        <v>678.7248558943992</v>
      </c>
      <c r="L11" s="22">
        <v>448.242527122062</v>
      </c>
      <c r="M11" s="22">
        <v>10396</v>
      </c>
      <c r="N11" s="22">
        <v>125114</v>
      </c>
      <c r="O11" s="22">
        <v>0</v>
      </c>
      <c r="P11" s="22">
        <f t="shared" si="1"/>
        <v>15379</v>
      </c>
      <c r="Q11" s="22">
        <v>15379</v>
      </c>
      <c r="R11" s="22">
        <v>0</v>
      </c>
      <c r="S11" s="22">
        <v>0</v>
      </c>
      <c r="T11" s="22">
        <v>0</v>
      </c>
      <c r="U11" s="22">
        <v>0</v>
      </c>
      <c r="V11" s="22">
        <f t="shared" si="2"/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f t="shared" si="3"/>
        <v>140493</v>
      </c>
      <c r="AD11" s="23">
        <v>100</v>
      </c>
      <c r="AE11" s="22">
        <v>165</v>
      </c>
      <c r="AF11" s="22">
        <v>8417</v>
      </c>
      <c r="AG11" s="22">
        <v>0</v>
      </c>
      <c r="AH11" s="22">
        <v>0</v>
      </c>
      <c r="AI11" s="22">
        <v>0</v>
      </c>
      <c r="AJ11" s="22" t="s">
        <v>172</v>
      </c>
      <c r="AK11" s="22">
        <f t="shared" si="4"/>
        <v>8582</v>
      </c>
      <c r="AL11" s="23">
        <v>12.577457601283063</v>
      </c>
      <c r="AM11" s="22">
        <v>0</v>
      </c>
      <c r="AN11" s="22">
        <v>18813</v>
      </c>
      <c r="AO11" s="22">
        <v>60</v>
      </c>
      <c r="AP11" s="22">
        <f t="shared" si="5"/>
        <v>18873</v>
      </c>
    </row>
    <row r="12" spans="1:42" ht="13.5">
      <c r="A12" s="40" t="s">
        <v>12</v>
      </c>
      <c r="B12" s="40" t="s">
        <v>25</v>
      </c>
      <c r="C12" s="41" t="s">
        <v>26</v>
      </c>
      <c r="D12" s="22">
        <v>74977</v>
      </c>
      <c r="E12" s="22">
        <v>74977</v>
      </c>
      <c r="F12" s="22">
        <v>31320</v>
      </c>
      <c r="G12" s="22">
        <v>3881</v>
      </c>
      <c r="H12" s="22">
        <v>0</v>
      </c>
      <c r="I12" s="22">
        <f t="shared" si="0"/>
        <v>35201</v>
      </c>
      <c r="J12" s="22">
        <v>1286.2757364313184</v>
      </c>
      <c r="K12" s="22">
        <v>1144.4605569452258</v>
      </c>
      <c r="L12" s="22">
        <v>141.81517948609263</v>
      </c>
      <c r="M12" s="22">
        <v>2657</v>
      </c>
      <c r="N12" s="22">
        <v>32083</v>
      </c>
      <c r="O12" s="22">
        <v>0</v>
      </c>
      <c r="P12" s="22">
        <f t="shared" si="1"/>
        <v>3118</v>
      </c>
      <c r="Q12" s="22">
        <v>1268</v>
      </c>
      <c r="R12" s="22">
        <v>1850</v>
      </c>
      <c r="S12" s="22">
        <v>0</v>
      </c>
      <c r="T12" s="22">
        <v>0</v>
      </c>
      <c r="U12" s="22">
        <v>0</v>
      </c>
      <c r="V12" s="22">
        <f t="shared" si="2"/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f t="shared" si="3"/>
        <v>35201</v>
      </c>
      <c r="AD12" s="23">
        <v>100</v>
      </c>
      <c r="AE12" s="22">
        <v>0</v>
      </c>
      <c r="AF12" s="22">
        <v>439</v>
      </c>
      <c r="AG12" s="22">
        <v>1199</v>
      </c>
      <c r="AH12" s="22">
        <v>0</v>
      </c>
      <c r="AI12" s="22">
        <v>0</v>
      </c>
      <c r="AJ12" s="22" t="s">
        <v>172</v>
      </c>
      <c r="AK12" s="22">
        <f t="shared" si="4"/>
        <v>1638</v>
      </c>
      <c r="AL12" s="23">
        <v>11.345026150351313</v>
      </c>
      <c r="AM12" s="22">
        <v>0</v>
      </c>
      <c r="AN12" s="22">
        <v>7288</v>
      </c>
      <c r="AO12" s="22">
        <v>382</v>
      </c>
      <c r="AP12" s="22">
        <f t="shared" si="5"/>
        <v>7670</v>
      </c>
    </row>
    <row r="13" spans="1:42" ht="13.5">
      <c r="A13" s="40" t="s">
        <v>12</v>
      </c>
      <c r="B13" s="40" t="s">
        <v>27</v>
      </c>
      <c r="C13" s="41" t="s">
        <v>28</v>
      </c>
      <c r="D13" s="22">
        <v>356747</v>
      </c>
      <c r="E13" s="22">
        <v>356747</v>
      </c>
      <c r="F13" s="22">
        <v>151624</v>
      </c>
      <c r="G13" s="22">
        <v>22416</v>
      </c>
      <c r="H13" s="22">
        <v>0</v>
      </c>
      <c r="I13" s="22">
        <f t="shared" si="0"/>
        <v>174040</v>
      </c>
      <c r="J13" s="22">
        <v>1336.5828382809643</v>
      </c>
      <c r="K13" s="22">
        <v>676.8159362083509</v>
      </c>
      <c r="L13" s="22">
        <v>659.7669020726134</v>
      </c>
      <c r="M13" s="22">
        <v>7200</v>
      </c>
      <c r="N13" s="22">
        <v>159826</v>
      </c>
      <c r="O13" s="22">
        <v>485</v>
      </c>
      <c r="P13" s="22">
        <f t="shared" si="1"/>
        <v>13729</v>
      </c>
      <c r="Q13" s="22">
        <v>7676</v>
      </c>
      <c r="R13" s="22">
        <v>6053</v>
      </c>
      <c r="S13" s="22">
        <v>0</v>
      </c>
      <c r="T13" s="22">
        <v>0</v>
      </c>
      <c r="U13" s="22">
        <v>0</v>
      </c>
      <c r="V13" s="22">
        <f t="shared" si="2"/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f t="shared" si="3"/>
        <v>174040</v>
      </c>
      <c r="AD13" s="23">
        <v>99.72132843024593</v>
      </c>
      <c r="AE13" s="22">
        <v>0</v>
      </c>
      <c r="AF13" s="22">
        <v>1336</v>
      </c>
      <c r="AG13" s="22">
        <v>5127</v>
      </c>
      <c r="AH13" s="22">
        <v>0</v>
      </c>
      <c r="AI13" s="22">
        <v>0</v>
      </c>
      <c r="AJ13" s="22" t="s">
        <v>172</v>
      </c>
      <c r="AK13" s="22">
        <f t="shared" si="4"/>
        <v>6463</v>
      </c>
      <c r="AL13" s="23">
        <v>7.538622820569412</v>
      </c>
      <c r="AM13" s="22">
        <v>485</v>
      </c>
      <c r="AN13" s="22">
        <v>30418</v>
      </c>
      <c r="AO13" s="22">
        <v>542</v>
      </c>
      <c r="AP13" s="22">
        <f t="shared" si="5"/>
        <v>31445</v>
      </c>
    </row>
    <row r="14" spans="1:42" ht="13.5">
      <c r="A14" s="40" t="s">
        <v>12</v>
      </c>
      <c r="B14" s="40" t="s">
        <v>29</v>
      </c>
      <c r="C14" s="41" t="s">
        <v>30</v>
      </c>
      <c r="D14" s="22">
        <v>87958</v>
      </c>
      <c r="E14" s="22">
        <v>87958</v>
      </c>
      <c r="F14" s="22">
        <v>44472</v>
      </c>
      <c r="G14" s="22">
        <v>3315</v>
      </c>
      <c r="H14" s="22">
        <v>0</v>
      </c>
      <c r="I14" s="22">
        <f t="shared" si="0"/>
        <v>47787</v>
      </c>
      <c r="J14" s="22">
        <v>1488.475041170023</v>
      </c>
      <c r="K14" s="22">
        <v>835.6416683304952</v>
      </c>
      <c r="L14" s="22">
        <v>652.8333728395277</v>
      </c>
      <c r="M14" s="22">
        <v>2225</v>
      </c>
      <c r="N14" s="22">
        <v>43952</v>
      </c>
      <c r="O14" s="22">
        <v>16</v>
      </c>
      <c r="P14" s="22">
        <f t="shared" si="1"/>
        <v>794</v>
      </c>
      <c r="Q14" s="22">
        <v>794</v>
      </c>
      <c r="R14" s="22">
        <v>0</v>
      </c>
      <c r="S14" s="22">
        <v>0</v>
      </c>
      <c r="T14" s="22">
        <v>0</v>
      </c>
      <c r="U14" s="22">
        <v>0</v>
      </c>
      <c r="V14" s="22">
        <f t="shared" si="2"/>
        <v>3025</v>
      </c>
      <c r="W14" s="22">
        <v>0</v>
      </c>
      <c r="X14" s="22">
        <v>2101</v>
      </c>
      <c r="Y14" s="22">
        <v>895</v>
      </c>
      <c r="Z14" s="22">
        <v>14</v>
      </c>
      <c r="AA14" s="22">
        <v>0</v>
      </c>
      <c r="AB14" s="22">
        <v>15</v>
      </c>
      <c r="AC14" s="22">
        <f t="shared" si="3"/>
        <v>47787</v>
      </c>
      <c r="AD14" s="23">
        <v>99.96651809069412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 t="s">
        <v>172</v>
      </c>
      <c r="AK14" s="22">
        <f t="shared" si="4"/>
        <v>0</v>
      </c>
      <c r="AL14" s="23">
        <v>10.497480604654882</v>
      </c>
      <c r="AM14" s="22">
        <v>16</v>
      </c>
      <c r="AN14" s="22">
        <v>8447</v>
      </c>
      <c r="AO14" s="22">
        <v>0</v>
      </c>
      <c r="AP14" s="22">
        <f t="shared" si="5"/>
        <v>8463</v>
      </c>
    </row>
    <row r="15" spans="1:42" ht="13.5">
      <c r="A15" s="40" t="s">
        <v>12</v>
      </c>
      <c r="B15" s="40" t="s">
        <v>31</v>
      </c>
      <c r="C15" s="41" t="s">
        <v>32</v>
      </c>
      <c r="D15" s="22">
        <v>151589</v>
      </c>
      <c r="E15" s="22">
        <v>151589</v>
      </c>
      <c r="F15" s="22">
        <v>57594</v>
      </c>
      <c r="G15" s="22">
        <v>3412</v>
      </c>
      <c r="H15" s="22">
        <v>0</v>
      </c>
      <c r="I15" s="22">
        <f t="shared" si="0"/>
        <v>61006</v>
      </c>
      <c r="J15" s="22">
        <v>1102.5847919532239</v>
      </c>
      <c r="K15" s="22">
        <v>662.0822326266671</v>
      </c>
      <c r="L15" s="22">
        <v>440.5025593265568</v>
      </c>
      <c r="M15" s="22">
        <v>3858</v>
      </c>
      <c r="N15" s="22">
        <v>51750</v>
      </c>
      <c r="O15" s="22">
        <v>0</v>
      </c>
      <c r="P15" s="22">
        <f t="shared" si="1"/>
        <v>5535</v>
      </c>
      <c r="Q15" s="22">
        <v>3300</v>
      </c>
      <c r="R15" s="22">
        <v>1521</v>
      </c>
      <c r="S15" s="22">
        <v>0</v>
      </c>
      <c r="T15" s="22">
        <v>0</v>
      </c>
      <c r="U15" s="22">
        <v>714</v>
      </c>
      <c r="V15" s="22">
        <f t="shared" si="2"/>
        <v>3721</v>
      </c>
      <c r="W15" s="22">
        <v>1735</v>
      </c>
      <c r="X15" s="22">
        <v>664</v>
      </c>
      <c r="Y15" s="22">
        <v>1057</v>
      </c>
      <c r="Z15" s="22">
        <v>131</v>
      </c>
      <c r="AA15" s="22">
        <v>0</v>
      </c>
      <c r="AB15" s="22">
        <v>134</v>
      </c>
      <c r="AC15" s="22">
        <f t="shared" si="3"/>
        <v>61006</v>
      </c>
      <c r="AD15" s="23">
        <v>100</v>
      </c>
      <c r="AE15" s="22">
        <v>0</v>
      </c>
      <c r="AF15" s="22">
        <v>0</v>
      </c>
      <c r="AG15" s="22">
        <v>1521</v>
      </c>
      <c r="AH15" s="22">
        <v>0</v>
      </c>
      <c r="AI15" s="22">
        <v>0</v>
      </c>
      <c r="AJ15" s="22" t="s">
        <v>172</v>
      </c>
      <c r="AK15" s="22">
        <f t="shared" si="4"/>
        <v>1521</v>
      </c>
      <c r="AL15" s="23">
        <v>14.029353724716328</v>
      </c>
      <c r="AM15" s="22">
        <v>0</v>
      </c>
      <c r="AN15" s="22">
        <v>9527</v>
      </c>
      <c r="AO15" s="22">
        <v>714</v>
      </c>
      <c r="AP15" s="22">
        <f t="shared" si="5"/>
        <v>10241</v>
      </c>
    </row>
    <row r="16" spans="1:42" ht="13.5">
      <c r="A16" s="40" t="s">
        <v>12</v>
      </c>
      <c r="B16" s="40" t="s">
        <v>33</v>
      </c>
      <c r="C16" s="41" t="s">
        <v>34</v>
      </c>
      <c r="D16" s="22">
        <v>401470</v>
      </c>
      <c r="E16" s="22">
        <v>401470</v>
      </c>
      <c r="F16" s="22">
        <v>127232</v>
      </c>
      <c r="G16" s="22">
        <v>1021</v>
      </c>
      <c r="H16" s="22">
        <v>0</v>
      </c>
      <c r="I16" s="22">
        <f t="shared" si="0"/>
        <v>128253</v>
      </c>
      <c r="J16" s="22">
        <v>875.2287398604649</v>
      </c>
      <c r="K16" s="22">
        <v>602.348014880929</v>
      </c>
      <c r="L16" s="22">
        <v>272.8807249795358</v>
      </c>
      <c r="M16" s="22">
        <v>22220</v>
      </c>
      <c r="N16" s="22">
        <v>111193</v>
      </c>
      <c r="O16" s="22">
        <v>0</v>
      </c>
      <c r="P16" s="22">
        <f t="shared" si="1"/>
        <v>16932</v>
      </c>
      <c r="Q16" s="22">
        <v>12579</v>
      </c>
      <c r="R16" s="22">
        <v>4330</v>
      </c>
      <c r="S16" s="22">
        <v>0</v>
      </c>
      <c r="T16" s="22">
        <v>0</v>
      </c>
      <c r="U16" s="22">
        <v>23</v>
      </c>
      <c r="V16" s="22">
        <f t="shared" si="2"/>
        <v>128</v>
      </c>
      <c r="W16" s="22">
        <v>0</v>
      </c>
      <c r="X16" s="22">
        <v>128</v>
      </c>
      <c r="Y16" s="22">
        <v>0</v>
      </c>
      <c r="Z16" s="22">
        <v>0</v>
      </c>
      <c r="AA16" s="22">
        <v>0</v>
      </c>
      <c r="AB16" s="22">
        <v>0</v>
      </c>
      <c r="AC16" s="22">
        <f t="shared" si="3"/>
        <v>128253</v>
      </c>
      <c r="AD16" s="23">
        <v>100</v>
      </c>
      <c r="AE16" s="22">
        <v>0</v>
      </c>
      <c r="AF16" s="22">
        <v>1730</v>
      </c>
      <c r="AG16" s="22">
        <v>2849</v>
      </c>
      <c r="AH16" s="22">
        <v>0</v>
      </c>
      <c r="AI16" s="22">
        <v>0</v>
      </c>
      <c r="AJ16" s="22" t="s">
        <v>172</v>
      </c>
      <c r="AK16" s="22">
        <f t="shared" si="4"/>
        <v>4579</v>
      </c>
      <c r="AL16" s="23">
        <v>17.894904733739608</v>
      </c>
      <c r="AM16" s="22">
        <v>0</v>
      </c>
      <c r="AN16" s="22">
        <v>19294</v>
      </c>
      <c r="AO16" s="22">
        <v>1334</v>
      </c>
      <c r="AP16" s="22">
        <f t="shared" si="5"/>
        <v>20628</v>
      </c>
    </row>
    <row r="17" spans="1:42" ht="13.5">
      <c r="A17" s="40" t="s">
        <v>12</v>
      </c>
      <c r="B17" s="40" t="s">
        <v>35</v>
      </c>
      <c r="C17" s="41" t="s">
        <v>36</v>
      </c>
      <c r="D17" s="22">
        <v>257900</v>
      </c>
      <c r="E17" s="22">
        <v>257900</v>
      </c>
      <c r="F17" s="22">
        <v>115116</v>
      </c>
      <c r="G17" s="22">
        <v>19388</v>
      </c>
      <c r="H17" s="22">
        <v>0</v>
      </c>
      <c r="I17" s="22">
        <f t="shared" si="0"/>
        <v>134504</v>
      </c>
      <c r="J17" s="22">
        <v>1428.8643256651455</v>
      </c>
      <c r="K17" s="22">
        <v>776.9816271571757</v>
      </c>
      <c r="L17" s="22">
        <v>651.8826985079701</v>
      </c>
      <c r="M17" s="22">
        <v>7947</v>
      </c>
      <c r="N17" s="22">
        <v>131851</v>
      </c>
      <c r="O17" s="22">
        <v>0</v>
      </c>
      <c r="P17" s="22">
        <f t="shared" si="1"/>
        <v>175</v>
      </c>
      <c r="Q17" s="22">
        <v>175</v>
      </c>
      <c r="R17" s="22">
        <v>0</v>
      </c>
      <c r="S17" s="22">
        <v>0</v>
      </c>
      <c r="T17" s="22">
        <v>0</v>
      </c>
      <c r="U17" s="22">
        <v>0</v>
      </c>
      <c r="V17" s="22">
        <f t="shared" si="2"/>
        <v>2478</v>
      </c>
      <c r="W17" s="22">
        <v>59</v>
      </c>
      <c r="X17" s="22">
        <v>946</v>
      </c>
      <c r="Y17" s="22">
        <v>1078</v>
      </c>
      <c r="Z17" s="22">
        <v>395</v>
      </c>
      <c r="AA17" s="22">
        <v>0</v>
      </c>
      <c r="AB17" s="22">
        <v>0</v>
      </c>
      <c r="AC17" s="22">
        <f t="shared" si="3"/>
        <v>134504</v>
      </c>
      <c r="AD17" s="23">
        <v>100</v>
      </c>
      <c r="AE17" s="22">
        <v>21542</v>
      </c>
      <c r="AF17" s="22">
        <v>0</v>
      </c>
      <c r="AG17" s="22">
        <v>0</v>
      </c>
      <c r="AH17" s="22">
        <v>0</v>
      </c>
      <c r="AI17" s="22">
        <v>0</v>
      </c>
      <c r="AJ17" s="22" t="s">
        <v>172</v>
      </c>
      <c r="AK17" s="22">
        <f t="shared" si="4"/>
        <v>21542</v>
      </c>
      <c r="AL17" s="23">
        <v>22.44069890699258</v>
      </c>
      <c r="AM17" s="22">
        <v>0</v>
      </c>
      <c r="AN17" s="22">
        <v>8634</v>
      </c>
      <c r="AO17" s="22">
        <v>0</v>
      </c>
      <c r="AP17" s="22">
        <f t="shared" si="5"/>
        <v>8634</v>
      </c>
    </row>
    <row r="18" spans="1:42" ht="13.5">
      <c r="A18" s="40" t="s">
        <v>12</v>
      </c>
      <c r="B18" s="40" t="s">
        <v>37</v>
      </c>
      <c r="C18" s="41" t="s">
        <v>38</v>
      </c>
      <c r="D18" s="22">
        <v>268649</v>
      </c>
      <c r="E18" s="22">
        <v>268649</v>
      </c>
      <c r="F18" s="22">
        <v>71363</v>
      </c>
      <c r="G18" s="22">
        <v>16633</v>
      </c>
      <c r="H18" s="22">
        <v>0</v>
      </c>
      <c r="I18" s="22">
        <f t="shared" si="0"/>
        <v>87996</v>
      </c>
      <c r="J18" s="22">
        <v>897.397464747121</v>
      </c>
      <c r="K18" s="22">
        <v>639.6899106064811</v>
      </c>
      <c r="L18" s="22">
        <v>257.7075541406399</v>
      </c>
      <c r="M18" s="22">
        <v>16094</v>
      </c>
      <c r="N18" s="22">
        <v>70990</v>
      </c>
      <c r="O18" s="22">
        <v>1844</v>
      </c>
      <c r="P18" s="22">
        <f t="shared" si="1"/>
        <v>15162</v>
      </c>
      <c r="Q18" s="22">
        <v>11647</v>
      </c>
      <c r="R18" s="22">
        <v>3515</v>
      </c>
      <c r="S18" s="22">
        <v>0</v>
      </c>
      <c r="T18" s="22">
        <v>0</v>
      </c>
      <c r="U18" s="22">
        <v>0</v>
      </c>
      <c r="V18" s="22">
        <f t="shared" si="2"/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f t="shared" si="3"/>
        <v>87996</v>
      </c>
      <c r="AD18" s="23">
        <v>97.90445020228192</v>
      </c>
      <c r="AE18" s="22">
        <v>0</v>
      </c>
      <c r="AF18" s="22">
        <v>1383</v>
      </c>
      <c r="AG18" s="22">
        <v>2277</v>
      </c>
      <c r="AH18" s="22">
        <v>0</v>
      </c>
      <c r="AI18" s="22">
        <v>0</v>
      </c>
      <c r="AJ18" s="22" t="s">
        <v>172</v>
      </c>
      <c r="AK18" s="22">
        <f t="shared" si="4"/>
        <v>3660</v>
      </c>
      <c r="AL18" s="23">
        <v>18.9778076664425</v>
      </c>
      <c r="AM18" s="22">
        <v>1844</v>
      </c>
      <c r="AN18" s="22">
        <v>17476</v>
      </c>
      <c r="AO18" s="22">
        <v>0</v>
      </c>
      <c r="AP18" s="22">
        <f t="shared" si="5"/>
        <v>19320</v>
      </c>
    </row>
    <row r="19" spans="1:42" ht="13.5">
      <c r="A19" s="40" t="s">
        <v>12</v>
      </c>
      <c r="B19" s="40" t="s">
        <v>39</v>
      </c>
      <c r="C19" s="41" t="s">
        <v>40</v>
      </c>
      <c r="D19" s="22">
        <v>97703</v>
      </c>
      <c r="E19" s="22">
        <v>97703</v>
      </c>
      <c r="F19" s="22">
        <v>45797</v>
      </c>
      <c r="G19" s="22">
        <v>15389</v>
      </c>
      <c r="H19" s="22">
        <v>0</v>
      </c>
      <c r="I19" s="22">
        <f t="shared" si="0"/>
        <v>61186</v>
      </c>
      <c r="J19" s="22">
        <v>1715.7392988171168</v>
      </c>
      <c r="K19" s="22">
        <v>906.5214273225862</v>
      </c>
      <c r="L19" s="22">
        <v>809.2178714945308</v>
      </c>
      <c r="M19" s="22">
        <v>1258</v>
      </c>
      <c r="N19" s="22">
        <v>53802</v>
      </c>
      <c r="O19" s="22">
        <v>0</v>
      </c>
      <c r="P19" s="22">
        <f t="shared" si="1"/>
        <v>7384</v>
      </c>
      <c r="Q19" s="22">
        <v>7384</v>
      </c>
      <c r="R19" s="22">
        <v>0</v>
      </c>
      <c r="S19" s="22">
        <v>0</v>
      </c>
      <c r="T19" s="22">
        <v>0</v>
      </c>
      <c r="U19" s="22">
        <v>0</v>
      </c>
      <c r="V19" s="22">
        <f t="shared" si="2"/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f t="shared" si="3"/>
        <v>61186</v>
      </c>
      <c r="AD19" s="23">
        <v>100</v>
      </c>
      <c r="AE19" s="22">
        <v>0</v>
      </c>
      <c r="AF19" s="22">
        <v>1901</v>
      </c>
      <c r="AG19" s="22">
        <v>0</v>
      </c>
      <c r="AH19" s="22">
        <v>0</v>
      </c>
      <c r="AI19" s="22">
        <v>0</v>
      </c>
      <c r="AJ19" s="22" t="s">
        <v>172</v>
      </c>
      <c r="AK19" s="22">
        <f t="shared" si="4"/>
        <v>1901</v>
      </c>
      <c r="AL19" s="23">
        <v>5.058932803792198</v>
      </c>
      <c r="AM19" s="22">
        <v>0</v>
      </c>
      <c r="AN19" s="22">
        <v>8401</v>
      </c>
      <c r="AO19" s="22">
        <v>352</v>
      </c>
      <c r="AP19" s="22">
        <f t="shared" si="5"/>
        <v>8753</v>
      </c>
    </row>
    <row r="20" spans="1:42" ht="13.5">
      <c r="A20" s="40" t="s">
        <v>12</v>
      </c>
      <c r="B20" s="40" t="s">
        <v>41</v>
      </c>
      <c r="C20" s="41" t="s">
        <v>42</v>
      </c>
      <c r="D20" s="22">
        <v>125660</v>
      </c>
      <c r="E20" s="22">
        <v>125660</v>
      </c>
      <c r="F20" s="22">
        <v>35971</v>
      </c>
      <c r="G20" s="22">
        <v>1402</v>
      </c>
      <c r="H20" s="22">
        <v>0</v>
      </c>
      <c r="I20" s="22">
        <f t="shared" si="0"/>
        <v>37373</v>
      </c>
      <c r="J20" s="22">
        <v>814.8319339640126</v>
      </c>
      <c r="K20" s="22">
        <v>664.6986105145653</v>
      </c>
      <c r="L20" s="22">
        <v>150.13332344944718</v>
      </c>
      <c r="M20" s="22">
        <v>5504</v>
      </c>
      <c r="N20" s="22">
        <v>29028</v>
      </c>
      <c r="O20" s="22">
        <v>231</v>
      </c>
      <c r="P20" s="22">
        <f t="shared" si="1"/>
        <v>8114</v>
      </c>
      <c r="Q20" s="22">
        <v>6238</v>
      </c>
      <c r="R20" s="22">
        <v>1876</v>
      </c>
      <c r="S20" s="22">
        <v>0</v>
      </c>
      <c r="T20" s="22">
        <v>0</v>
      </c>
      <c r="U20" s="22">
        <v>0</v>
      </c>
      <c r="V20" s="22">
        <f t="shared" si="2"/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f t="shared" si="3"/>
        <v>37373</v>
      </c>
      <c r="AD20" s="23">
        <v>99.38190672410563</v>
      </c>
      <c r="AE20" s="22">
        <v>0</v>
      </c>
      <c r="AF20" s="22">
        <v>384</v>
      </c>
      <c r="AG20" s="22">
        <v>1508</v>
      </c>
      <c r="AH20" s="22">
        <v>0</v>
      </c>
      <c r="AI20" s="22">
        <v>0</v>
      </c>
      <c r="AJ20" s="22" t="s">
        <v>172</v>
      </c>
      <c r="AK20" s="22">
        <f t="shared" si="4"/>
        <v>1892</v>
      </c>
      <c r="AL20" s="23">
        <v>17.24934113860578</v>
      </c>
      <c r="AM20" s="22">
        <v>231</v>
      </c>
      <c r="AN20" s="22">
        <v>5686</v>
      </c>
      <c r="AO20" s="22">
        <v>367</v>
      </c>
      <c r="AP20" s="22">
        <f t="shared" si="5"/>
        <v>6284</v>
      </c>
    </row>
    <row r="21" spans="1:42" ht="13.5">
      <c r="A21" s="40" t="s">
        <v>12</v>
      </c>
      <c r="B21" s="40" t="s">
        <v>43</v>
      </c>
      <c r="C21" s="41" t="s">
        <v>44</v>
      </c>
      <c r="D21" s="22">
        <v>251257</v>
      </c>
      <c r="E21" s="22">
        <v>251257</v>
      </c>
      <c r="F21" s="22">
        <v>86385</v>
      </c>
      <c r="G21" s="22">
        <v>2797</v>
      </c>
      <c r="H21" s="22">
        <v>0</v>
      </c>
      <c r="I21" s="22">
        <f t="shared" si="0"/>
        <v>89182</v>
      </c>
      <c r="J21" s="22">
        <v>972.4475201699554</v>
      </c>
      <c r="K21" s="22">
        <v>696.4871039372938</v>
      </c>
      <c r="L21" s="22">
        <v>275.9604162326616</v>
      </c>
      <c r="M21" s="22">
        <v>8532</v>
      </c>
      <c r="N21" s="22">
        <v>79969</v>
      </c>
      <c r="O21" s="22">
        <v>0</v>
      </c>
      <c r="P21" s="22">
        <f t="shared" si="1"/>
        <v>9213</v>
      </c>
      <c r="Q21" s="22">
        <v>6252</v>
      </c>
      <c r="R21" s="22">
        <v>2961</v>
      </c>
      <c r="S21" s="22">
        <v>0</v>
      </c>
      <c r="T21" s="22">
        <v>0</v>
      </c>
      <c r="U21" s="22">
        <v>0</v>
      </c>
      <c r="V21" s="22">
        <f t="shared" si="2"/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f t="shared" si="3"/>
        <v>89182</v>
      </c>
      <c r="AD21" s="23">
        <v>100</v>
      </c>
      <c r="AE21" s="22">
        <v>0</v>
      </c>
      <c r="AF21" s="22">
        <v>967</v>
      </c>
      <c r="AG21" s="22">
        <v>1993</v>
      </c>
      <c r="AH21" s="22">
        <v>0</v>
      </c>
      <c r="AI21" s="22">
        <v>0</v>
      </c>
      <c r="AJ21" s="22" t="s">
        <v>172</v>
      </c>
      <c r="AK21" s="22">
        <f t="shared" si="4"/>
        <v>2960</v>
      </c>
      <c r="AL21" s="23">
        <v>11.760853101909655</v>
      </c>
      <c r="AM21" s="22">
        <v>0</v>
      </c>
      <c r="AN21" s="22">
        <v>15626</v>
      </c>
      <c r="AO21" s="22">
        <v>2144</v>
      </c>
      <c r="AP21" s="22">
        <f t="shared" si="5"/>
        <v>17770</v>
      </c>
    </row>
    <row r="22" spans="1:42" ht="13.5">
      <c r="A22" s="40" t="s">
        <v>12</v>
      </c>
      <c r="B22" s="40" t="s">
        <v>45</v>
      </c>
      <c r="C22" s="41" t="s">
        <v>46</v>
      </c>
      <c r="D22" s="22">
        <v>122838</v>
      </c>
      <c r="E22" s="22">
        <v>122838</v>
      </c>
      <c r="F22" s="22">
        <v>31939</v>
      </c>
      <c r="G22" s="22">
        <v>454</v>
      </c>
      <c r="H22" s="22">
        <v>0</v>
      </c>
      <c r="I22" s="22">
        <f t="shared" si="0"/>
        <v>32393</v>
      </c>
      <c r="J22" s="22">
        <v>722.4795682563984</v>
      </c>
      <c r="K22" s="22">
        <v>561.0017158137001</v>
      </c>
      <c r="L22" s="22">
        <v>161.47785244269824</v>
      </c>
      <c r="M22" s="22">
        <v>6400</v>
      </c>
      <c r="N22" s="22">
        <v>25313</v>
      </c>
      <c r="O22" s="22">
        <v>143</v>
      </c>
      <c r="P22" s="22">
        <f t="shared" si="1"/>
        <v>6929</v>
      </c>
      <c r="Q22" s="22">
        <v>4116</v>
      </c>
      <c r="R22" s="22">
        <v>2813</v>
      </c>
      <c r="S22" s="22">
        <v>0</v>
      </c>
      <c r="T22" s="22">
        <v>0</v>
      </c>
      <c r="U22" s="22">
        <v>0</v>
      </c>
      <c r="V22" s="22">
        <f t="shared" si="2"/>
        <v>8</v>
      </c>
      <c r="W22" s="22">
        <v>6</v>
      </c>
      <c r="X22" s="22">
        <v>0</v>
      </c>
      <c r="Y22" s="22">
        <v>0</v>
      </c>
      <c r="Z22" s="22">
        <v>0</v>
      </c>
      <c r="AA22" s="22">
        <v>2</v>
      </c>
      <c r="AB22" s="22">
        <v>0</v>
      </c>
      <c r="AC22" s="22">
        <f t="shared" si="3"/>
        <v>32393</v>
      </c>
      <c r="AD22" s="23">
        <v>99.55854659957399</v>
      </c>
      <c r="AE22" s="22">
        <v>0</v>
      </c>
      <c r="AF22" s="22">
        <v>367</v>
      </c>
      <c r="AG22" s="22">
        <v>2813</v>
      </c>
      <c r="AH22" s="22">
        <v>0</v>
      </c>
      <c r="AI22" s="22">
        <v>0</v>
      </c>
      <c r="AJ22" s="22" t="s">
        <v>172</v>
      </c>
      <c r="AK22" s="22">
        <f t="shared" si="4"/>
        <v>3180</v>
      </c>
      <c r="AL22" s="23">
        <v>24.71579924213131</v>
      </c>
      <c r="AM22" s="22">
        <v>143</v>
      </c>
      <c r="AN22" s="22">
        <v>3725</v>
      </c>
      <c r="AO22" s="22">
        <v>0</v>
      </c>
      <c r="AP22" s="22">
        <f t="shared" si="5"/>
        <v>3868</v>
      </c>
    </row>
    <row r="23" spans="1:42" ht="13.5">
      <c r="A23" s="40" t="s">
        <v>12</v>
      </c>
      <c r="B23" s="40" t="s">
        <v>47</v>
      </c>
      <c r="C23" s="41" t="s">
        <v>48</v>
      </c>
      <c r="D23" s="22">
        <v>132052</v>
      </c>
      <c r="E23" s="22">
        <v>132052</v>
      </c>
      <c r="F23" s="22">
        <v>45580</v>
      </c>
      <c r="G23" s="22">
        <v>4404</v>
      </c>
      <c r="H23" s="22">
        <v>0</v>
      </c>
      <c r="I23" s="22">
        <f t="shared" si="0"/>
        <v>49984</v>
      </c>
      <c r="J23" s="22">
        <v>1037.0343936738911</v>
      </c>
      <c r="K23" s="22">
        <v>648.0635067381094</v>
      </c>
      <c r="L23" s="22">
        <v>388.97088693578166</v>
      </c>
      <c r="M23" s="22">
        <v>4425</v>
      </c>
      <c r="N23" s="22">
        <v>38569</v>
      </c>
      <c r="O23" s="22">
        <v>6757</v>
      </c>
      <c r="P23" s="22">
        <f t="shared" si="1"/>
        <v>4658</v>
      </c>
      <c r="Q23" s="22">
        <v>1098</v>
      </c>
      <c r="R23" s="22">
        <v>3555</v>
      </c>
      <c r="S23" s="22">
        <v>0</v>
      </c>
      <c r="T23" s="22">
        <v>0</v>
      </c>
      <c r="U23" s="22">
        <v>5</v>
      </c>
      <c r="V23" s="22">
        <f t="shared" si="2"/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f t="shared" si="3"/>
        <v>49984</v>
      </c>
      <c r="AD23" s="23">
        <v>86.48167413572342</v>
      </c>
      <c r="AE23" s="22">
        <v>0</v>
      </c>
      <c r="AF23" s="22">
        <v>1098</v>
      </c>
      <c r="AG23" s="22">
        <v>3113</v>
      </c>
      <c r="AH23" s="22">
        <v>0</v>
      </c>
      <c r="AI23" s="22">
        <v>0</v>
      </c>
      <c r="AJ23" s="22" t="s">
        <v>172</v>
      </c>
      <c r="AK23" s="22">
        <f t="shared" si="4"/>
        <v>4211</v>
      </c>
      <c r="AL23" s="23">
        <v>15.872374055762833</v>
      </c>
      <c r="AM23" s="22">
        <v>6757</v>
      </c>
      <c r="AN23" s="22">
        <v>4324</v>
      </c>
      <c r="AO23" s="22">
        <v>447</v>
      </c>
      <c r="AP23" s="22">
        <f t="shared" si="5"/>
        <v>11528</v>
      </c>
    </row>
    <row r="24" spans="1:42" ht="13.5">
      <c r="A24" s="40" t="s">
        <v>12</v>
      </c>
      <c r="B24" s="40" t="s">
        <v>49</v>
      </c>
      <c r="C24" s="41" t="s">
        <v>50</v>
      </c>
      <c r="D24" s="22">
        <v>127294</v>
      </c>
      <c r="E24" s="22">
        <v>127294</v>
      </c>
      <c r="F24" s="22">
        <v>41394</v>
      </c>
      <c r="G24" s="22">
        <v>608</v>
      </c>
      <c r="H24" s="22">
        <v>0</v>
      </c>
      <c r="I24" s="22">
        <f t="shared" si="0"/>
        <v>42002</v>
      </c>
      <c r="J24" s="22">
        <v>904.0015444776636</v>
      </c>
      <c r="K24" s="22">
        <v>581.5896798932296</v>
      </c>
      <c r="L24" s="22">
        <v>322.41186458443417</v>
      </c>
      <c r="M24" s="22">
        <v>0</v>
      </c>
      <c r="N24" s="22">
        <v>38599</v>
      </c>
      <c r="O24" s="22">
        <v>0</v>
      </c>
      <c r="P24" s="22">
        <f t="shared" si="1"/>
        <v>3403</v>
      </c>
      <c r="Q24" s="22">
        <v>1935</v>
      </c>
      <c r="R24" s="22">
        <v>1468</v>
      </c>
      <c r="S24" s="22">
        <v>0</v>
      </c>
      <c r="T24" s="22">
        <v>0</v>
      </c>
      <c r="U24" s="22">
        <v>0</v>
      </c>
      <c r="V24" s="22">
        <f t="shared" si="2"/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f t="shared" si="3"/>
        <v>42002</v>
      </c>
      <c r="AD24" s="23">
        <v>100</v>
      </c>
      <c r="AE24" s="22">
        <v>3</v>
      </c>
      <c r="AF24" s="22">
        <v>663</v>
      </c>
      <c r="AG24" s="22">
        <v>1047</v>
      </c>
      <c r="AH24" s="22">
        <v>0</v>
      </c>
      <c r="AI24" s="22">
        <v>0</v>
      </c>
      <c r="AJ24" s="22" t="s">
        <v>172</v>
      </c>
      <c r="AK24" s="22">
        <f t="shared" si="4"/>
        <v>1713</v>
      </c>
      <c r="AL24" s="23">
        <v>4.078377220132374</v>
      </c>
      <c r="AM24" s="22">
        <v>0</v>
      </c>
      <c r="AN24" s="22">
        <v>7669</v>
      </c>
      <c r="AO24" s="22">
        <v>247</v>
      </c>
      <c r="AP24" s="22">
        <f t="shared" si="5"/>
        <v>7916</v>
      </c>
    </row>
    <row r="25" spans="1:42" ht="13.5">
      <c r="A25" s="40" t="s">
        <v>12</v>
      </c>
      <c r="B25" s="40" t="s">
        <v>51</v>
      </c>
      <c r="C25" s="41" t="s">
        <v>52</v>
      </c>
      <c r="D25" s="22">
        <v>173865</v>
      </c>
      <c r="E25" s="22">
        <v>173865</v>
      </c>
      <c r="F25" s="22">
        <v>61973</v>
      </c>
      <c r="G25" s="22">
        <v>7951</v>
      </c>
      <c r="H25" s="22">
        <v>0</v>
      </c>
      <c r="I25" s="22">
        <f t="shared" si="0"/>
        <v>69924</v>
      </c>
      <c r="J25" s="22">
        <v>1101.8468509459985</v>
      </c>
      <c r="K25" s="22">
        <v>976.5567601063492</v>
      </c>
      <c r="L25" s="22">
        <v>125.29009083964924</v>
      </c>
      <c r="M25" s="22">
        <v>6451</v>
      </c>
      <c r="N25" s="22">
        <v>62920</v>
      </c>
      <c r="O25" s="22">
        <v>958</v>
      </c>
      <c r="P25" s="22">
        <f t="shared" si="1"/>
        <v>6046</v>
      </c>
      <c r="Q25" s="22">
        <v>3433</v>
      </c>
      <c r="R25" s="22">
        <v>2613</v>
      </c>
      <c r="S25" s="22">
        <v>0</v>
      </c>
      <c r="T25" s="22">
        <v>0</v>
      </c>
      <c r="U25" s="22">
        <v>0</v>
      </c>
      <c r="V25" s="22">
        <f t="shared" si="2"/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f t="shared" si="3"/>
        <v>69924</v>
      </c>
      <c r="AD25" s="23">
        <v>98.62994107888565</v>
      </c>
      <c r="AE25" s="22">
        <v>0</v>
      </c>
      <c r="AF25" s="22">
        <v>1172</v>
      </c>
      <c r="AG25" s="22">
        <v>1992</v>
      </c>
      <c r="AH25" s="22">
        <v>0</v>
      </c>
      <c r="AI25" s="22">
        <v>0</v>
      </c>
      <c r="AJ25" s="22" t="s">
        <v>172</v>
      </c>
      <c r="AK25" s="22">
        <f t="shared" si="4"/>
        <v>3164</v>
      </c>
      <c r="AL25" s="23">
        <v>12.589198036006547</v>
      </c>
      <c r="AM25" s="22">
        <v>958</v>
      </c>
      <c r="AN25" s="22">
        <v>14442</v>
      </c>
      <c r="AO25" s="22">
        <v>0</v>
      </c>
      <c r="AP25" s="22">
        <f t="shared" si="5"/>
        <v>15400</v>
      </c>
    </row>
    <row r="26" spans="1:42" ht="13.5">
      <c r="A26" s="40" t="s">
        <v>12</v>
      </c>
      <c r="B26" s="40" t="s">
        <v>53</v>
      </c>
      <c r="C26" s="41" t="s">
        <v>54</v>
      </c>
      <c r="D26" s="22">
        <v>121968</v>
      </c>
      <c r="E26" s="22">
        <v>121968</v>
      </c>
      <c r="F26" s="22">
        <v>45698</v>
      </c>
      <c r="G26" s="22">
        <v>2424</v>
      </c>
      <c r="H26" s="22">
        <v>0</v>
      </c>
      <c r="I26" s="22">
        <f t="shared" si="0"/>
        <v>48122</v>
      </c>
      <c r="J26" s="22">
        <v>1080.9482478224695</v>
      </c>
      <c r="K26" s="22">
        <v>707.9332733130989</v>
      </c>
      <c r="L26" s="22">
        <v>373.0149745093705</v>
      </c>
      <c r="M26" s="22">
        <v>5114</v>
      </c>
      <c r="N26" s="22">
        <v>41472</v>
      </c>
      <c r="O26" s="22">
        <v>0</v>
      </c>
      <c r="P26" s="22">
        <f t="shared" si="1"/>
        <v>6590</v>
      </c>
      <c r="Q26" s="22">
        <v>4795</v>
      </c>
      <c r="R26" s="22">
        <v>1795</v>
      </c>
      <c r="S26" s="22">
        <v>0</v>
      </c>
      <c r="T26" s="22">
        <v>0</v>
      </c>
      <c r="U26" s="22">
        <v>0</v>
      </c>
      <c r="V26" s="22">
        <f t="shared" si="2"/>
        <v>60</v>
      </c>
      <c r="W26" s="22">
        <v>60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f t="shared" si="3"/>
        <v>48122</v>
      </c>
      <c r="AD26" s="23">
        <v>100</v>
      </c>
      <c r="AE26" s="22">
        <v>182</v>
      </c>
      <c r="AF26" s="22">
        <v>1129</v>
      </c>
      <c r="AG26" s="22">
        <v>1697</v>
      </c>
      <c r="AH26" s="22">
        <v>0</v>
      </c>
      <c r="AI26" s="22">
        <v>0</v>
      </c>
      <c r="AJ26" s="22" t="s">
        <v>172</v>
      </c>
      <c r="AK26" s="22">
        <f t="shared" si="4"/>
        <v>3008</v>
      </c>
      <c r="AL26" s="23">
        <v>15.369298970621385</v>
      </c>
      <c r="AM26" s="22">
        <v>0</v>
      </c>
      <c r="AN26" s="22">
        <v>5430</v>
      </c>
      <c r="AO26" s="22">
        <v>16</v>
      </c>
      <c r="AP26" s="22">
        <f t="shared" si="5"/>
        <v>5446</v>
      </c>
    </row>
    <row r="27" spans="1:42" ht="13.5">
      <c r="A27" s="40" t="s">
        <v>12</v>
      </c>
      <c r="B27" s="40" t="s">
        <v>55</v>
      </c>
      <c r="C27" s="41" t="s">
        <v>56</v>
      </c>
      <c r="D27" s="22">
        <v>77899</v>
      </c>
      <c r="E27" s="22">
        <v>77899</v>
      </c>
      <c r="F27" s="22">
        <v>27876</v>
      </c>
      <c r="G27" s="22">
        <v>5738</v>
      </c>
      <c r="H27" s="22">
        <v>0</v>
      </c>
      <c r="I27" s="22">
        <f t="shared" si="0"/>
        <v>33614</v>
      </c>
      <c r="J27" s="22">
        <v>1182.2122323127576</v>
      </c>
      <c r="K27" s="22">
        <v>825.5157231167087</v>
      </c>
      <c r="L27" s="22">
        <v>356.6965091960489</v>
      </c>
      <c r="M27" s="22">
        <v>0</v>
      </c>
      <c r="N27" s="22">
        <v>30915</v>
      </c>
      <c r="O27" s="22">
        <v>0</v>
      </c>
      <c r="P27" s="22">
        <f t="shared" si="1"/>
        <v>2699</v>
      </c>
      <c r="Q27" s="22">
        <v>627</v>
      </c>
      <c r="R27" s="22">
        <v>1160</v>
      </c>
      <c r="S27" s="22">
        <v>43</v>
      </c>
      <c r="T27" s="22">
        <v>0</v>
      </c>
      <c r="U27" s="22">
        <v>869</v>
      </c>
      <c r="V27" s="22">
        <f t="shared" si="2"/>
        <v>43</v>
      </c>
      <c r="W27" s="22">
        <v>18</v>
      </c>
      <c r="X27" s="22">
        <v>0</v>
      </c>
      <c r="Y27" s="22">
        <v>0</v>
      </c>
      <c r="Z27" s="22">
        <v>25</v>
      </c>
      <c r="AA27" s="22">
        <v>0</v>
      </c>
      <c r="AB27" s="22">
        <v>0</v>
      </c>
      <c r="AC27" s="22">
        <f t="shared" si="3"/>
        <v>33657</v>
      </c>
      <c r="AD27" s="23">
        <v>100</v>
      </c>
      <c r="AE27" s="22">
        <v>0</v>
      </c>
      <c r="AF27" s="22">
        <v>582</v>
      </c>
      <c r="AG27" s="22">
        <v>472</v>
      </c>
      <c r="AH27" s="22">
        <v>0</v>
      </c>
      <c r="AI27" s="22">
        <v>0</v>
      </c>
      <c r="AJ27" s="22" t="s">
        <v>172</v>
      </c>
      <c r="AK27" s="22">
        <f t="shared" si="4"/>
        <v>1054</v>
      </c>
      <c r="AL27" s="23">
        <v>3.25935169504115</v>
      </c>
      <c r="AM27" s="22">
        <v>0</v>
      </c>
      <c r="AN27" s="22">
        <v>5570</v>
      </c>
      <c r="AO27" s="22">
        <v>558</v>
      </c>
      <c r="AP27" s="22">
        <f t="shared" si="5"/>
        <v>6128</v>
      </c>
    </row>
    <row r="28" spans="1:42" ht="13.5">
      <c r="A28" s="40" t="s">
        <v>12</v>
      </c>
      <c r="B28" s="40" t="s">
        <v>57</v>
      </c>
      <c r="C28" s="41" t="s">
        <v>58</v>
      </c>
      <c r="D28" s="22">
        <v>120088</v>
      </c>
      <c r="E28" s="22">
        <v>120088</v>
      </c>
      <c r="F28" s="22">
        <v>46050</v>
      </c>
      <c r="G28" s="22">
        <v>783</v>
      </c>
      <c r="H28" s="22">
        <v>0</v>
      </c>
      <c r="I28" s="22">
        <f t="shared" si="0"/>
        <v>46833</v>
      </c>
      <c r="J28" s="22">
        <v>1068.4630357828917</v>
      </c>
      <c r="K28" s="22">
        <v>1050.5994234365119</v>
      </c>
      <c r="L28" s="22">
        <v>17.863612346379778</v>
      </c>
      <c r="M28" s="22">
        <v>1813</v>
      </c>
      <c r="N28" s="22">
        <v>42721</v>
      </c>
      <c r="O28" s="22">
        <v>0</v>
      </c>
      <c r="P28" s="22">
        <f t="shared" si="1"/>
        <v>4112</v>
      </c>
      <c r="Q28" s="22">
        <v>986</v>
      </c>
      <c r="R28" s="22">
        <v>3126</v>
      </c>
      <c r="S28" s="22">
        <v>0</v>
      </c>
      <c r="T28" s="22">
        <v>0</v>
      </c>
      <c r="U28" s="22">
        <v>0</v>
      </c>
      <c r="V28" s="22">
        <f t="shared" si="2"/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f t="shared" si="3"/>
        <v>46833</v>
      </c>
      <c r="AD28" s="23">
        <v>100</v>
      </c>
      <c r="AE28" s="22">
        <v>0</v>
      </c>
      <c r="AF28" s="22">
        <v>0</v>
      </c>
      <c r="AG28" s="22">
        <v>1268</v>
      </c>
      <c r="AH28" s="22">
        <v>0</v>
      </c>
      <c r="AI28" s="22">
        <v>0</v>
      </c>
      <c r="AJ28" s="22" t="s">
        <v>172</v>
      </c>
      <c r="AK28" s="22">
        <f t="shared" si="4"/>
        <v>1268</v>
      </c>
      <c r="AL28" s="23">
        <v>6.333511491181186</v>
      </c>
      <c r="AM28" s="22">
        <v>0</v>
      </c>
      <c r="AN28" s="22">
        <v>7768</v>
      </c>
      <c r="AO28" s="22">
        <v>664</v>
      </c>
      <c r="AP28" s="22">
        <f t="shared" si="5"/>
        <v>8432</v>
      </c>
    </row>
    <row r="29" spans="1:42" ht="13.5">
      <c r="A29" s="40" t="s">
        <v>12</v>
      </c>
      <c r="B29" s="40" t="s">
        <v>59</v>
      </c>
      <c r="C29" s="41" t="s">
        <v>60</v>
      </c>
      <c r="D29" s="22">
        <v>135803</v>
      </c>
      <c r="E29" s="22">
        <v>135803</v>
      </c>
      <c r="F29" s="22">
        <v>60116</v>
      </c>
      <c r="G29" s="22">
        <v>780</v>
      </c>
      <c r="H29" s="22">
        <v>0</v>
      </c>
      <c r="I29" s="22">
        <f t="shared" si="0"/>
        <v>60896</v>
      </c>
      <c r="J29" s="22">
        <v>1228.5321838573784</v>
      </c>
      <c r="K29" s="22">
        <v>642.6714603415766</v>
      </c>
      <c r="L29" s="22">
        <v>585.8607235158019</v>
      </c>
      <c r="M29" s="22">
        <v>4237</v>
      </c>
      <c r="N29" s="22">
        <v>52171</v>
      </c>
      <c r="O29" s="22">
        <v>2049</v>
      </c>
      <c r="P29" s="22">
        <f t="shared" si="1"/>
        <v>4809</v>
      </c>
      <c r="Q29" s="22">
        <v>2550</v>
      </c>
      <c r="R29" s="22">
        <v>2259</v>
      </c>
      <c r="S29" s="22">
        <v>0</v>
      </c>
      <c r="T29" s="22">
        <v>0</v>
      </c>
      <c r="U29" s="22">
        <v>0</v>
      </c>
      <c r="V29" s="22">
        <f t="shared" si="2"/>
        <v>1867</v>
      </c>
      <c r="W29" s="22">
        <v>1682</v>
      </c>
      <c r="X29" s="22">
        <v>0</v>
      </c>
      <c r="Y29" s="22">
        <v>0</v>
      </c>
      <c r="Z29" s="22">
        <v>0</v>
      </c>
      <c r="AA29" s="22">
        <v>0</v>
      </c>
      <c r="AB29" s="22">
        <v>185</v>
      </c>
      <c r="AC29" s="22">
        <f t="shared" si="3"/>
        <v>60896</v>
      </c>
      <c r="AD29" s="23">
        <v>96.63524697845507</v>
      </c>
      <c r="AE29" s="22">
        <v>0</v>
      </c>
      <c r="AF29" s="22">
        <v>740</v>
      </c>
      <c r="AG29" s="22">
        <v>1473</v>
      </c>
      <c r="AH29" s="22">
        <v>0</v>
      </c>
      <c r="AI29" s="22">
        <v>0</v>
      </c>
      <c r="AJ29" s="22" t="s">
        <v>172</v>
      </c>
      <c r="AK29" s="22">
        <f t="shared" si="4"/>
        <v>2213</v>
      </c>
      <c r="AL29" s="23">
        <v>12.769256751569866</v>
      </c>
      <c r="AM29" s="22">
        <v>2049</v>
      </c>
      <c r="AN29" s="22">
        <v>8576</v>
      </c>
      <c r="AO29" s="22">
        <v>597</v>
      </c>
      <c r="AP29" s="22">
        <f t="shared" si="5"/>
        <v>11222</v>
      </c>
    </row>
    <row r="30" spans="1:42" ht="13.5">
      <c r="A30" s="40" t="s">
        <v>12</v>
      </c>
      <c r="B30" s="40" t="s">
        <v>61</v>
      </c>
      <c r="C30" s="41" t="s">
        <v>62</v>
      </c>
      <c r="D30" s="22">
        <v>84451</v>
      </c>
      <c r="E30" s="22">
        <v>84451</v>
      </c>
      <c r="F30" s="22">
        <v>40985</v>
      </c>
      <c r="G30" s="22">
        <v>3967</v>
      </c>
      <c r="H30" s="22">
        <v>0</v>
      </c>
      <c r="I30" s="22">
        <f t="shared" si="0"/>
        <v>44952</v>
      </c>
      <c r="J30" s="22">
        <v>1458.3150511368917</v>
      </c>
      <c r="K30" s="22">
        <v>706.7403761571718</v>
      </c>
      <c r="L30" s="22">
        <v>751.5746749797199</v>
      </c>
      <c r="M30" s="22">
        <v>2551</v>
      </c>
      <c r="N30" s="22">
        <v>40250</v>
      </c>
      <c r="O30" s="22">
        <v>0</v>
      </c>
      <c r="P30" s="22">
        <f t="shared" si="1"/>
        <v>4702</v>
      </c>
      <c r="Q30" s="22">
        <v>3335</v>
      </c>
      <c r="R30" s="22">
        <v>1367</v>
      </c>
      <c r="S30" s="22">
        <v>0</v>
      </c>
      <c r="T30" s="22">
        <v>0</v>
      </c>
      <c r="U30" s="22">
        <v>0</v>
      </c>
      <c r="V30" s="22">
        <f t="shared" si="2"/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f t="shared" si="3"/>
        <v>44952</v>
      </c>
      <c r="AD30" s="23">
        <v>100</v>
      </c>
      <c r="AE30" s="22">
        <v>0</v>
      </c>
      <c r="AF30" s="22">
        <v>0</v>
      </c>
      <c r="AG30" s="22">
        <v>1105</v>
      </c>
      <c r="AH30" s="22">
        <v>0</v>
      </c>
      <c r="AI30" s="22">
        <v>0</v>
      </c>
      <c r="AJ30" s="22" t="s">
        <v>172</v>
      </c>
      <c r="AK30" s="22">
        <f t="shared" si="4"/>
        <v>1105</v>
      </c>
      <c r="AL30" s="23">
        <v>7.696356019619814</v>
      </c>
      <c r="AM30" s="22">
        <v>0</v>
      </c>
      <c r="AN30" s="22">
        <v>5589</v>
      </c>
      <c r="AO30" s="22">
        <v>2279</v>
      </c>
      <c r="AP30" s="22">
        <f t="shared" si="5"/>
        <v>7868</v>
      </c>
    </row>
    <row r="31" spans="1:42" ht="13.5">
      <c r="A31" s="40" t="s">
        <v>12</v>
      </c>
      <c r="B31" s="40" t="s">
        <v>63</v>
      </c>
      <c r="C31" s="41" t="s">
        <v>64</v>
      </c>
      <c r="D31" s="22">
        <v>62429</v>
      </c>
      <c r="E31" s="22">
        <v>62429</v>
      </c>
      <c r="F31" s="22">
        <v>23776</v>
      </c>
      <c r="G31" s="22">
        <v>2368</v>
      </c>
      <c r="H31" s="22">
        <v>0</v>
      </c>
      <c r="I31" s="22">
        <f t="shared" si="0"/>
        <v>26144</v>
      </c>
      <c r="J31" s="22">
        <v>1147.3417363769076</v>
      </c>
      <c r="K31" s="22">
        <v>1043.4209426291827</v>
      </c>
      <c r="L31" s="22">
        <v>103.92079374772483</v>
      </c>
      <c r="M31" s="22">
        <v>1929</v>
      </c>
      <c r="N31" s="22">
        <v>23501</v>
      </c>
      <c r="O31" s="22">
        <v>0</v>
      </c>
      <c r="P31" s="22">
        <f t="shared" si="1"/>
        <v>2643</v>
      </c>
      <c r="Q31" s="22">
        <v>1527</v>
      </c>
      <c r="R31" s="22">
        <v>1116</v>
      </c>
      <c r="S31" s="22">
        <v>0</v>
      </c>
      <c r="T31" s="22">
        <v>0</v>
      </c>
      <c r="U31" s="22">
        <v>0</v>
      </c>
      <c r="V31" s="22">
        <f t="shared" si="2"/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f t="shared" si="3"/>
        <v>26144</v>
      </c>
      <c r="AD31" s="23">
        <v>100</v>
      </c>
      <c r="AE31" s="22">
        <v>0</v>
      </c>
      <c r="AF31" s="22">
        <v>351</v>
      </c>
      <c r="AG31" s="22">
        <v>856</v>
      </c>
      <c r="AH31" s="22">
        <v>0</v>
      </c>
      <c r="AI31" s="22">
        <v>0</v>
      </c>
      <c r="AJ31" s="22" t="s">
        <v>172</v>
      </c>
      <c r="AK31" s="22">
        <f t="shared" si="4"/>
        <v>1207</v>
      </c>
      <c r="AL31" s="23">
        <v>11.170875930609482</v>
      </c>
      <c r="AM31" s="22">
        <v>0</v>
      </c>
      <c r="AN31" s="22">
        <v>5375</v>
      </c>
      <c r="AO31" s="22">
        <v>420</v>
      </c>
      <c r="AP31" s="22">
        <f t="shared" si="5"/>
        <v>5795</v>
      </c>
    </row>
    <row r="32" spans="1:42" ht="13.5">
      <c r="A32" s="40" t="s">
        <v>12</v>
      </c>
      <c r="B32" s="40" t="s">
        <v>65</v>
      </c>
      <c r="C32" s="41" t="s">
        <v>66</v>
      </c>
      <c r="D32" s="22">
        <v>66960</v>
      </c>
      <c r="E32" s="22">
        <v>66960</v>
      </c>
      <c r="F32" s="22">
        <v>34267</v>
      </c>
      <c r="G32" s="22">
        <v>1067</v>
      </c>
      <c r="H32" s="22">
        <v>0</v>
      </c>
      <c r="I32" s="22">
        <f aca="true" t="shared" si="6" ref="I32:I49">SUM(F32:H32)</f>
        <v>35334</v>
      </c>
      <c r="J32" s="22">
        <v>1445.7210192959199</v>
      </c>
      <c r="K32" s="22">
        <v>749.6194824961949</v>
      </c>
      <c r="L32" s="22">
        <v>696.101536799725</v>
      </c>
      <c r="M32" s="22">
        <v>0</v>
      </c>
      <c r="N32" s="22">
        <v>32998</v>
      </c>
      <c r="O32" s="22">
        <v>0</v>
      </c>
      <c r="P32" s="22">
        <f aca="true" t="shared" si="7" ref="P32:P49">SUM(Q32:U32)</f>
        <v>2336</v>
      </c>
      <c r="Q32" s="22">
        <v>1482</v>
      </c>
      <c r="R32" s="22">
        <v>854</v>
      </c>
      <c r="S32" s="22">
        <v>0</v>
      </c>
      <c r="T32" s="22">
        <v>0</v>
      </c>
      <c r="U32" s="22">
        <v>0</v>
      </c>
      <c r="V32" s="22">
        <f aca="true" t="shared" si="8" ref="V32:V49">SUM(W32:AB32)</f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f aca="true" t="shared" si="9" ref="AC32:AC49">N32+O32+P32+V32</f>
        <v>35334</v>
      </c>
      <c r="AD32" s="23">
        <v>100</v>
      </c>
      <c r="AE32" s="22">
        <v>0</v>
      </c>
      <c r="AF32" s="22">
        <v>304</v>
      </c>
      <c r="AG32" s="22">
        <v>854</v>
      </c>
      <c r="AH32" s="22">
        <v>0</v>
      </c>
      <c r="AI32" s="22">
        <v>0</v>
      </c>
      <c r="AJ32" s="22" t="s">
        <v>172</v>
      </c>
      <c r="AK32" s="22">
        <f aca="true" t="shared" si="10" ref="AK32:AK49">SUM(AE32:AI32)</f>
        <v>1158</v>
      </c>
      <c r="AL32" s="23">
        <v>3.2772966547800984</v>
      </c>
      <c r="AM32" s="22">
        <v>0</v>
      </c>
      <c r="AN32" s="22">
        <v>5751</v>
      </c>
      <c r="AO32" s="22">
        <v>437</v>
      </c>
      <c r="AP32" s="22">
        <f aca="true" t="shared" si="11" ref="AP32:AP49">SUM(AM32:AO32)</f>
        <v>6188</v>
      </c>
    </row>
    <row r="33" spans="1:42" ht="13.5">
      <c r="A33" s="40" t="s">
        <v>12</v>
      </c>
      <c r="B33" s="40" t="s">
        <v>67</v>
      </c>
      <c r="C33" s="41" t="s">
        <v>68</v>
      </c>
      <c r="D33" s="22">
        <v>497745</v>
      </c>
      <c r="E33" s="22">
        <v>497745</v>
      </c>
      <c r="F33" s="22">
        <v>231812</v>
      </c>
      <c r="G33" s="22">
        <v>6751</v>
      </c>
      <c r="H33" s="22">
        <v>0</v>
      </c>
      <c r="I33" s="22">
        <f t="shared" si="6"/>
        <v>238563</v>
      </c>
      <c r="J33" s="22">
        <v>1313.1166767601335</v>
      </c>
      <c r="K33" s="22">
        <v>707.9820400967267</v>
      </c>
      <c r="L33" s="22">
        <v>605.1346366634068</v>
      </c>
      <c r="M33" s="22">
        <v>14101</v>
      </c>
      <c r="N33" s="22">
        <v>225859</v>
      </c>
      <c r="O33" s="22">
        <v>0</v>
      </c>
      <c r="P33" s="22">
        <f t="shared" si="7"/>
        <v>12703</v>
      </c>
      <c r="Q33" s="22">
        <v>6629</v>
      </c>
      <c r="R33" s="22">
        <v>6074</v>
      </c>
      <c r="S33" s="22">
        <v>0</v>
      </c>
      <c r="T33" s="22">
        <v>0</v>
      </c>
      <c r="U33" s="22">
        <v>0</v>
      </c>
      <c r="V33" s="22">
        <f t="shared" si="8"/>
        <v>1</v>
      </c>
      <c r="W33" s="22">
        <v>0</v>
      </c>
      <c r="X33" s="22">
        <v>0</v>
      </c>
      <c r="Y33" s="22">
        <v>0</v>
      </c>
      <c r="Z33" s="22">
        <v>0</v>
      </c>
      <c r="AA33" s="22">
        <v>1</v>
      </c>
      <c r="AB33" s="22">
        <v>0</v>
      </c>
      <c r="AC33" s="22">
        <f t="shared" si="9"/>
        <v>238563</v>
      </c>
      <c r="AD33" s="23">
        <v>100</v>
      </c>
      <c r="AE33" s="22">
        <v>19</v>
      </c>
      <c r="AF33" s="22">
        <v>2236</v>
      </c>
      <c r="AG33" s="22">
        <v>4285</v>
      </c>
      <c r="AH33" s="22">
        <v>0</v>
      </c>
      <c r="AI33" s="22">
        <v>0</v>
      </c>
      <c r="AJ33" s="22" t="s">
        <v>172</v>
      </c>
      <c r="AK33" s="22">
        <f t="shared" si="10"/>
        <v>6540</v>
      </c>
      <c r="AL33" s="23">
        <v>8.169743216287245</v>
      </c>
      <c r="AM33" s="22">
        <v>0</v>
      </c>
      <c r="AN33" s="22">
        <v>44611</v>
      </c>
      <c r="AO33" s="22">
        <v>1053</v>
      </c>
      <c r="AP33" s="22">
        <f t="shared" si="11"/>
        <v>45664</v>
      </c>
    </row>
    <row r="34" spans="1:42" ht="13.5">
      <c r="A34" s="40" t="s">
        <v>12</v>
      </c>
      <c r="B34" s="40" t="s">
        <v>69</v>
      </c>
      <c r="C34" s="41" t="s">
        <v>70</v>
      </c>
      <c r="D34" s="22">
        <v>64380</v>
      </c>
      <c r="E34" s="22">
        <v>64380</v>
      </c>
      <c r="F34" s="22">
        <v>21583</v>
      </c>
      <c r="G34" s="22">
        <v>3069</v>
      </c>
      <c r="H34" s="22">
        <v>0</v>
      </c>
      <c r="I34" s="22">
        <f t="shared" si="6"/>
        <v>24652</v>
      </c>
      <c r="J34" s="22">
        <v>1049.079310770383</v>
      </c>
      <c r="K34" s="22">
        <v>720.8483873575984</v>
      </c>
      <c r="L34" s="22">
        <v>328.23092341278453</v>
      </c>
      <c r="M34" s="22">
        <v>1214</v>
      </c>
      <c r="N34" s="22">
        <v>21790</v>
      </c>
      <c r="O34" s="22">
        <v>0</v>
      </c>
      <c r="P34" s="22">
        <f t="shared" si="7"/>
        <v>2852</v>
      </c>
      <c r="Q34" s="22">
        <v>1765</v>
      </c>
      <c r="R34" s="22">
        <v>1087</v>
      </c>
      <c r="S34" s="22">
        <v>0</v>
      </c>
      <c r="T34" s="22">
        <v>0</v>
      </c>
      <c r="U34" s="22">
        <v>0</v>
      </c>
      <c r="V34" s="22">
        <f t="shared" si="8"/>
        <v>10</v>
      </c>
      <c r="W34" s="22">
        <v>10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f t="shared" si="9"/>
        <v>24652</v>
      </c>
      <c r="AD34" s="23">
        <v>100</v>
      </c>
      <c r="AE34" s="22">
        <v>0</v>
      </c>
      <c r="AF34" s="22">
        <v>522</v>
      </c>
      <c r="AG34" s="22">
        <v>756</v>
      </c>
      <c r="AH34" s="22">
        <v>0</v>
      </c>
      <c r="AI34" s="22">
        <v>0</v>
      </c>
      <c r="AJ34" s="22" t="s">
        <v>172</v>
      </c>
      <c r="AK34" s="22">
        <f t="shared" si="10"/>
        <v>1278</v>
      </c>
      <c r="AL34" s="23">
        <v>9.672929714683368</v>
      </c>
      <c r="AM34" s="22">
        <v>0</v>
      </c>
      <c r="AN34" s="22">
        <v>3651</v>
      </c>
      <c r="AO34" s="22">
        <v>274</v>
      </c>
      <c r="AP34" s="22">
        <f t="shared" si="11"/>
        <v>3925</v>
      </c>
    </row>
    <row r="35" spans="1:42" ht="13.5">
      <c r="A35" s="40" t="s">
        <v>12</v>
      </c>
      <c r="B35" s="40" t="s">
        <v>71</v>
      </c>
      <c r="C35" s="41" t="s">
        <v>72</v>
      </c>
      <c r="D35" s="22">
        <v>55222</v>
      </c>
      <c r="E35" s="22">
        <v>55222</v>
      </c>
      <c r="F35" s="22">
        <v>19802</v>
      </c>
      <c r="G35" s="22">
        <v>349</v>
      </c>
      <c r="H35" s="22">
        <v>0</v>
      </c>
      <c r="I35" s="22">
        <f t="shared" si="6"/>
        <v>20151</v>
      </c>
      <c r="J35" s="22">
        <v>999.7504468885986</v>
      </c>
      <c r="K35" s="22">
        <v>762.203668083447</v>
      </c>
      <c r="L35" s="22">
        <v>237.54677880515163</v>
      </c>
      <c r="M35" s="22">
        <v>206</v>
      </c>
      <c r="N35" s="22">
        <v>15975</v>
      </c>
      <c r="O35" s="22">
        <v>3306</v>
      </c>
      <c r="P35" s="22">
        <f t="shared" si="7"/>
        <v>360</v>
      </c>
      <c r="Q35" s="22">
        <v>0</v>
      </c>
      <c r="R35" s="22">
        <v>0</v>
      </c>
      <c r="S35" s="22">
        <v>0</v>
      </c>
      <c r="T35" s="22">
        <v>0</v>
      </c>
      <c r="U35" s="22">
        <v>360</v>
      </c>
      <c r="V35" s="22">
        <f t="shared" si="8"/>
        <v>510</v>
      </c>
      <c r="W35" s="22">
        <v>0</v>
      </c>
      <c r="X35" s="22">
        <v>489</v>
      </c>
      <c r="Y35" s="22">
        <v>0</v>
      </c>
      <c r="Z35" s="22">
        <v>10</v>
      </c>
      <c r="AA35" s="22">
        <v>1</v>
      </c>
      <c r="AB35" s="22">
        <v>10</v>
      </c>
      <c r="AC35" s="22">
        <f t="shared" si="9"/>
        <v>20151</v>
      </c>
      <c r="AD35" s="23">
        <v>83.5938663093643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 t="s">
        <v>172</v>
      </c>
      <c r="AK35" s="22">
        <f t="shared" si="10"/>
        <v>0</v>
      </c>
      <c r="AL35" s="23">
        <v>3.517217664685366</v>
      </c>
      <c r="AM35" s="22">
        <v>3306</v>
      </c>
      <c r="AN35" s="22">
        <v>2586</v>
      </c>
      <c r="AO35" s="22">
        <v>360</v>
      </c>
      <c r="AP35" s="22">
        <f t="shared" si="11"/>
        <v>6252</v>
      </c>
    </row>
    <row r="36" spans="1:42" ht="13.5">
      <c r="A36" s="40" t="s">
        <v>12</v>
      </c>
      <c r="B36" s="40" t="s">
        <v>73</v>
      </c>
      <c r="C36" s="41" t="s">
        <v>74</v>
      </c>
      <c r="D36" s="22">
        <v>77731</v>
      </c>
      <c r="E36" s="22">
        <v>77731</v>
      </c>
      <c r="F36" s="22">
        <v>25701</v>
      </c>
      <c r="G36" s="22">
        <v>366</v>
      </c>
      <c r="H36" s="22">
        <v>0</v>
      </c>
      <c r="I36" s="22">
        <f t="shared" si="6"/>
        <v>26067</v>
      </c>
      <c r="J36" s="22">
        <v>918.7639211661291</v>
      </c>
      <c r="K36" s="22">
        <v>734.9547429376654</v>
      </c>
      <c r="L36" s="22">
        <v>183.80917822846374</v>
      </c>
      <c r="M36" s="22">
        <v>0</v>
      </c>
      <c r="N36" s="22">
        <v>20533</v>
      </c>
      <c r="O36" s="22">
        <v>0</v>
      </c>
      <c r="P36" s="22">
        <f t="shared" si="7"/>
        <v>5499</v>
      </c>
      <c r="Q36" s="22">
        <v>4270</v>
      </c>
      <c r="R36" s="22">
        <v>1229</v>
      </c>
      <c r="S36" s="22">
        <v>0</v>
      </c>
      <c r="T36" s="22">
        <v>0</v>
      </c>
      <c r="U36" s="22">
        <v>0</v>
      </c>
      <c r="V36" s="22">
        <f t="shared" si="8"/>
        <v>35</v>
      </c>
      <c r="W36" s="22">
        <v>35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f t="shared" si="9"/>
        <v>26067</v>
      </c>
      <c r="AD36" s="23">
        <v>100</v>
      </c>
      <c r="AE36" s="22">
        <v>0</v>
      </c>
      <c r="AF36" s="22">
        <v>1567</v>
      </c>
      <c r="AG36" s="22">
        <v>1114</v>
      </c>
      <c r="AH36" s="22">
        <v>0</v>
      </c>
      <c r="AI36" s="22">
        <v>0</v>
      </c>
      <c r="AJ36" s="22" t="s">
        <v>172</v>
      </c>
      <c r="AK36" s="22">
        <f t="shared" si="10"/>
        <v>2681</v>
      </c>
      <c r="AL36" s="23">
        <v>10.419304100970576</v>
      </c>
      <c r="AM36" s="22">
        <v>0</v>
      </c>
      <c r="AN36" s="22">
        <v>3746</v>
      </c>
      <c r="AO36" s="22">
        <v>167</v>
      </c>
      <c r="AP36" s="22">
        <f t="shared" si="11"/>
        <v>3913</v>
      </c>
    </row>
    <row r="37" spans="1:42" ht="13.5">
      <c r="A37" s="40" t="s">
        <v>12</v>
      </c>
      <c r="B37" s="40" t="s">
        <v>75</v>
      </c>
      <c r="C37" s="41" t="s">
        <v>76</v>
      </c>
      <c r="D37" s="22">
        <v>56498</v>
      </c>
      <c r="E37" s="22">
        <v>56498</v>
      </c>
      <c r="F37" s="22">
        <v>17778</v>
      </c>
      <c r="G37" s="22">
        <v>194</v>
      </c>
      <c r="H37" s="22">
        <v>0</v>
      </c>
      <c r="I37" s="22">
        <f t="shared" si="6"/>
        <v>17972</v>
      </c>
      <c r="J37" s="22">
        <v>871.5061801193593</v>
      </c>
      <c r="K37" s="22">
        <v>697.2243410725656</v>
      </c>
      <c r="L37" s="22">
        <v>174.28183904679375</v>
      </c>
      <c r="M37" s="22">
        <v>392</v>
      </c>
      <c r="N37" s="22">
        <v>14992</v>
      </c>
      <c r="O37" s="22">
        <v>43</v>
      </c>
      <c r="P37" s="22">
        <f t="shared" si="7"/>
        <v>2937</v>
      </c>
      <c r="Q37" s="22">
        <v>1582</v>
      </c>
      <c r="R37" s="22">
        <v>1355</v>
      </c>
      <c r="S37" s="22">
        <v>0</v>
      </c>
      <c r="T37" s="22">
        <v>0</v>
      </c>
      <c r="U37" s="22">
        <v>0</v>
      </c>
      <c r="V37" s="22">
        <f t="shared" si="8"/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f t="shared" si="9"/>
        <v>17972</v>
      </c>
      <c r="AD37" s="23">
        <v>99.76073892722012</v>
      </c>
      <c r="AE37" s="22">
        <v>0</v>
      </c>
      <c r="AF37" s="22">
        <v>101</v>
      </c>
      <c r="AG37" s="22">
        <v>1159</v>
      </c>
      <c r="AH37" s="22">
        <v>0</v>
      </c>
      <c r="AI37" s="22">
        <v>0</v>
      </c>
      <c r="AJ37" s="22" t="s">
        <v>172</v>
      </c>
      <c r="AK37" s="22">
        <f t="shared" si="10"/>
        <v>1260</v>
      </c>
      <c r="AL37" s="23">
        <v>8.99586146808974</v>
      </c>
      <c r="AM37" s="22">
        <v>43</v>
      </c>
      <c r="AN37" s="22">
        <v>2913</v>
      </c>
      <c r="AO37" s="22">
        <v>196</v>
      </c>
      <c r="AP37" s="22">
        <f t="shared" si="11"/>
        <v>3152</v>
      </c>
    </row>
    <row r="38" spans="1:42" ht="13.5">
      <c r="A38" s="40" t="s">
        <v>12</v>
      </c>
      <c r="B38" s="40" t="s">
        <v>77</v>
      </c>
      <c r="C38" s="41" t="s">
        <v>78</v>
      </c>
      <c r="D38" s="22">
        <v>59660</v>
      </c>
      <c r="E38" s="22">
        <v>59660</v>
      </c>
      <c r="F38" s="22">
        <v>19430</v>
      </c>
      <c r="G38" s="22">
        <v>2467</v>
      </c>
      <c r="H38" s="22">
        <v>0</v>
      </c>
      <c r="I38" s="22">
        <f t="shared" si="6"/>
        <v>21897</v>
      </c>
      <c r="J38" s="22">
        <v>1005.5611937968121</v>
      </c>
      <c r="K38" s="22">
        <v>711.7501458033881</v>
      </c>
      <c r="L38" s="22">
        <v>293.8110479934239</v>
      </c>
      <c r="M38" s="22">
        <v>1762</v>
      </c>
      <c r="N38" s="22">
        <v>18682</v>
      </c>
      <c r="O38" s="22">
        <v>0</v>
      </c>
      <c r="P38" s="22">
        <f t="shared" si="7"/>
        <v>2833</v>
      </c>
      <c r="Q38" s="22">
        <v>1783</v>
      </c>
      <c r="R38" s="22">
        <v>1050</v>
      </c>
      <c r="S38" s="22">
        <v>0</v>
      </c>
      <c r="T38" s="22">
        <v>0</v>
      </c>
      <c r="U38" s="22">
        <v>0</v>
      </c>
      <c r="V38" s="22">
        <f t="shared" si="8"/>
        <v>382</v>
      </c>
      <c r="W38" s="22">
        <v>382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f t="shared" si="9"/>
        <v>21897</v>
      </c>
      <c r="AD38" s="23">
        <v>100</v>
      </c>
      <c r="AE38" s="22">
        <v>0</v>
      </c>
      <c r="AF38" s="22">
        <v>527</v>
      </c>
      <c r="AG38" s="22">
        <v>740</v>
      </c>
      <c r="AH38" s="22">
        <v>0</v>
      </c>
      <c r="AI38" s="22">
        <v>0</v>
      </c>
      <c r="AJ38" s="22" t="s">
        <v>172</v>
      </c>
      <c r="AK38" s="22">
        <f t="shared" si="10"/>
        <v>1267</v>
      </c>
      <c r="AL38" s="23">
        <v>14.417346464347606</v>
      </c>
      <c r="AM38" s="22">
        <v>0</v>
      </c>
      <c r="AN38" s="22">
        <v>3162</v>
      </c>
      <c r="AO38" s="22">
        <v>256</v>
      </c>
      <c r="AP38" s="22">
        <f t="shared" si="11"/>
        <v>3418</v>
      </c>
    </row>
    <row r="39" spans="1:42" ht="13.5">
      <c r="A39" s="40" t="s">
        <v>12</v>
      </c>
      <c r="B39" s="40" t="s">
        <v>79</v>
      </c>
      <c r="C39" s="41" t="s">
        <v>80</v>
      </c>
      <c r="D39" s="22">
        <v>30335</v>
      </c>
      <c r="E39" s="22">
        <v>30335</v>
      </c>
      <c r="F39" s="22">
        <v>8061</v>
      </c>
      <c r="G39" s="22">
        <v>356</v>
      </c>
      <c r="H39" s="22">
        <v>0</v>
      </c>
      <c r="I39" s="22">
        <f t="shared" si="6"/>
        <v>8417</v>
      </c>
      <c r="J39" s="22">
        <v>760.1870437647186</v>
      </c>
      <c r="K39" s="22">
        <v>676.3740965610049</v>
      </c>
      <c r="L39" s="22">
        <v>83.81294720371378</v>
      </c>
      <c r="M39" s="22">
        <v>0</v>
      </c>
      <c r="N39" s="22">
        <v>6656</v>
      </c>
      <c r="O39" s="22">
        <v>0</v>
      </c>
      <c r="P39" s="22">
        <f t="shared" si="7"/>
        <v>1761</v>
      </c>
      <c r="Q39" s="22">
        <v>1746</v>
      </c>
      <c r="R39" s="22">
        <v>0</v>
      </c>
      <c r="S39" s="22">
        <v>0</v>
      </c>
      <c r="T39" s="22">
        <v>0</v>
      </c>
      <c r="U39" s="22">
        <v>15</v>
      </c>
      <c r="V39" s="22">
        <f t="shared" si="8"/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f t="shared" si="9"/>
        <v>8417</v>
      </c>
      <c r="AD39" s="23">
        <v>100</v>
      </c>
      <c r="AE39" s="22">
        <v>0</v>
      </c>
      <c r="AF39" s="22">
        <v>931</v>
      </c>
      <c r="AG39" s="22">
        <v>0</v>
      </c>
      <c r="AH39" s="22">
        <v>0</v>
      </c>
      <c r="AI39" s="22">
        <v>0</v>
      </c>
      <c r="AJ39" s="22" t="s">
        <v>172</v>
      </c>
      <c r="AK39" s="22">
        <f t="shared" si="10"/>
        <v>931</v>
      </c>
      <c r="AL39" s="23">
        <v>11.060948081264108</v>
      </c>
      <c r="AM39" s="22">
        <v>0</v>
      </c>
      <c r="AN39" s="22">
        <v>1245</v>
      </c>
      <c r="AO39" s="22">
        <v>202</v>
      </c>
      <c r="AP39" s="22">
        <f t="shared" si="11"/>
        <v>1447</v>
      </c>
    </row>
    <row r="40" spans="1:42" ht="13.5">
      <c r="A40" s="40" t="s">
        <v>12</v>
      </c>
      <c r="B40" s="40" t="s">
        <v>81</v>
      </c>
      <c r="C40" s="41" t="s">
        <v>82</v>
      </c>
      <c r="D40" s="22">
        <v>26766</v>
      </c>
      <c r="E40" s="22">
        <v>26766</v>
      </c>
      <c r="F40" s="22">
        <v>7587</v>
      </c>
      <c r="G40" s="22">
        <v>110</v>
      </c>
      <c r="H40" s="22">
        <v>0</v>
      </c>
      <c r="I40" s="22">
        <f t="shared" si="6"/>
        <v>7697</v>
      </c>
      <c r="J40" s="22">
        <v>787.852919109195</v>
      </c>
      <c r="K40" s="22">
        <v>681.8095744038388</v>
      </c>
      <c r="L40" s="22">
        <v>106.0433447053561</v>
      </c>
      <c r="M40" s="22">
        <v>1149</v>
      </c>
      <c r="N40" s="22">
        <v>5486</v>
      </c>
      <c r="O40" s="22">
        <v>0</v>
      </c>
      <c r="P40" s="22">
        <f t="shared" si="7"/>
        <v>2211</v>
      </c>
      <c r="Q40" s="22">
        <v>891</v>
      </c>
      <c r="R40" s="22">
        <v>1320</v>
      </c>
      <c r="S40" s="22">
        <v>0</v>
      </c>
      <c r="T40" s="22">
        <v>0</v>
      </c>
      <c r="U40" s="22">
        <v>0</v>
      </c>
      <c r="V40" s="22">
        <f t="shared" si="8"/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f t="shared" si="9"/>
        <v>7697</v>
      </c>
      <c r="AD40" s="23">
        <v>100</v>
      </c>
      <c r="AE40" s="22">
        <v>0</v>
      </c>
      <c r="AF40" s="22">
        <v>321</v>
      </c>
      <c r="AG40" s="22">
        <v>997</v>
      </c>
      <c r="AH40" s="22">
        <v>0</v>
      </c>
      <c r="AI40" s="22">
        <v>0</v>
      </c>
      <c r="AJ40" s="22" t="s">
        <v>172</v>
      </c>
      <c r="AK40" s="22">
        <f t="shared" si="10"/>
        <v>1318</v>
      </c>
      <c r="AL40" s="23">
        <v>27.88831110106263</v>
      </c>
      <c r="AM40" s="22">
        <v>0</v>
      </c>
      <c r="AN40" s="22">
        <v>424</v>
      </c>
      <c r="AO40" s="22">
        <v>245</v>
      </c>
      <c r="AP40" s="22">
        <f t="shared" si="11"/>
        <v>669</v>
      </c>
    </row>
    <row r="41" spans="1:42" ht="13.5">
      <c r="A41" s="40" t="s">
        <v>12</v>
      </c>
      <c r="B41" s="40" t="s">
        <v>83</v>
      </c>
      <c r="C41" s="41" t="s">
        <v>84</v>
      </c>
      <c r="D41" s="22">
        <v>14742</v>
      </c>
      <c r="E41" s="22">
        <v>14742</v>
      </c>
      <c r="F41" s="22">
        <v>4235</v>
      </c>
      <c r="G41" s="22">
        <v>60</v>
      </c>
      <c r="H41" s="22">
        <v>0</v>
      </c>
      <c r="I41" s="22">
        <f t="shared" si="6"/>
        <v>4295</v>
      </c>
      <c r="J41" s="22">
        <v>798.2039945510265</v>
      </c>
      <c r="K41" s="22">
        <v>673.3161984303537</v>
      </c>
      <c r="L41" s="22">
        <v>124.88779612067285</v>
      </c>
      <c r="M41" s="22">
        <v>0</v>
      </c>
      <c r="N41" s="22">
        <v>3046</v>
      </c>
      <c r="O41" s="22">
        <v>0</v>
      </c>
      <c r="P41" s="22">
        <f t="shared" si="7"/>
        <v>1249</v>
      </c>
      <c r="Q41" s="22">
        <v>528</v>
      </c>
      <c r="R41" s="22">
        <v>721</v>
      </c>
      <c r="S41" s="22">
        <v>0</v>
      </c>
      <c r="T41" s="22">
        <v>0</v>
      </c>
      <c r="U41" s="22">
        <v>0</v>
      </c>
      <c r="V41" s="22">
        <f t="shared" si="8"/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f t="shared" si="9"/>
        <v>4295</v>
      </c>
      <c r="AD41" s="23">
        <v>100</v>
      </c>
      <c r="AE41" s="22">
        <v>0</v>
      </c>
      <c r="AF41" s="22">
        <v>207</v>
      </c>
      <c r="AG41" s="22">
        <v>538</v>
      </c>
      <c r="AH41" s="22">
        <v>0</v>
      </c>
      <c r="AI41" s="22">
        <v>0</v>
      </c>
      <c r="AJ41" s="22" t="s">
        <v>172</v>
      </c>
      <c r="AK41" s="22">
        <f t="shared" si="10"/>
        <v>745</v>
      </c>
      <c r="AL41" s="23">
        <v>17.345750873108265</v>
      </c>
      <c r="AM41" s="22">
        <v>0</v>
      </c>
      <c r="AN41" s="22">
        <v>235</v>
      </c>
      <c r="AO41" s="22">
        <v>156</v>
      </c>
      <c r="AP41" s="22">
        <f t="shared" si="11"/>
        <v>391</v>
      </c>
    </row>
    <row r="42" spans="1:42" ht="13.5">
      <c r="A42" s="40" t="s">
        <v>12</v>
      </c>
      <c r="B42" s="40" t="s">
        <v>85</v>
      </c>
      <c r="C42" s="41" t="s">
        <v>86</v>
      </c>
      <c r="D42" s="22">
        <v>17017</v>
      </c>
      <c r="E42" s="22">
        <v>17017</v>
      </c>
      <c r="F42" s="22">
        <v>6386</v>
      </c>
      <c r="G42" s="22">
        <v>1948</v>
      </c>
      <c r="H42" s="22">
        <v>0</v>
      </c>
      <c r="I42" s="22">
        <f t="shared" si="6"/>
        <v>8334</v>
      </c>
      <c r="J42" s="22">
        <v>1341.768626216652</v>
      </c>
      <c r="K42" s="22">
        <v>953.7601801904783</v>
      </c>
      <c r="L42" s="22">
        <v>388.00844602617366</v>
      </c>
      <c r="M42" s="22">
        <v>378</v>
      </c>
      <c r="N42" s="22">
        <v>6456</v>
      </c>
      <c r="O42" s="22">
        <v>0</v>
      </c>
      <c r="P42" s="22">
        <f t="shared" si="7"/>
        <v>1878</v>
      </c>
      <c r="Q42" s="22">
        <v>1306</v>
      </c>
      <c r="R42" s="22">
        <v>572</v>
      </c>
      <c r="S42" s="22">
        <v>0</v>
      </c>
      <c r="T42" s="22">
        <v>0</v>
      </c>
      <c r="U42" s="22">
        <v>0</v>
      </c>
      <c r="V42" s="22">
        <f t="shared" si="8"/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f t="shared" si="9"/>
        <v>8334</v>
      </c>
      <c r="AD42" s="23">
        <v>100</v>
      </c>
      <c r="AE42" s="22">
        <v>0</v>
      </c>
      <c r="AF42" s="22">
        <v>0</v>
      </c>
      <c r="AG42" s="22">
        <v>572</v>
      </c>
      <c r="AH42" s="22">
        <v>0</v>
      </c>
      <c r="AI42" s="22">
        <v>0</v>
      </c>
      <c r="AJ42" s="22" t="s">
        <v>172</v>
      </c>
      <c r="AK42" s="22">
        <f t="shared" si="10"/>
        <v>572</v>
      </c>
      <c r="AL42" s="23">
        <v>10.904499540863178</v>
      </c>
      <c r="AM42" s="22">
        <v>0</v>
      </c>
      <c r="AN42" s="22">
        <v>1190</v>
      </c>
      <c r="AO42" s="22">
        <v>0</v>
      </c>
      <c r="AP42" s="22">
        <f t="shared" si="11"/>
        <v>1190</v>
      </c>
    </row>
    <row r="43" spans="1:42" ht="13.5">
      <c r="A43" s="40" t="s">
        <v>12</v>
      </c>
      <c r="B43" s="40" t="s">
        <v>87</v>
      </c>
      <c r="C43" s="41" t="s">
        <v>88</v>
      </c>
      <c r="D43" s="22">
        <v>42637</v>
      </c>
      <c r="E43" s="22">
        <v>42637</v>
      </c>
      <c r="F43" s="22">
        <v>14024</v>
      </c>
      <c r="G43" s="22">
        <v>1858</v>
      </c>
      <c r="H43" s="22">
        <v>0</v>
      </c>
      <c r="I43" s="22">
        <f t="shared" si="6"/>
        <v>15882</v>
      </c>
      <c r="J43" s="22">
        <v>1020.52979260087</v>
      </c>
      <c r="K43" s="22">
        <v>741.6543801913638</v>
      </c>
      <c r="L43" s="22">
        <v>278.87541240950605</v>
      </c>
      <c r="M43" s="22">
        <v>0</v>
      </c>
      <c r="N43" s="22">
        <v>12593</v>
      </c>
      <c r="O43" s="22">
        <v>0</v>
      </c>
      <c r="P43" s="22">
        <f t="shared" si="7"/>
        <v>1928</v>
      </c>
      <c r="Q43" s="22">
        <v>1850</v>
      </c>
      <c r="R43" s="22">
        <v>78</v>
      </c>
      <c r="S43" s="22">
        <v>0</v>
      </c>
      <c r="T43" s="22">
        <v>0</v>
      </c>
      <c r="U43" s="22">
        <v>0</v>
      </c>
      <c r="V43" s="22">
        <f t="shared" si="8"/>
        <v>1361</v>
      </c>
      <c r="W43" s="22">
        <v>973</v>
      </c>
      <c r="X43" s="22">
        <v>0</v>
      </c>
      <c r="Y43" s="22">
        <v>296</v>
      </c>
      <c r="Z43" s="22">
        <v>0</v>
      </c>
      <c r="AA43" s="22">
        <v>0</v>
      </c>
      <c r="AB43" s="22">
        <v>92</v>
      </c>
      <c r="AC43" s="22">
        <f t="shared" si="9"/>
        <v>15882</v>
      </c>
      <c r="AD43" s="23">
        <v>100</v>
      </c>
      <c r="AE43" s="22">
        <v>38</v>
      </c>
      <c r="AF43" s="22">
        <v>582</v>
      </c>
      <c r="AG43" s="22">
        <v>66</v>
      </c>
      <c r="AH43" s="22">
        <v>0</v>
      </c>
      <c r="AI43" s="22">
        <v>0</v>
      </c>
      <c r="AJ43" s="22" t="s">
        <v>172</v>
      </c>
      <c r="AK43" s="22">
        <f t="shared" si="10"/>
        <v>686</v>
      </c>
      <c r="AL43" s="23">
        <v>12.888804936405995</v>
      </c>
      <c r="AM43" s="22">
        <v>0</v>
      </c>
      <c r="AN43" s="22">
        <v>1894</v>
      </c>
      <c r="AO43" s="22">
        <v>0</v>
      </c>
      <c r="AP43" s="22">
        <f t="shared" si="11"/>
        <v>1894</v>
      </c>
    </row>
    <row r="44" spans="1:42" ht="13.5">
      <c r="A44" s="40" t="s">
        <v>12</v>
      </c>
      <c r="B44" s="40" t="s">
        <v>89</v>
      </c>
      <c r="C44" s="41" t="s">
        <v>195</v>
      </c>
      <c r="D44" s="22">
        <v>7137</v>
      </c>
      <c r="E44" s="22">
        <v>7137</v>
      </c>
      <c r="F44" s="22">
        <v>3147</v>
      </c>
      <c r="G44" s="22">
        <v>299</v>
      </c>
      <c r="H44" s="22">
        <v>0</v>
      </c>
      <c r="I44" s="22">
        <f t="shared" si="6"/>
        <v>3446</v>
      </c>
      <c r="J44" s="22">
        <v>1322.8381519421268</v>
      </c>
      <c r="K44" s="22">
        <v>983.4913944502986</v>
      </c>
      <c r="L44" s="22">
        <v>339.3467574918282</v>
      </c>
      <c r="M44" s="22">
        <v>81</v>
      </c>
      <c r="N44" s="22">
        <v>2940</v>
      </c>
      <c r="O44" s="22">
        <v>0</v>
      </c>
      <c r="P44" s="22">
        <f t="shared" si="7"/>
        <v>506</v>
      </c>
      <c r="Q44" s="22">
        <v>506</v>
      </c>
      <c r="R44" s="22">
        <v>0</v>
      </c>
      <c r="S44" s="22">
        <v>0</v>
      </c>
      <c r="T44" s="22">
        <v>0</v>
      </c>
      <c r="U44" s="22">
        <v>0</v>
      </c>
      <c r="V44" s="22">
        <f t="shared" si="8"/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f t="shared" si="9"/>
        <v>3446</v>
      </c>
      <c r="AD44" s="23">
        <v>100</v>
      </c>
      <c r="AE44" s="22">
        <v>0</v>
      </c>
      <c r="AF44" s="22">
        <v>185</v>
      </c>
      <c r="AG44" s="22">
        <v>0</v>
      </c>
      <c r="AH44" s="22">
        <v>0</v>
      </c>
      <c r="AI44" s="22">
        <v>0</v>
      </c>
      <c r="AJ44" s="22" t="s">
        <v>172</v>
      </c>
      <c r="AK44" s="22">
        <f t="shared" si="10"/>
        <v>185</v>
      </c>
      <c r="AL44" s="23">
        <v>7.5418202438332855</v>
      </c>
      <c r="AM44" s="22">
        <v>0</v>
      </c>
      <c r="AN44" s="22">
        <v>462</v>
      </c>
      <c r="AO44" s="22">
        <v>18</v>
      </c>
      <c r="AP44" s="22">
        <f t="shared" si="11"/>
        <v>480</v>
      </c>
    </row>
    <row r="45" spans="1:42" ht="13.5">
      <c r="A45" s="40" t="s">
        <v>12</v>
      </c>
      <c r="B45" s="40" t="s">
        <v>90</v>
      </c>
      <c r="C45" s="41" t="s">
        <v>0</v>
      </c>
      <c r="D45" s="22">
        <v>20187</v>
      </c>
      <c r="E45" s="22">
        <v>20187</v>
      </c>
      <c r="F45" s="22">
        <v>8520</v>
      </c>
      <c r="G45" s="22">
        <v>379</v>
      </c>
      <c r="H45" s="22">
        <v>0</v>
      </c>
      <c r="I45" s="22">
        <f t="shared" si="6"/>
        <v>8899</v>
      </c>
      <c r="J45" s="22">
        <v>1207.7486460498449</v>
      </c>
      <c r="K45" s="22">
        <v>1123.8753273332695</v>
      </c>
      <c r="L45" s="22">
        <v>83.87331871657537</v>
      </c>
      <c r="M45" s="22">
        <v>433</v>
      </c>
      <c r="N45" s="22">
        <v>6727</v>
      </c>
      <c r="O45" s="22">
        <v>0</v>
      </c>
      <c r="P45" s="22">
        <f t="shared" si="7"/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f t="shared" si="8"/>
        <v>2172</v>
      </c>
      <c r="W45" s="22">
        <v>758</v>
      </c>
      <c r="X45" s="22">
        <v>200</v>
      </c>
      <c r="Y45" s="22">
        <v>387</v>
      </c>
      <c r="Z45" s="22">
        <v>6</v>
      </c>
      <c r="AA45" s="22">
        <v>0</v>
      </c>
      <c r="AB45" s="22">
        <v>821</v>
      </c>
      <c r="AC45" s="22">
        <f t="shared" si="9"/>
        <v>8899</v>
      </c>
      <c r="AD45" s="23">
        <v>100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 t="s">
        <v>172</v>
      </c>
      <c r="AK45" s="22">
        <f t="shared" si="10"/>
        <v>0</v>
      </c>
      <c r="AL45" s="23">
        <v>27.914702100300044</v>
      </c>
      <c r="AM45" s="22">
        <v>0</v>
      </c>
      <c r="AN45" s="22">
        <v>817</v>
      </c>
      <c r="AO45" s="22">
        <v>0</v>
      </c>
      <c r="AP45" s="22">
        <f t="shared" si="11"/>
        <v>817</v>
      </c>
    </row>
    <row r="46" spans="1:42" ht="13.5">
      <c r="A46" s="40" t="s">
        <v>12</v>
      </c>
      <c r="B46" s="40" t="s">
        <v>91</v>
      </c>
      <c r="C46" s="41" t="s">
        <v>92</v>
      </c>
      <c r="D46" s="22">
        <v>14085</v>
      </c>
      <c r="E46" s="22">
        <v>14085</v>
      </c>
      <c r="F46" s="22">
        <v>3683</v>
      </c>
      <c r="G46" s="22">
        <v>140</v>
      </c>
      <c r="H46" s="22">
        <v>0</v>
      </c>
      <c r="I46" s="22">
        <f t="shared" si="6"/>
        <v>3823</v>
      </c>
      <c r="J46" s="22">
        <v>743.6260278835446</v>
      </c>
      <c r="K46" s="22">
        <v>695.7756478523252</v>
      </c>
      <c r="L46" s="22">
        <v>47.85038003121946</v>
      </c>
      <c r="M46" s="22">
        <v>57</v>
      </c>
      <c r="N46" s="22">
        <v>2838</v>
      </c>
      <c r="O46" s="22">
        <v>14</v>
      </c>
      <c r="P46" s="22">
        <f t="shared" si="7"/>
        <v>968</v>
      </c>
      <c r="Q46" s="22">
        <v>508</v>
      </c>
      <c r="R46" s="22">
        <v>460</v>
      </c>
      <c r="S46" s="22">
        <v>0</v>
      </c>
      <c r="T46" s="22">
        <v>0</v>
      </c>
      <c r="U46" s="22">
        <v>0</v>
      </c>
      <c r="V46" s="22">
        <f t="shared" si="8"/>
        <v>3</v>
      </c>
      <c r="W46" s="22">
        <v>3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f t="shared" si="9"/>
        <v>3823</v>
      </c>
      <c r="AD46" s="23">
        <v>99.63379544860057</v>
      </c>
      <c r="AE46" s="22">
        <v>0</v>
      </c>
      <c r="AF46" s="22">
        <v>33</v>
      </c>
      <c r="AG46" s="22">
        <v>460</v>
      </c>
      <c r="AH46" s="22">
        <v>0</v>
      </c>
      <c r="AI46" s="22">
        <v>0</v>
      </c>
      <c r="AJ46" s="22" t="s">
        <v>172</v>
      </c>
      <c r="AK46" s="22">
        <f t="shared" si="10"/>
        <v>493</v>
      </c>
      <c r="AL46" s="23">
        <v>14.252577319587628</v>
      </c>
      <c r="AM46" s="22">
        <v>14</v>
      </c>
      <c r="AN46" s="22">
        <v>552</v>
      </c>
      <c r="AO46" s="22">
        <v>0</v>
      </c>
      <c r="AP46" s="22">
        <f t="shared" si="11"/>
        <v>566</v>
      </c>
    </row>
    <row r="47" spans="1:42" ht="13.5">
      <c r="A47" s="40" t="s">
        <v>12</v>
      </c>
      <c r="B47" s="40" t="s">
        <v>93</v>
      </c>
      <c r="C47" s="41" t="s">
        <v>196</v>
      </c>
      <c r="D47" s="22">
        <v>16674</v>
      </c>
      <c r="E47" s="22">
        <v>16674</v>
      </c>
      <c r="F47" s="22">
        <v>4478</v>
      </c>
      <c r="G47" s="22">
        <v>319</v>
      </c>
      <c r="H47" s="22">
        <v>0</v>
      </c>
      <c r="I47" s="22">
        <f t="shared" si="6"/>
        <v>4797</v>
      </c>
      <c r="J47" s="22">
        <v>788.201136705329</v>
      </c>
      <c r="K47" s="22">
        <v>680.2486358057249</v>
      </c>
      <c r="L47" s="22">
        <v>107.95250089960417</v>
      </c>
      <c r="M47" s="22">
        <v>826</v>
      </c>
      <c r="N47" s="22">
        <v>3738</v>
      </c>
      <c r="O47" s="22">
        <v>103</v>
      </c>
      <c r="P47" s="22">
        <f t="shared" si="7"/>
        <v>956</v>
      </c>
      <c r="Q47" s="22">
        <v>692</v>
      </c>
      <c r="R47" s="22">
        <v>264</v>
      </c>
      <c r="S47" s="22">
        <v>0</v>
      </c>
      <c r="T47" s="22">
        <v>0</v>
      </c>
      <c r="U47" s="22">
        <v>0</v>
      </c>
      <c r="V47" s="22">
        <f t="shared" si="8"/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f t="shared" si="9"/>
        <v>4797</v>
      </c>
      <c r="AD47" s="23">
        <v>97.85282468209297</v>
      </c>
      <c r="AE47" s="22">
        <v>0</v>
      </c>
      <c r="AF47" s="22">
        <v>44</v>
      </c>
      <c r="AG47" s="22">
        <v>212</v>
      </c>
      <c r="AH47" s="22">
        <v>0</v>
      </c>
      <c r="AI47" s="22">
        <v>0</v>
      </c>
      <c r="AJ47" s="22" t="s">
        <v>172</v>
      </c>
      <c r="AK47" s="22">
        <f t="shared" si="10"/>
        <v>256</v>
      </c>
      <c r="AL47" s="23">
        <v>19.242397296816645</v>
      </c>
      <c r="AM47" s="22">
        <v>103</v>
      </c>
      <c r="AN47" s="22">
        <v>726</v>
      </c>
      <c r="AO47" s="22">
        <v>52</v>
      </c>
      <c r="AP47" s="22">
        <f t="shared" si="11"/>
        <v>881</v>
      </c>
    </row>
    <row r="48" spans="1:42" ht="13.5">
      <c r="A48" s="40" t="s">
        <v>12</v>
      </c>
      <c r="B48" s="40" t="s">
        <v>94</v>
      </c>
      <c r="C48" s="41" t="s">
        <v>95</v>
      </c>
      <c r="D48" s="22">
        <v>7180</v>
      </c>
      <c r="E48" s="22">
        <v>7180</v>
      </c>
      <c r="F48" s="22">
        <v>1846</v>
      </c>
      <c r="G48" s="22">
        <v>329</v>
      </c>
      <c r="H48" s="22">
        <v>0</v>
      </c>
      <c r="I48" s="22">
        <f t="shared" si="6"/>
        <v>2175</v>
      </c>
      <c r="J48" s="22">
        <v>829.9309344831532</v>
      </c>
      <c r="K48" s="22">
        <v>652.4974243522723</v>
      </c>
      <c r="L48" s="22">
        <v>177.43351013088105</v>
      </c>
      <c r="M48" s="22">
        <v>419</v>
      </c>
      <c r="N48" s="22">
        <v>1501</v>
      </c>
      <c r="O48" s="22">
        <v>173</v>
      </c>
      <c r="P48" s="22">
        <f t="shared" si="7"/>
        <v>410</v>
      </c>
      <c r="Q48" s="22">
        <v>304</v>
      </c>
      <c r="R48" s="22">
        <v>106</v>
      </c>
      <c r="S48" s="22">
        <v>0</v>
      </c>
      <c r="T48" s="22">
        <v>0</v>
      </c>
      <c r="U48" s="22">
        <v>0</v>
      </c>
      <c r="V48" s="22">
        <f t="shared" si="8"/>
        <v>91</v>
      </c>
      <c r="W48" s="22">
        <v>0</v>
      </c>
      <c r="X48" s="22">
        <v>91</v>
      </c>
      <c r="Y48" s="22">
        <v>0</v>
      </c>
      <c r="Z48" s="22">
        <v>0</v>
      </c>
      <c r="AA48" s="22">
        <v>0</v>
      </c>
      <c r="AB48" s="22">
        <v>0</v>
      </c>
      <c r="AC48" s="22">
        <f t="shared" si="9"/>
        <v>2175</v>
      </c>
      <c r="AD48" s="23">
        <v>92.04597701149424</v>
      </c>
      <c r="AE48" s="22">
        <v>0</v>
      </c>
      <c r="AF48" s="22">
        <v>20</v>
      </c>
      <c r="AG48" s="22">
        <v>83</v>
      </c>
      <c r="AH48" s="22">
        <v>0</v>
      </c>
      <c r="AI48" s="22">
        <v>0</v>
      </c>
      <c r="AJ48" s="22" t="s">
        <v>172</v>
      </c>
      <c r="AK48" s="22">
        <f t="shared" si="10"/>
        <v>103</v>
      </c>
      <c r="AL48" s="23">
        <v>23.631457208943715</v>
      </c>
      <c r="AM48" s="22">
        <v>173</v>
      </c>
      <c r="AN48" s="22">
        <v>292</v>
      </c>
      <c r="AO48" s="22">
        <v>23</v>
      </c>
      <c r="AP48" s="22">
        <f t="shared" si="11"/>
        <v>488</v>
      </c>
    </row>
    <row r="49" spans="1:42" ht="13.5">
      <c r="A49" s="40" t="s">
        <v>12</v>
      </c>
      <c r="B49" s="40" t="s">
        <v>96</v>
      </c>
      <c r="C49" s="41" t="s">
        <v>97</v>
      </c>
      <c r="D49" s="22">
        <v>37757</v>
      </c>
      <c r="E49" s="22">
        <v>37757</v>
      </c>
      <c r="F49" s="22">
        <v>10934</v>
      </c>
      <c r="G49" s="22">
        <v>68</v>
      </c>
      <c r="H49" s="22">
        <v>0</v>
      </c>
      <c r="I49" s="22">
        <f t="shared" si="6"/>
        <v>11002</v>
      </c>
      <c r="J49" s="22">
        <v>798.3278796891876</v>
      </c>
      <c r="K49" s="22">
        <v>793.3936590185036</v>
      </c>
      <c r="L49" s="22">
        <v>4.934220670683945</v>
      </c>
      <c r="M49" s="22">
        <v>1535</v>
      </c>
      <c r="N49" s="22">
        <v>10026</v>
      </c>
      <c r="O49" s="22">
        <v>5</v>
      </c>
      <c r="P49" s="22">
        <f t="shared" si="7"/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f t="shared" si="8"/>
        <v>971</v>
      </c>
      <c r="W49" s="22">
        <v>325</v>
      </c>
      <c r="X49" s="22">
        <v>245</v>
      </c>
      <c r="Y49" s="22">
        <v>324</v>
      </c>
      <c r="Z49" s="22">
        <v>53</v>
      </c>
      <c r="AA49" s="22">
        <v>2</v>
      </c>
      <c r="AB49" s="22">
        <v>22</v>
      </c>
      <c r="AC49" s="22">
        <f t="shared" si="9"/>
        <v>11002</v>
      </c>
      <c r="AD49" s="23">
        <v>99.95455371750592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 t="s">
        <v>172</v>
      </c>
      <c r="AK49" s="22">
        <f t="shared" si="10"/>
        <v>0</v>
      </c>
      <c r="AL49" s="23">
        <v>19.988833054159688</v>
      </c>
      <c r="AM49" s="22">
        <v>5</v>
      </c>
      <c r="AN49" s="22">
        <v>1681</v>
      </c>
      <c r="AO49" s="22">
        <v>0</v>
      </c>
      <c r="AP49" s="22">
        <f t="shared" si="11"/>
        <v>1686</v>
      </c>
    </row>
    <row r="50" spans="1:42" ht="13.5">
      <c r="A50" s="74" t="s">
        <v>98</v>
      </c>
      <c r="B50" s="75"/>
      <c r="C50" s="76"/>
      <c r="D50" s="22">
        <f aca="true" t="shared" si="12" ref="D50:I50">SUM(D6:D49)</f>
        <v>8643311</v>
      </c>
      <c r="E50" s="22">
        <f t="shared" si="12"/>
        <v>8643311</v>
      </c>
      <c r="F50" s="22">
        <f t="shared" si="12"/>
        <v>4015734</v>
      </c>
      <c r="G50" s="22">
        <f t="shared" si="12"/>
        <v>336056</v>
      </c>
      <c r="H50" s="22">
        <f t="shared" si="12"/>
        <v>0</v>
      </c>
      <c r="I50" s="22">
        <f t="shared" si="12"/>
        <v>4351790</v>
      </c>
      <c r="J50" s="22">
        <f>I50/D50/365*1000000</f>
        <v>1379.414940497585</v>
      </c>
      <c r="K50" s="22">
        <f>('ごみ搬入量内訳'!E51+'ごみ処理概要'!H50)/'ごみ処理概要'!D50/365*1000000</f>
        <v>760.3875127742895</v>
      </c>
      <c r="L50" s="22">
        <f>'ごみ搬入量内訳'!F51/D50/365*1000000</f>
        <v>619.0274277232955</v>
      </c>
      <c r="M50" s="22">
        <f aca="true" t="shared" si="13" ref="M50:AC50">SUM(M6:M49)</f>
        <v>216342</v>
      </c>
      <c r="N50" s="22">
        <f t="shared" si="13"/>
        <v>3952892</v>
      </c>
      <c r="O50" s="22">
        <f t="shared" si="13"/>
        <v>62944</v>
      </c>
      <c r="P50" s="22">
        <f t="shared" si="13"/>
        <v>308591</v>
      </c>
      <c r="Q50" s="22">
        <f t="shared" si="13"/>
        <v>203955</v>
      </c>
      <c r="R50" s="22">
        <f t="shared" si="13"/>
        <v>102579</v>
      </c>
      <c r="S50" s="22">
        <f t="shared" si="13"/>
        <v>43</v>
      </c>
      <c r="T50" s="22">
        <f t="shared" si="13"/>
        <v>0</v>
      </c>
      <c r="U50" s="22">
        <f t="shared" si="13"/>
        <v>2014</v>
      </c>
      <c r="V50" s="22">
        <f t="shared" si="13"/>
        <v>27406</v>
      </c>
      <c r="W50" s="22">
        <f t="shared" si="13"/>
        <v>7382</v>
      </c>
      <c r="X50" s="22">
        <f t="shared" si="13"/>
        <v>10071</v>
      </c>
      <c r="Y50" s="22">
        <f t="shared" si="13"/>
        <v>7532</v>
      </c>
      <c r="Z50" s="22">
        <f t="shared" si="13"/>
        <v>901</v>
      </c>
      <c r="AA50" s="22">
        <f t="shared" si="13"/>
        <v>241</v>
      </c>
      <c r="AB50" s="22">
        <f t="shared" si="13"/>
        <v>1279</v>
      </c>
      <c r="AC50" s="22">
        <f t="shared" si="13"/>
        <v>4351833</v>
      </c>
      <c r="AD50" s="23">
        <f>(N50+P50+V50)/AC50*100</f>
        <v>98.55362096845168</v>
      </c>
      <c r="AE50" s="22">
        <f aca="true" t="shared" si="14" ref="AE50:AK50">SUM(AE6:AE49)</f>
        <v>21949</v>
      </c>
      <c r="AF50" s="22">
        <f t="shared" si="14"/>
        <v>45021</v>
      </c>
      <c r="AG50" s="22">
        <f t="shared" si="14"/>
        <v>70651</v>
      </c>
      <c r="AH50" s="22">
        <f t="shared" si="14"/>
        <v>0</v>
      </c>
      <c r="AI50" s="22">
        <f t="shared" si="14"/>
        <v>0</v>
      </c>
      <c r="AJ50" s="22">
        <f t="shared" si="14"/>
        <v>0</v>
      </c>
      <c r="AK50" s="22">
        <f t="shared" si="14"/>
        <v>137621</v>
      </c>
      <c r="AL50" s="23">
        <f>(M50+V50+AK50)/(M50+AC50)*100</f>
        <v>8.348388579684448</v>
      </c>
      <c r="AM50" s="22">
        <f>SUM(AM6:AM49)</f>
        <v>62944</v>
      </c>
      <c r="AN50" s="22">
        <f>SUM(AN6:AN49)</f>
        <v>781530</v>
      </c>
      <c r="AO50" s="22">
        <f>SUM(AO6:AO49)</f>
        <v>36105</v>
      </c>
      <c r="AP50" s="22">
        <f>SUM(AP6:AP49)</f>
        <v>880579</v>
      </c>
    </row>
  </sheetData>
  <mergeCells count="31">
    <mergeCell ref="AO3:AO4"/>
    <mergeCell ref="A50:C50"/>
    <mergeCell ref="AI3:AI4"/>
    <mergeCell ref="AJ3:AJ4"/>
    <mergeCell ref="AM3:AM4"/>
    <mergeCell ref="AN3:AN4"/>
    <mergeCell ref="AE3:AE4"/>
    <mergeCell ref="AF3:AF4"/>
    <mergeCell ref="AG3:AG4"/>
    <mergeCell ref="AH3:AH4"/>
    <mergeCell ref="AE2:AK2"/>
    <mergeCell ref="AL2:AL4"/>
    <mergeCell ref="AM2:AP2"/>
    <mergeCell ref="E3:E4"/>
    <mergeCell ref="F3:F4"/>
    <mergeCell ref="G3:G4"/>
    <mergeCell ref="H3:H4"/>
    <mergeCell ref="J3:J4"/>
    <mergeCell ref="K3:K4"/>
    <mergeCell ref="L3:L4"/>
    <mergeCell ref="F2:I2"/>
    <mergeCell ref="J2:L2"/>
    <mergeCell ref="M2:M4"/>
    <mergeCell ref="AD2:AD4"/>
    <mergeCell ref="N3:N4"/>
    <mergeCell ref="O3:O4"/>
    <mergeCell ref="P3:U3"/>
    <mergeCell ref="A2:A5"/>
    <mergeCell ref="B2:B5"/>
    <mergeCell ref="C2:C5"/>
    <mergeCell ref="D2:E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&amp;L&amp;16ごみ処理の概要（平成１２年度実績）&amp;R&amp;D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1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4" width="10.625" style="0" customWidth="1"/>
  </cols>
  <sheetData>
    <row r="1" spans="1:34" ht="17.25">
      <c r="A1" s="1" t="s">
        <v>174</v>
      </c>
      <c r="B1" s="1"/>
      <c r="C1" s="1"/>
      <c r="D1" s="5"/>
      <c r="E1" s="24"/>
      <c r="F1" s="24"/>
      <c r="G1" s="24"/>
      <c r="H1" s="5"/>
      <c r="I1" s="2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2" customFormat="1" ht="13.5">
      <c r="A2" s="49" t="s">
        <v>99</v>
      </c>
      <c r="B2" s="49" t="s">
        <v>100</v>
      </c>
      <c r="C2" s="54" t="s">
        <v>101</v>
      </c>
      <c r="D2" s="57" t="s">
        <v>102</v>
      </c>
      <c r="E2" s="68"/>
      <c r="F2" s="80"/>
      <c r="G2" s="26" t="s">
        <v>103</v>
      </c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54" t="s">
        <v>104</v>
      </c>
    </row>
    <row r="3" spans="1:34" s="42" customFormat="1" ht="13.5">
      <c r="A3" s="50"/>
      <c r="B3" s="50"/>
      <c r="C3" s="78"/>
      <c r="D3" s="30"/>
      <c r="E3" s="44"/>
      <c r="F3" s="45" t="s">
        <v>105</v>
      </c>
      <c r="G3" s="39" t="s">
        <v>153</v>
      </c>
      <c r="H3" s="14" t="s">
        <v>106</v>
      </c>
      <c r="I3" s="46"/>
      <c r="J3" s="46"/>
      <c r="K3" s="46"/>
      <c r="L3" s="46"/>
      <c r="M3" s="46"/>
      <c r="N3" s="28"/>
      <c r="O3" s="28"/>
      <c r="P3" s="28"/>
      <c r="Q3" s="46"/>
      <c r="R3" s="28"/>
      <c r="S3" s="28"/>
      <c r="T3" s="28"/>
      <c r="U3" s="46"/>
      <c r="V3" s="28"/>
      <c r="W3" s="28"/>
      <c r="X3" s="28"/>
      <c r="Y3" s="46"/>
      <c r="Z3" s="28"/>
      <c r="AA3" s="28"/>
      <c r="AB3" s="28"/>
      <c r="AC3" s="46"/>
      <c r="AD3" s="28"/>
      <c r="AE3" s="28"/>
      <c r="AF3" s="33"/>
      <c r="AG3" s="29" t="s">
        <v>107</v>
      </c>
      <c r="AH3" s="78"/>
    </row>
    <row r="4" spans="1:34" s="42" customFormat="1" ht="13.5">
      <c r="A4" s="50"/>
      <c r="B4" s="50"/>
      <c r="C4" s="78"/>
      <c r="D4" s="39" t="s">
        <v>153</v>
      </c>
      <c r="E4" s="54" t="s">
        <v>108</v>
      </c>
      <c r="F4" s="54" t="s">
        <v>109</v>
      </c>
      <c r="G4" s="13"/>
      <c r="H4" s="39" t="s">
        <v>153</v>
      </c>
      <c r="I4" s="65" t="s">
        <v>110</v>
      </c>
      <c r="J4" s="82"/>
      <c r="K4" s="82"/>
      <c r="L4" s="83"/>
      <c r="M4" s="65" t="s">
        <v>111</v>
      </c>
      <c r="N4" s="82"/>
      <c r="O4" s="82"/>
      <c r="P4" s="83"/>
      <c r="Q4" s="65" t="s">
        <v>112</v>
      </c>
      <c r="R4" s="82"/>
      <c r="S4" s="82"/>
      <c r="T4" s="83"/>
      <c r="U4" s="65" t="s">
        <v>113</v>
      </c>
      <c r="V4" s="82"/>
      <c r="W4" s="82"/>
      <c r="X4" s="83"/>
      <c r="Y4" s="65" t="s">
        <v>114</v>
      </c>
      <c r="Z4" s="82"/>
      <c r="AA4" s="82"/>
      <c r="AB4" s="83"/>
      <c r="AC4" s="65" t="s">
        <v>115</v>
      </c>
      <c r="AD4" s="82"/>
      <c r="AE4" s="82"/>
      <c r="AF4" s="83"/>
      <c r="AG4" s="13"/>
      <c r="AH4" s="61"/>
    </row>
    <row r="5" spans="1:34" s="42" customFormat="1" ht="13.5">
      <c r="A5" s="50"/>
      <c r="B5" s="50"/>
      <c r="C5" s="78"/>
      <c r="D5" s="16"/>
      <c r="E5" s="81"/>
      <c r="F5" s="61"/>
      <c r="G5" s="13"/>
      <c r="H5" s="16"/>
      <c r="I5" s="39" t="s">
        <v>153</v>
      </c>
      <c r="J5" s="7" t="s">
        <v>116</v>
      </c>
      <c r="K5" s="7" t="s">
        <v>117</v>
      </c>
      <c r="L5" s="7" t="s">
        <v>118</v>
      </c>
      <c r="M5" s="39" t="s">
        <v>153</v>
      </c>
      <c r="N5" s="7" t="s">
        <v>116</v>
      </c>
      <c r="O5" s="7" t="s">
        <v>117</v>
      </c>
      <c r="P5" s="7" t="s">
        <v>118</v>
      </c>
      <c r="Q5" s="39" t="s">
        <v>153</v>
      </c>
      <c r="R5" s="7" t="s">
        <v>116</v>
      </c>
      <c r="S5" s="7" t="s">
        <v>117</v>
      </c>
      <c r="T5" s="7" t="s">
        <v>118</v>
      </c>
      <c r="U5" s="39" t="s">
        <v>153</v>
      </c>
      <c r="V5" s="7" t="s">
        <v>116</v>
      </c>
      <c r="W5" s="7" t="s">
        <v>117</v>
      </c>
      <c r="X5" s="7" t="s">
        <v>118</v>
      </c>
      <c r="Y5" s="39" t="s">
        <v>153</v>
      </c>
      <c r="Z5" s="7" t="s">
        <v>116</v>
      </c>
      <c r="AA5" s="7" t="s">
        <v>117</v>
      </c>
      <c r="AB5" s="7" t="s">
        <v>118</v>
      </c>
      <c r="AC5" s="39" t="s">
        <v>153</v>
      </c>
      <c r="AD5" s="7" t="s">
        <v>116</v>
      </c>
      <c r="AE5" s="7" t="s">
        <v>117</v>
      </c>
      <c r="AF5" s="7" t="s">
        <v>118</v>
      </c>
      <c r="AG5" s="13"/>
      <c r="AH5" s="61"/>
    </row>
    <row r="6" spans="1:34" s="42" customFormat="1" ht="13.5">
      <c r="A6" s="51"/>
      <c r="B6" s="77"/>
      <c r="C6" s="79"/>
      <c r="D6" s="19" t="s">
        <v>119</v>
      </c>
      <c r="E6" s="20" t="s">
        <v>120</v>
      </c>
      <c r="F6" s="20" t="s">
        <v>120</v>
      </c>
      <c r="G6" s="20" t="s">
        <v>120</v>
      </c>
      <c r="H6" s="19" t="s">
        <v>120</v>
      </c>
      <c r="I6" s="19" t="s">
        <v>120</v>
      </c>
      <c r="J6" s="21" t="s">
        <v>120</v>
      </c>
      <c r="K6" s="21" t="s">
        <v>120</v>
      </c>
      <c r="L6" s="21" t="s">
        <v>120</v>
      </c>
      <c r="M6" s="19" t="s">
        <v>120</v>
      </c>
      <c r="N6" s="21" t="s">
        <v>120</v>
      </c>
      <c r="O6" s="21" t="s">
        <v>120</v>
      </c>
      <c r="P6" s="21" t="s">
        <v>120</v>
      </c>
      <c r="Q6" s="19" t="s">
        <v>120</v>
      </c>
      <c r="R6" s="21" t="s">
        <v>120</v>
      </c>
      <c r="S6" s="21" t="s">
        <v>120</v>
      </c>
      <c r="T6" s="21" t="s">
        <v>120</v>
      </c>
      <c r="U6" s="19" t="s">
        <v>120</v>
      </c>
      <c r="V6" s="21" t="s">
        <v>120</v>
      </c>
      <c r="W6" s="21" t="s">
        <v>120</v>
      </c>
      <c r="X6" s="21" t="s">
        <v>120</v>
      </c>
      <c r="Y6" s="19" t="s">
        <v>120</v>
      </c>
      <c r="Z6" s="21" t="s">
        <v>120</v>
      </c>
      <c r="AA6" s="21" t="s">
        <v>120</v>
      </c>
      <c r="AB6" s="21" t="s">
        <v>120</v>
      </c>
      <c r="AC6" s="19" t="s">
        <v>120</v>
      </c>
      <c r="AD6" s="21" t="s">
        <v>120</v>
      </c>
      <c r="AE6" s="21" t="s">
        <v>120</v>
      </c>
      <c r="AF6" s="21" t="s">
        <v>120</v>
      </c>
      <c r="AG6" s="20" t="s">
        <v>120</v>
      </c>
      <c r="AH6" s="20" t="s">
        <v>120</v>
      </c>
    </row>
    <row r="7" spans="1:34" ht="13.5">
      <c r="A7" s="40" t="s">
        <v>12</v>
      </c>
      <c r="B7" s="40" t="s">
        <v>13</v>
      </c>
      <c r="C7" s="41" t="s">
        <v>14</v>
      </c>
      <c r="D7" s="31">
        <f aca="true" t="shared" si="0" ref="D7:D32">SUM(E7:F7)</f>
        <v>1795118</v>
      </c>
      <c r="E7" s="22">
        <v>764791</v>
      </c>
      <c r="F7" s="22">
        <v>1030327</v>
      </c>
      <c r="G7" s="32">
        <f aca="true" t="shared" si="1" ref="G7:G32">H7+AG7</f>
        <v>1795118</v>
      </c>
      <c r="H7" s="31">
        <f aca="true" t="shared" si="2" ref="H7:H32">I7+M7+Q7+U7+Y7+AC7</f>
        <v>1704332</v>
      </c>
      <c r="I7" s="32">
        <f aca="true" t="shared" si="3" ref="I7:I32">SUM(J7:L7)</f>
        <v>1629745</v>
      </c>
      <c r="J7" s="22">
        <v>685025</v>
      </c>
      <c r="K7" s="22">
        <v>5870</v>
      </c>
      <c r="L7" s="22">
        <v>938850</v>
      </c>
      <c r="M7" s="32">
        <f aca="true" t="shared" si="4" ref="M7:M32">SUM(N7:P7)</f>
        <v>0</v>
      </c>
      <c r="N7" s="22">
        <v>0</v>
      </c>
      <c r="O7" s="22">
        <v>0</v>
      </c>
      <c r="P7" s="22">
        <v>0</v>
      </c>
      <c r="Q7" s="32">
        <f aca="true" t="shared" si="5" ref="Q7:Q32">SUM(R7:T7)</f>
        <v>0</v>
      </c>
      <c r="R7" s="22">
        <v>0</v>
      </c>
      <c r="S7" s="22">
        <v>0</v>
      </c>
      <c r="T7" s="22">
        <v>0</v>
      </c>
      <c r="U7" s="32">
        <f aca="true" t="shared" si="6" ref="U7:U32">SUM(V7:X7)</f>
        <v>28466</v>
      </c>
      <c r="V7" s="22">
        <v>27550</v>
      </c>
      <c r="W7" s="22">
        <v>225</v>
      </c>
      <c r="X7" s="22">
        <v>691</v>
      </c>
      <c r="Y7" s="32">
        <f aca="true" t="shared" si="7" ref="Y7:Y32">SUM(Z7:AB7)</f>
        <v>0</v>
      </c>
      <c r="Z7" s="22">
        <v>0</v>
      </c>
      <c r="AA7" s="22">
        <v>0</v>
      </c>
      <c r="AB7" s="22">
        <v>0</v>
      </c>
      <c r="AC7" s="32">
        <f aca="true" t="shared" si="8" ref="AC7:AC32">SUM(AD7:AF7)</f>
        <v>46121</v>
      </c>
      <c r="AD7" s="22">
        <v>46121</v>
      </c>
      <c r="AE7" s="22">
        <v>0</v>
      </c>
      <c r="AF7" s="22">
        <v>0</v>
      </c>
      <c r="AG7" s="22">
        <v>90786</v>
      </c>
      <c r="AH7" s="22">
        <v>0</v>
      </c>
    </row>
    <row r="8" spans="1:34" ht="13.5">
      <c r="A8" s="40" t="s">
        <v>12</v>
      </c>
      <c r="B8" s="40" t="s">
        <v>15</v>
      </c>
      <c r="C8" s="41" t="s">
        <v>16</v>
      </c>
      <c r="D8" s="31">
        <f t="shared" si="0"/>
        <v>345932</v>
      </c>
      <c r="E8" s="22">
        <v>210119</v>
      </c>
      <c r="F8" s="22">
        <v>135813</v>
      </c>
      <c r="G8" s="32">
        <f t="shared" si="1"/>
        <v>345932</v>
      </c>
      <c r="H8" s="31">
        <f t="shared" si="2"/>
        <v>261502</v>
      </c>
      <c r="I8" s="32">
        <f t="shared" si="3"/>
        <v>234848</v>
      </c>
      <c r="J8" s="22">
        <v>35233</v>
      </c>
      <c r="K8" s="22">
        <v>199615</v>
      </c>
      <c r="L8" s="22">
        <v>0</v>
      </c>
      <c r="M8" s="32">
        <f t="shared" si="4"/>
        <v>0</v>
      </c>
      <c r="N8" s="22">
        <v>0</v>
      </c>
      <c r="O8" s="22">
        <v>0</v>
      </c>
      <c r="P8" s="22">
        <v>0</v>
      </c>
      <c r="Q8" s="32">
        <f t="shared" si="5"/>
        <v>0</v>
      </c>
      <c r="R8" s="22">
        <v>0</v>
      </c>
      <c r="S8" s="22">
        <v>0</v>
      </c>
      <c r="T8" s="22">
        <v>0</v>
      </c>
      <c r="U8" s="32">
        <f t="shared" si="6"/>
        <v>10592</v>
      </c>
      <c r="V8" s="22">
        <v>2564</v>
      </c>
      <c r="W8" s="22">
        <v>8028</v>
      </c>
      <c r="X8" s="22">
        <v>0</v>
      </c>
      <c r="Y8" s="32">
        <f t="shared" si="7"/>
        <v>0</v>
      </c>
      <c r="Z8" s="22">
        <v>0</v>
      </c>
      <c r="AA8" s="22">
        <v>0</v>
      </c>
      <c r="AB8" s="22">
        <v>0</v>
      </c>
      <c r="AC8" s="32">
        <f t="shared" si="8"/>
        <v>16062</v>
      </c>
      <c r="AD8" s="22">
        <v>3842</v>
      </c>
      <c r="AE8" s="22">
        <v>12220</v>
      </c>
      <c r="AF8" s="22">
        <v>0</v>
      </c>
      <c r="AG8" s="22">
        <v>84430</v>
      </c>
      <c r="AH8" s="22">
        <v>0</v>
      </c>
    </row>
    <row r="9" spans="1:34" ht="13.5">
      <c r="A9" s="40" t="s">
        <v>12</v>
      </c>
      <c r="B9" s="40" t="s">
        <v>17</v>
      </c>
      <c r="C9" s="41" t="s">
        <v>18</v>
      </c>
      <c r="D9" s="31">
        <f t="shared" si="0"/>
        <v>97114</v>
      </c>
      <c r="E9" s="22">
        <v>57006</v>
      </c>
      <c r="F9" s="22">
        <v>40108</v>
      </c>
      <c r="G9" s="32">
        <f t="shared" si="1"/>
        <v>97114</v>
      </c>
      <c r="H9" s="31">
        <f t="shared" si="2"/>
        <v>87695</v>
      </c>
      <c r="I9" s="32">
        <f t="shared" si="3"/>
        <v>0</v>
      </c>
      <c r="J9" s="22">
        <v>0</v>
      </c>
      <c r="K9" s="22">
        <v>0</v>
      </c>
      <c r="L9" s="22">
        <v>0</v>
      </c>
      <c r="M9" s="32">
        <f t="shared" si="4"/>
        <v>81014</v>
      </c>
      <c r="N9" s="22">
        <v>11489</v>
      </c>
      <c r="O9" s="22">
        <v>39509</v>
      </c>
      <c r="P9" s="22">
        <v>30016</v>
      </c>
      <c r="Q9" s="32">
        <f t="shared" si="5"/>
        <v>0</v>
      </c>
      <c r="R9" s="22">
        <v>0</v>
      </c>
      <c r="S9" s="22">
        <v>0</v>
      </c>
      <c r="T9" s="22">
        <v>0</v>
      </c>
      <c r="U9" s="32">
        <f t="shared" si="6"/>
        <v>3836</v>
      </c>
      <c r="V9" s="22">
        <v>1180</v>
      </c>
      <c r="W9" s="22">
        <v>2635</v>
      </c>
      <c r="X9" s="22">
        <v>21</v>
      </c>
      <c r="Y9" s="32">
        <f t="shared" si="7"/>
        <v>0</v>
      </c>
      <c r="Z9" s="22">
        <v>0</v>
      </c>
      <c r="AA9" s="22">
        <v>0</v>
      </c>
      <c r="AB9" s="22">
        <v>0</v>
      </c>
      <c r="AC9" s="32">
        <f t="shared" si="8"/>
        <v>2845</v>
      </c>
      <c r="AD9" s="22">
        <v>2193</v>
      </c>
      <c r="AE9" s="22">
        <v>0</v>
      </c>
      <c r="AF9" s="22">
        <v>652</v>
      </c>
      <c r="AG9" s="22">
        <v>9419</v>
      </c>
      <c r="AH9" s="22">
        <v>0</v>
      </c>
    </row>
    <row r="10" spans="1:34" ht="13.5">
      <c r="A10" s="40" t="s">
        <v>12</v>
      </c>
      <c r="B10" s="40" t="s">
        <v>19</v>
      </c>
      <c r="C10" s="41" t="s">
        <v>20</v>
      </c>
      <c r="D10" s="31">
        <f t="shared" si="0"/>
        <v>160991</v>
      </c>
      <c r="E10" s="22">
        <v>101545</v>
      </c>
      <c r="F10" s="22">
        <v>59446</v>
      </c>
      <c r="G10" s="32">
        <f t="shared" si="1"/>
        <v>160991</v>
      </c>
      <c r="H10" s="31">
        <f t="shared" si="2"/>
        <v>155177</v>
      </c>
      <c r="I10" s="32">
        <f t="shared" si="3"/>
        <v>0</v>
      </c>
      <c r="J10" s="22">
        <v>0</v>
      </c>
      <c r="K10" s="22">
        <v>0</v>
      </c>
      <c r="L10" s="22">
        <v>0</v>
      </c>
      <c r="M10" s="32">
        <f t="shared" si="4"/>
        <v>127572</v>
      </c>
      <c r="N10" s="22">
        <v>70274</v>
      </c>
      <c r="O10" s="22">
        <v>5648</v>
      </c>
      <c r="P10" s="22">
        <v>51650</v>
      </c>
      <c r="Q10" s="32">
        <f t="shared" si="5"/>
        <v>18789</v>
      </c>
      <c r="R10" s="22">
        <v>16807</v>
      </c>
      <c r="S10" s="22">
        <v>0</v>
      </c>
      <c r="T10" s="22">
        <v>1982</v>
      </c>
      <c r="U10" s="32">
        <f t="shared" si="6"/>
        <v>6015</v>
      </c>
      <c r="V10" s="22">
        <v>5515</v>
      </c>
      <c r="W10" s="22">
        <v>500</v>
      </c>
      <c r="X10" s="22">
        <v>0</v>
      </c>
      <c r="Y10" s="32">
        <f t="shared" si="7"/>
        <v>76</v>
      </c>
      <c r="Z10" s="22">
        <v>76</v>
      </c>
      <c r="AA10" s="22">
        <v>0</v>
      </c>
      <c r="AB10" s="22">
        <v>0</v>
      </c>
      <c r="AC10" s="32">
        <f t="shared" si="8"/>
        <v>2725</v>
      </c>
      <c r="AD10" s="22">
        <v>2725</v>
      </c>
      <c r="AE10" s="22">
        <v>0</v>
      </c>
      <c r="AF10" s="22">
        <v>0</v>
      </c>
      <c r="AG10" s="22">
        <v>5814</v>
      </c>
      <c r="AH10" s="22">
        <v>0</v>
      </c>
    </row>
    <row r="11" spans="1:34" ht="13.5">
      <c r="A11" s="40" t="s">
        <v>12</v>
      </c>
      <c r="B11" s="40" t="s">
        <v>21</v>
      </c>
      <c r="C11" s="41" t="s">
        <v>22</v>
      </c>
      <c r="D11" s="31">
        <f t="shared" si="0"/>
        <v>37347</v>
      </c>
      <c r="E11" s="22">
        <v>26813</v>
      </c>
      <c r="F11" s="22">
        <v>10534</v>
      </c>
      <c r="G11" s="32">
        <f t="shared" si="1"/>
        <v>37347</v>
      </c>
      <c r="H11" s="31">
        <f t="shared" si="2"/>
        <v>35755</v>
      </c>
      <c r="I11" s="32">
        <f t="shared" si="3"/>
        <v>0</v>
      </c>
      <c r="J11" s="22">
        <v>0</v>
      </c>
      <c r="K11" s="22">
        <v>0</v>
      </c>
      <c r="L11" s="22">
        <v>0</v>
      </c>
      <c r="M11" s="32">
        <f t="shared" si="4"/>
        <v>30273</v>
      </c>
      <c r="N11" s="22">
        <v>20266</v>
      </c>
      <c r="O11" s="22">
        <v>0</v>
      </c>
      <c r="P11" s="22">
        <v>10007</v>
      </c>
      <c r="Q11" s="32">
        <f t="shared" si="5"/>
        <v>0</v>
      </c>
      <c r="R11" s="22">
        <v>0</v>
      </c>
      <c r="S11" s="22">
        <v>0</v>
      </c>
      <c r="T11" s="22">
        <v>0</v>
      </c>
      <c r="U11" s="32">
        <f t="shared" si="6"/>
        <v>2749</v>
      </c>
      <c r="V11" s="22">
        <v>2521</v>
      </c>
      <c r="W11" s="22">
        <v>0</v>
      </c>
      <c r="X11" s="22">
        <v>228</v>
      </c>
      <c r="Y11" s="32">
        <f t="shared" si="7"/>
        <v>0</v>
      </c>
      <c r="Z11" s="22">
        <v>0</v>
      </c>
      <c r="AA11" s="22">
        <v>0</v>
      </c>
      <c r="AB11" s="22">
        <v>0</v>
      </c>
      <c r="AC11" s="32">
        <f t="shared" si="8"/>
        <v>2733</v>
      </c>
      <c r="AD11" s="22">
        <v>2733</v>
      </c>
      <c r="AE11" s="22">
        <v>0</v>
      </c>
      <c r="AF11" s="22">
        <v>0</v>
      </c>
      <c r="AG11" s="22">
        <v>1592</v>
      </c>
      <c r="AH11" s="22">
        <v>0</v>
      </c>
    </row>
    <row r="12" spans="1:34" ht="13.5">
      <c r="A12" s="40" t="s">
        <v>12</v>
      </c>
      <c r="B12" s="40" t="s">
        <v>23</v>
      </c>
      <c r="C12" s="41" t="s">
        <v>24</v>
      </c>
      <c r="D12" s="31">
        <f t="shared" si="0"/>
        <v>140493</v>
      </c>
      <c r="E12" s="22">
        <v>84613</v>
      </c>
      <c r="F12" s="22">
        <v>55880</v>
      </c>
      <c r="G12" s="32">
        <f t="shared" si="1"/>
        <v>140493</v>
      </c>
      <c r="H12" s="31">
        <f t="shared" si="2"/>
        <v>135738</v>
      </c>
      <c r="I12" s="32">
        <f t="shared" si="3"/>
        <v>0</v>
      </c>
      <c r="J12" s="22">
        <v>0</v>
      </c>
      <c r="K12" s="22">
        <v>0</v>
      </c>
      <c r="L12" s="22">
        <v>0</v>
      </c>
      <c r="M12" s="32">
        <f t="shared" si="4"/>
        <v>120418</v>
      </c>
      <c r="N12" s="22">
        <v>12271</v>
      </c>
      <c r="O12" s="22">
        <v>56963</v>
      </c>
      <c r="P12" s="22">
        <v>51184</v>
      </c>
      <c r="Q12" s="32">
        <f t="shared" si="5"/>
        <v>2333</v>
      </c>
      <c r="R12" s="22">
        <v>459</v>
      </c>
      <c r="S12" s="22">
        <v>1874</v>
      </c>
      <c r="T12" s="22">
        <v>0</v>
      </c>
      <c r="U12" s="32">
        <f t="shared" si="6"/>
        <v>6233</v>
      </c>
      <c r="V12" s="22">
        <v>938</v>
      </c>
      <c r="W12" s="22">
        <v>5295</v>
      </c>
      <c r="X12" s="22">
        <v>0</v>
      </c>
      <c r="Y12" s="32">
        <f t="shared" si="7"/>
        <v>207</v>
      </c>
      <c r="Z12" s="22">
        <v>45</v>
      </c>
      <c r="AA12" s="22">
        <v>162</v>
      </c>
      <c r="AB12" s="22">
        <v>0</v>
      </c>
      <c r="AC12" s="32">
        <f t="shared" si="8"/>
        <v>6547</v>
      </c>
      <c r="AD12" s="22">
        <v>1316</v>
      </c>
      <c r="AE12" s="22">
        <v>5231</v>
      </c>
      <c r="AF12" s="22">
        <v>0</v>
      </c>
      <c r="AG12" s="22">
        <v>4755</v>
      </c>
      <c r="AH12" s="22">
        <v>0</v>
      </c>
    </row>
    <row r="13" spans="1:34" ht="13.5">
      <c r="A13" s="40" t="s">
        <v>12</v>
      </c>
      <c r="B13" s="40" t="s">
        <v>25</v>
      </c>
      <c r="C13" s="41" t="s">
        <v>26</v>
      </c>
      <c r="D13" s="31">
        <f t="shared" si="0"/>
        <v>35201</v>
      </c>
      <c r="E13" s="22">
        <v>31320</v>
      </c>
      <c r="F13" s="22">
        <v>3881</v>
      </c>
      <c r="G13" s="32">
        <f t="shared" si="1"/>
        <v>35201</v>
      </c>
      <c r="H13" s="31">
        <f t="shared" si="2"/>
        <v>31320</v>
      </c>
      <c r="I13" s="32">
        <f t="shared" si="3"/>
        <v>0</v>
      </c>
      <c r="J13" s="22">
        <v>0</v>
      </c>
      <c r="K13" s="22">
        <v>0</v>
      </c>
      <c r="L13" s="22">
        <v>0</v>
      </c>
      <c r="M13" s="32">
        <f t="shared" si="4"/>
        <v>28314</v>
      </c>
      <c r="N13" s="22">
        <v>84</v>
      </c>
      <c r="O13" s="22">
        <v>28230</v>
      </c>
      <c r="P13" s="22">
        <v>0</v>
      </c>
      <c r="Q13" s="32">
        <f t="shared" si="5"/>
        <v>0</v>
      </c>
      <c r="R13" s="22">
        <v>0</v>
      </c>
      <c r="S13" s="22">
        <v>0</v>
      </c>
      <c r="T13" s="22">
        <v>0</v>
      </c>
      <c r="U13" s="32">
        <f t="shared" si="6"/>
        <v>1844</v>
      </c>
      <c r="V13" s="22">
        <v>2</v>
      </c>
      <c r="W13" s="22">
        <v>1842</v>
      </c>
      <c r="X13" s="22">
        <v>0</v>
      </c>
      <c r="Y13" s="32">
        <f t="shared" si="7"/>
        <v>0</v>
      </c>
      <c r="Z13" s="22">
        <v>0</v>
      </c>
      <c r="AA13" s="22">
        <v>0</v>
      </c>
      <c r="AB13" s="22">
        <v>0</v>
      </c>
      <c r="AC13" s="32">
        <f t="shared" si="8"/>
        <v>1162</v>
      </c>
      <c r="AD13" s="22">
        <v>25</v>
      </c>
      <c r="AE13" s="22">
        <v>1137</v>
      </c>
      <c r="AF13" s="22">
        <v>0</v>
      </c>
      <c r="AG13" s="22">
        <v>3881</v>
      </c>
      <c r="AH13" s="22">
        <v>0</v>
      </c>
    </row>
    <row r="14" spans="1:34" ht="13.5">
      <c r="A14" s="40" t="s">
        <v>12</v>
      </c>
      <c r="B14" s="40" t="s">
        <v>27</v>
      </c>
      <c r="C14" s="41" t="s">
        <v>28</v>
      </c>
      <c r="D14" s="31">
        <f t="shared" si="0"/>
        <v>174040</v>
      </c>
      <c r="E14" s="22">
        <v>88130</v>
      </c>
      <c r="F14" s="22">
        <v>85910</v>
      </c>
      <c r="G14" s="32">
        <f t="shared" si="1"/>
        <v>174040</v>
      </c>
      <c r="H14" s="31">
        <f t="shared" si="2"/>
        <v>151624</v>
      </c>
      <c r="I14" s="32">
        <f t="shared" si="3"/>
        <v>0</v>
      </c>
      <c r="J14" s="22">
        <v>0</v>
      </c>
      <c r="K14" s="22">
        <v>0</v>
      </c>
      <c r="L14" s="22">
        <v>0</v>
      </c>
      <c r="M14" s="32">
        <f t="shared" si="4"/>
        <v>133947</v>
      </c>
      <c r="N14" s="22">
        <v>18323</v>
      </c>
      <c r="O14" s="22">
        <v>52130</v>
      </c>
      <c r="P14" s="22">
        <v>63494</v>
      </c>
      <c r="Q14" s="32">
        <f t="shared" si="5"/>
        <v>7676</v>
      </c>
      <c r="R14" s="22">
        <v>263</v>
      </c>
      <c r="S14" s="22">
        <v>7413</v>
      </c>
      <c r="T14" s="22">
        <v>0</v>
      </c>
      <c r="U14" s="32">
        <f t="shared" si="6"/>
        <v>6053</v>
      </c>
      <c r="V14" s="22">
        <v>0</v>
      </c>
      <c r="W14" s="22">
        <v>6053</v>
      </c>
      <c r="X14" s="22">
        <v>0</v>
      </c>
      <c r="Y14" s="32">
        <f t="shared" si="7"/>
        <v>0</v>
      </c>
      <c r="Z14" s="22">
        <v>0</v>
      </c>
      <c r="AA14" s="22">
        <v>0</v>
      </c>
      <c r="AB14" s="22">
        <v>0</v>
      </c>
      <c r="AC14" s="32">
        <f t="shared" si="8"/>
        <v>3948</v>
      </c>
      <c r="AD14" s="22">
        <v>0</v>
      </c>
      <c r="AE14" s="22">
        <v>3948</v>
      </c>
      <c r="AF14" s="22">
        <v>0</v>
      </c>
      <c r="AG14" s="22">
        <v>22416</v>
      </c>
      <c r="AH14" s="22">
        <v>0</v>
      </c>
    </row>
    <row r="15" spans="1:34" ht="13.5">
      <c r="A15" s="40" t="s">
        <v>12</v>
      </c>
      <c r="B15" s="40" t="s">
        <v>29</v>
      </c>
      <c r="C15" s="41" t="s">
        <v>30</v>
      </c>
      <c r="D15" s="31">
        <f t="shared" si="0"/>
        <v>47787</v>
      </c>
      <c r="E15" s="22">
        <v>26828</v>
      </c>
      <c r="F15" s="22">
        <v>20959</v>
      </c>
      <c r="G15" s="32">
        <f t="shared" si="1"/>
        <v>47787</v>
      </c>
      <c r="H15" s="31">
        <f t="shared" si="2"/>
        <v>44472</v>
      </c>
      <c r="I15" s="32">
        <f t="shared" si="3"/>
        <v>0</v>
      </c>
      <c r="J15" s="22">
        <v>0</v>
      </c>
      <c r="K15" s="22">
        <v>0</v>
      </c>
      <c r="L15" s="22">
        <v>0</v>
      </c>
      <c r="M15" s="32">
        <f t="shared" si="4"/>
        <v>41499</v>
      </c>
      <c r="N15" s="22">
        <v>24413</v>
      </c>
      <c r="O15" s="22">
        <v>0</v>
      </c>
      <c r="P15" s="22">
        <v>17086</v>
      </c>
      <c r="Q15" s="32">
        <f t="shared" si="5"/>
        <v>0</v>
      </c>
      <c r="R15" s="22">
        <v>0</v>
      </c>
      <c r="S15" s="22">
        <v>0</v>
      </c>
      <c r="T15" s="22">
        <v>0</v>
      </c>
      <c r="U15" s="32">
        <f t="shared" si="6"/>
        <v>1533</v>
      </c>
      <c r="V15" s="22">
        <v>1533</v>
      </c>
      <c r="W15" s="22">
        <v>0</v>
      </c>
      <c r="X15" s="22">
        <v>0</v>
      </c>
      <c r="Y15" s="32">
        <f t="shared" si="7"/>
        <v>0</v>
      </c>
      <c r="Z15" s="22">
        <v>0</v>
      </c>
      <c r="AA15" s="22">
        <v>0</v>
      </c>
      <c r="AB15" s="22">
        <v>0</v>
      </c>
      <c r="AC15" s="32">
        <f t="shared" si="8"/>
        <v>1440</v>
      </c>
      <c r="AD15" s="22">
        <v>882</v>
      </c>
      <c r="AE15" s="22">
        <v>0</v>
      </c>
      <c r="AF15" s="22">
        <v>558</v>
      </c>
      <c r="AG15" s="22">
        <v>3315</v>
      </c>
      <c r="AH15" s="22">
        <v>0</v>
      </c>
    </row>
    <row r="16" spans="1:34" ht="13.5">
      <c r="A16" s="40" t="s">
        <v>12</v>
      </c>
      <c r="B16" s="40" t="s">
        <v>31</v>
      </c>
      <c r="C16" s="41" t="s">
        <v>32</v>
      </c>
      <c r="D16" s="31">
        <f t="shared" si="0"/>
        <v>61006</v>
      </c>
      <c r="E16" s="22">
        <v>36633</v>
      </c>
      <c r="F16" s="22">
        <v>24373</v>
      </c>
      <c r="G16" s="32">
        <f t="shared" si="1"/>
        <v>61006</v>
      </c>
      <c r="H16" s="31">
        <f t="shared" si="2"/>
        <v>57594</v>
      </c>
      <c r="I16" s="32">
        <f t="shared" si="3"/>
        <v>0</v>
      </c>
      <c r="J16" s="22">
        <v>0</v>
      </c>
      <c r="K16" s="22">
        <v>0</v>
      </c>
      <c r="L16" s="22">
        <v>0</v>
      </c>
      <c r="M16" s="32">
        <f t="shared" si="4"/>
        <v>49305</v>
      </c>
      <c r="N16" s="22">
        <v>28344</v>
      </c>
      <c r="O16" s="22">
        <v>303</v>
      </c>
      <c r="P16" s="22">
        <v>20658</v>
      </c>
      <c r="Q16" s="32">
        <f t="shared" si="5"/>
        <v>0</v>
      </c>
      <c r="R16" s="22">
        <v>0</v>
      </c>
      <c r="S16" s="22">
        <v>0</v>
      </c>
      <c r="T16" s="22">
        <v>0</v>
      </c>
      <c r="U16" s="32">
        <f t="shared" si="6"/>
        <v>4434</v>
      </c>
      <c r="V16" s="22">
        <v>821</v>
      </c>
      <c r="W16" s="22">
        <v>3613</v>
      </c>
      <c r="X16" s="22">
        <v>0</v>
      </c>
      <c r="Y16" s="32">
        <f t="shared" si="7"/>
        <v>0</v>
      </c>
      <c r="Z16" s="22">
        <v>0</v>
      </c>
      <c r="AA16" s="22">
        <v>0</v>
      </c>
      <c r="AB16" s="22">
        <v>0</v>
      </c>
      <c r="AC16" s="32">
        <f t="shared" si="8"/>
        <v>3855</v>
      </c>
      <c r="AD16" s="22">
        <v>605</v>
      </c>
      <c r="AE16" s="22">
        <v>3250</v>
      </c>
      <c r="AF16" s="22">
        <v>0</v>
      </c>
      <c r="AG16" s="22">
        <v>3412</v>
      </c>
      <c r="AH16" s="22">
        <v>0</v>
      </c>
    </row>
    <row r="17" spans="1:34" ht="13.5">
      <c r="A17" s="40" t="s">
        <v>12</v>
      </c>
      <c r="B17" s="40" t="s">
        <v>33</v>
      </c>
      <c r="C17" s="41" t="s">
        <v>34</v>
      </c>
      <c r="D17" s="31">
        <f t="shared" si="0"/>
        <v>128253</v>
      </c>
      <c r="E17" s="22">
        <v>88266</v>
      </c>
      <c r="F17" s="22">
        <v>39987</v>
      </c>
      <c r="G17" s="32">
        <f t="shared" si="1"/>
        <v>128253</v>
      </c>
      <c r="H17" s="31">
        <f t="shared" si="2"/>
        <v>127232</v>
      </c>
      <c r="I17" s="32">
        <f t="shared" si="3"/>
        <v>0</v>
      </c>
      <c r="J17" s="22">
        <v>0</v>
      </c>
      <c r="K17" s="22">
        <v>0</v>
      </c>
      <c r="L17" s="22">
        <v>0</v>
      </c>
      <c r="M17" s="32">
        <f t="shared" si="4"/>
        <v>110531</v>
      </c>
      <c r="N17" s="22">
        <v>71206</v>
      </c>
      <c r="O17" s="22">
        <v>0</v>
      </c>
      <c r="P17" s="22">
        <v>39325</v>
      </c>
      <c r="Q17" s="32">
        <f t="shared" si="5"/>
        <v>0</v>
      </c>
      <c r="R17" s="22">
        <v>0</v>
      </c>
      <c r="S17" s="22">
        <v>0</v>
      </c>
      <c r="T17" s="22">
        <v>0</v>
      </c>
      <c r="U17" s="32">
        <f t="shared" si="6"/>
        <v>4520</v>
      </c>
      <c r="V17" s="22">
        <v>4520</v>
      </c>
      <c r="W17" s="22">
        <v>0</v>
      </c>
      <c r="X17" s="22">
        <v>0</v>
      </c>
      <c r="Y17" s="32">
        <f t="shared" si="7"/>
        <v>0</v>
      </c>
      <c r="Z17" s="22">
        <v>0</v>
      </c>
      <c r="AA17" s="22">
        <v>0</v>
      </c>
      <c r="AB17" s="22">
        <v>0</v>
      </c>
      <c r="AC17" s="32">
        <f t="shared" si="8"/>
        <v>12181</v>
      </c>
      <c r="AD17" s="22">
        <v>12181</v>
      </c>
      <c r="AE17" s="22">
        <v>0</v>
      </c>
      <c r="AF17" s="22">
        <v>0</v>
      </c>
      <c r="AG17" s="22">
        <v>1021</v>
      </c>
      <c r="AH17" s="22">
        <v>0</v>
      </c>
    </row>
    <row r="18" spans="1:34" ht="13.5">
      <c r="A18" s="40" t="s">
        <v>12</v>
      </c>
      <c r="B18" s="40" t="s">
        <v>35</v>
      </c>
      <c r="C18" s="41" t="s">
        <v>36</v>
      </c>
      <c r="D18" s="31">
        <f t="shared" si="0"/>
        <v>134504</v>
      </c>
      <c r="E18" s="22">
        <v>73140</v>
      </c>
      <c r="F18" s="22">
        <v>61364</v>
      </c>
      <c r="G18" s="32">
        <f t="shared" si="1"/>
        <v>134504</v>
      </c>
      <c r="H18" s="31">
        <f t="shared" si="2"/>
        <v>115116</v>
      </c>
      <c r="I18" s="32">
        <f t="shared" si="3"/>
        <v>101435</v>
      </c>
      <c r="J18" s="22">
        <v>17210</v>
      </c>
      <c r="K18" s="22">
        <v>42255</v>
      </c>
      <c r="L18" s="22">
        <v>41970</v>
      </c>
      <c r="M18" s="32">
        <f t="shared" si="4"/>
        <v>0</v>
      </c>
      <c r="N18" s="22">
        <v>0</v>
      </c>
      <c r="O18" s="22">
        <v>0</v>
      </c>
      <c r="P18" s="22">
        <v>0</v>
      </c>
      <c r="Q18" s="32">
        <f t="shared" si="5"/>
        <v>0</v>
      </c>
      <c r="R18" s="22">
        <v>0</v>
      </c>
      <c r="S18" s="22">
        <v>0</v>
      </c>
      <c r="T18" s="22">
        <v>0</v>
      </c>
      <c r="U18" s="32">
        <f t="shared" si="6"/>
        <v>2478</v>
      </c>
      <c r="V18" s="22">
        <v>2478</v>
      </c>
      <c r="W18" s="22">
        <v>0</v>
      </c>
      <c r="X18" s="22">
        <v>0</v>
      </c>
      <c r="Y18" s="32">
        <f t="shared" si="7"/>
        <v>0</v>
      </c>
      <c r="Z18" s="22">
        <v>0</v>
      </c>
      <c r="AA18" s="22">
        <v>0</v>
      </c>
      <c r="AB18" s="22">
        <v>0</v>
      </c>
      <c r="AC18" s="32">
        <f t="shared" si="8"/>
        <v>11203</v>
      </c>
      <c r="AD18" s="22">
        <v>161</v>
      </c>
      <c r="AE18" s="22">
        <v>11036</v>
      </c>
      <c r="AF18" s="22">
        <v>6</v>
      </c>
      <c r="AG18" s="22">
        <v>19388</v>
      </c>
      <c r="AH18" s="22">
        <v>0</v>
      </c>
    </row>
    <row r="19" spans="1:34" ht="13.5">
      <c r="A19" s="40" t="s">
        <v>12</v>
      </c>
      <c r="B19" s="40" t="s">
        <v>37</v>
      </c>
      <c r="C19" s="41" t="s">
        <v>38</v>
      </c>
      <c r="D19" s="31">
        <f t="shared" si="0"/>
        <v>87996</v>
      </c>
      <c r="E19" s="22">
        <v>62726</v>
      </c>
      <c r="F19" s="22">
        <v>25270</v>
      </c>
      <c r="G19" s="32">
        <f t="shared" si="1"/>
        <v>87996</v>
      </c>
      <c r="H19" s="31">
        <f t="shared" si="2"/>
        <v>71363</v>
      </c>
      <c r="I19" s="32">
        <f t="shared" si="3"/>
        <v>0</v>
      </c>
      <c r="J19" s="22">
        <v>0</v>
      </c>
      <c r="K19" s="22">
        <v>0</v>
      </c>
      <c r="L19" s="22">
        <v>0</v>
      </c>
      <c r="M19" s="32">
        <f t="shared" si="4"/>
        <v>58058</v>
      </c>
      <c r="N19" s="22">
        <v>58058</v>
      </c>
      <c r="O19" s="22">
        <v>0</v>
      </c>
      <c r="P19" s="22">
        <v>0</v>
      </c>
      <c r="Q19" s="32">
        <f t="shared" si="5"/>
        <v>2440</v>
      </c>
      <c r="R19" s="22">
        <v>2440</v>
      </c>
      <c r="S19" s="22">
        <v>0</v>
      </c>
      <c r="T19" s="22">
        <v>0</v>
      </c>
      <c r="U19" s="32">
        <f t="shared" si="6"/>
        <v>3515</v>
      </c>
      <c r="V19" s="22">
        <v>3515</v>
      </c>
      <c r="W19" s="22">
        <v>0</v>
      </c>
      <c r="X19" s="22">
        <v>0</v>
      </c>
      <c r="Y19" s="32">
        <f t="shared" si="7"/>
        <v>0</v>
      </c>
      <c r="Z19" s="22">
        <v>0</v>
      </c>
      <c r="AA19" s="22">
        <v>0</v>
      </c>
      <c r="AB19" s="22">
        <v>0</v>
      </c>
      <c r="AC19" s="32">
        <f t="shared" si="8"/>
        <v>7350</v>
      </c>
      <c r="AD19" s="22">
        <v>7350</v>
      </c>
      <c r="AE19" s="22">
        <v>0</v>
      </c>
      <c r="AF19" s="22">
        <v>0</v>
      </c>
      <c r="AG19" s="22">
        <v>16633</v>
      </c>
      <c r="AH19" s="22">
        <v>0</v>
      </c>
    </row>
    <row r="20" spans="1:34" ht="13.5">
      <c r="A20" s="40" t="s">
        <v>12</v>
      </c>
      <c r="B20" s="40" t="s">
        <v>39</v>
      </c>
      <c r="C20" s="41" t="s">
        <v>40</v>
      </c>
      <c r="D20" s="31">
        <f t="shared" si="0"/>
        <v>61186</v>
      </c>
      <c r="E20" s="22">
        <v>32328</v>
      </c>
      <c r="F20" s="22">
        <v>28858</v>
      </c>
      <c r="G20" s="32">
        <f t="shared" si="1"/>
        <v>61186</v>
      </c>
      <c r="H20" s="31">
        <f t="shared" si="2"/>
        <v>45797</v>
      </c>
      <c r="I20" s="32">
        <f t="shared" si="3"/>
        <v>0</v>
      </c>
      <c r="J20" s="22">
        <v>0</v>
      </c>
      <c r="K20" s="22">
        <v>0</v>
      </c>
      <c r="L20" s="22">
        <v>0</v>
      </c>
      <c r="M20" s="32">
        <f t="shared" si="4"/>
        <v>40934</v>
      </c>
      <c r="N20" s="22">
        <v>13735</v>
      </c>
      <c r="O20" s="22">
        <v>17380</v>
      </c>
      <c r="P20" s="22">
        <v>9819</v>
      </c>
      <c r="Q20" s="32">
        <f t="shared" si="5"/>
        <v>0</v>
      </c>
      <c r="R20" s="22">
        <v>0</v>
      </c>
      <c r="S20" s="22">
        <v>0</v>
      </c>
      <c r="T20" s="22">
        <v>0</v>
      </c>
      <c r="U20" s="32">
        <f t="shared" si="6"/>
        <v>2463</v>
      </c>
      <c r="V20" s="22">
        <v>962</v>
      </c>
      <c r="W20" s="22">
        <v>1354</v>
      </c>
      <c r="X20" s="22">
        <v>147</v>
      </c>
      <c r="Y20" s="32">
        <f t="shared" si="7"/>
        <v>0</v>
      </c>
      <c r="Z20" s="22">
        <v>0</v>
      </c>
      <c r="AA20" s="22">
        <v>0</v>
      </c>
      <c r="AB20" s="22">
        <v>0</v>
      </c>
      <c r="AC20" s="32">
        <f t="shared" si="8"/>
        <v>2400</v>
      </c>
      <c r="AD20" s="22">
        <v>1910</v>
      </c>
      <c r="AE20" s="22">
        <v>0</v>
      </c>
      <c r="AF20" s="22">
        <v>490</v>
      </c>
      <c r="AG20" s="22">
        <v>15389</v>
      </c>
      <c r="AH20" s="22">
        <v>0</v>
      </c>
    </row>
    <row r="21" spans="1:34" ht="13.5">
      <c r="A21" s="40" t="s">
        <v>12</v>
      </c>
      <c r="B21" s="40" t="s">
        <v>41</v>
      </c>
      <c r="C21" s="41" t="s">
        <v>42</v>
      </c>
      <c r="D21" s="31">
        <f t="shared" si="0"/>
        <v>37373</v>
      </c>
      <c r="E21" s="22">
        <v>30487</v>
      </c>
      <c r="F21" s="22">
        <v>6886</v>
      </c>
      <c r="G21" s="32">
        <f t="shared" si="1"/>
        <v>37373</v>
      </c>
      <c r="H21" s="31">
        <f t="shared" si="2"/>
        <v>35971</v>
      </c>
      <c r="I21" s="32">
        <f t="shared" si="3"/>
        <v>0</v>
      </c>
      <c r="J21" s="22">
        <v>0</v>
      </c>
      <c r="K21" s="22">
        <v>0</v>
      </c>
      <c r="L21" s="22">
        <v>0</v>
      </c>
      <c r="M21" s="32">
        <f t="shared" si="4"/>
        <v>28092</v>
      </c>
      <c r="N21" s="22">
        <v>6058</v>
      </c>
      <c r="O21" s="22">
        <v>22034</v>
      </c>
      <c r="P21" s="22">
        <v>0</v>
      </c>
      <c r="Q21" s="32">
        <f t="shared" si="5"/>
        <v>0</v>
      </c>
      <c r="R21" s="22">
        <v>0</v>
      </c>
      <c r="S21" s="22">
        <v>0</v>
      </c>
      <c r="T21" s="22">
        <v>0</v>
      </c>
      <c r="U21" s="32">
        <f t="shared" si="6"/>
        <v>1876</v>
      </c>
      <c r="V21" s="22">
        <v>398</v>
      </c>
      <c r="W21" s="22">
        <v>1478</v>
      </c>
      <c r="X21" s="22">
        <v>0</v>
      </c>
      <c r="Y21" s="32">
        <f t="shared" si="7"/>
        <v>0</v>
      </c>
      <c r="Z21" s="22">
        <v>0</v>
      </c>
      <c r="AA21" s="22">
        <v>0</v>
      </c>
      <c r="AB21" s="22">
        <v>0</v>
      </c>
      <c r="AC21" s="32">
        <f t="shared" si="8"/>
        <v>6003</v>
      </c>
      <c r="AD21" s="22">
        <v>1530</v>
      </c>
      <c r="AE21" s="22">
        <v>4473</v>
      </c>
      <c r="AF21" s="22">
        <v>0</v>
      </c>
      <c r="AG21" s="22">
        <v>1402</v>
      </c>
      <c r="AH21" s="22">
        <v>0</v>
      </c>
    </row>
    <row r="22" spans="1:34" ht="13.5">
      <c r="A22" s="40" t="s">
        <v>12</v>
      </c>
      <c r="B22" s="40" t="s">
        <v>43</v>
      </c>
      <c r="C22" s="41" t="s">
        <v>44</v>
      </c>
      <c r="D22" s="31">
        <f t="shared" si="0"/>
        <v>89182</v>
      </c>
      <c r="E22" s="22">
        <v>63874</v>
      </c>
      <c r="F22" s="22">
        <v>25308</v>
      </c>
      <c r="G22" s="32">
        <f t="shared" si="1"/>
        <v>89182</v>
      </c>
      <c r="H22" s="31">
        <f t="shared" si="2"/>
        <v>86385</v>
      </c>
      <c r="I22" s="32">
        <f t="shared" si="3"/>
        <v>0</v>
      </c>
      <c r="J22" s="22">
        <v>0</v>
      </c>
      <c r="K22" s="22">
        <v>0</v>
      </c>
      <c r="L22" s="22">
        <v>0</v>
      </c>
      <c r="M22" s="32">
        <f t="shared" si="4"/>
        <v>78305</v>
      </c>
      <c r="N22" s="22">
        <v>50077</v>
      </c>
      <c r="O22" s="22">
        <v>28228</v>
      </c>
      <c r="P22" s="22">
        <v>0</v>
      </c>
      <c r="Q22" s="32">
        <f t="shared" si="5"/>
        <v>3260</v>
      </c>
      <c r="R22" s="22">
        <v>2859</v>
      </c>
      <c r="S22" s="22">
        <v>401</v>
      </c>
      <c r="T22" s="22">
        <v>0</v>
      </c>
      <c r="U22" s="32">
        <f t="shared" si="6"/>
        <v>3683</v>
      </c>
      <c r="V22" s="22">
        <v>3559</v>
      </c>
      <c r="W22" s="22">
        <v>124</v>
      </c>
      <c r="X22" s="22">
        <v>0</v>
      </c>
      <c r="Y22" s="32">
        <f t="shared" si="7"/>
        <v>0</v>
      </c>
      <c r="Z22" s="22">
        <v>0</v>
      </c>
      <c r="AA22" s="22">
        <v>0</v>
      </c>
      <c r="AB22" s="22">
        <v>0</v>
      </c>
      <c r="AC22" s="32">
        <f t="shared" si="8"/>
        <v>1137</v>
      </c>
      <c r="AD22" s="22">
        <v>1137</v>
      </c>
      <c r="AE22" s="22">
        <v>0</v>
      </c>
      <c r="AF22" s="22">
        <v>0</v>
      </c>
      <c r="AG22" s="22">
        <v>2797</v>
      </c>
      <c r="AH22" s="22">
        <v>0</v>
      </c>
    </row>
    <row r="23" spans="1:34" ht="13.5">
      <c r="A23" s="40" t="s">
        <v>12</v>
      </c>
      <c r="B23" s="40" t="s">
        <v>45</v>
      </c>
      <c r="C23" s="41" t="s">
        <v>46</v>
      </c>
      <c r="D23" s="31">
        <f t="shared" si="0"/>
        <v>32393</v>
      </c>
      <c r="E23" s="22">
        <v>25153</v>
      </c>
      <c r="F23" s="22">
        <v>7240</v>
      </c>
      <c r="G23" s="32">
        <f t="shared" si="1"/>
        <v>32393</v>
      </c>
      <c r="H23" s="31">
        <f t="shared" si="2"/>
        <v>31939</v>
      </c>
      <c r="I23" s="32">
        <f t="shared" si="3"/>
        <v>0</v>
      </c>
      <c r="J23" s="22">
        <v>0</v>
      </c>
      <c r="K23" s="22">
        <v>0</v>
      </c>
      <c r="L23" s="22">
        <v>0</v>
      </c>
      <c r="M23" s="32">
        <f t="shared" si="4"/>
        <v>25002</v>
      </c>
      <c r="N23" s="22">
        <v>9</v>
      </c>
      <c r="O23" s="22">
        <v>24993</v>
      </c>
      <c r="P23" s="22">
        <v>0</v>
      </c>
      <c r="Q23" s="32">
        <f t="shared" si="5"/>
        <v>0</v>
      </c>
      <c r="R23" s="22">
        <v>0</v>
      </c>
      <c r="S23" s="22">
        <v>0</v>
      </c>
      <c r="T23" s="22">
        <v>0</v>
      </c>
      <c r="U23" s="32">
        <f t="shared" si="6"/>
        <v>2821</v>
      </c>
      <c r="V23" s="22">
        <v>80</v>
      </c>
      <c r="W23" s="22">
        <v>2741</v>
      </c>
      <c r="X23" s="22">
        <v>0</v>
      </c>
      <c r="Y23" s="32">
        <f t="shared" si="7"/>
        <v>0</v>
      </c>
      <c r="Z23" s="22">
        <v>0</v>
      </c>
      <c r="AA23" s="22">
        <v>0</v>
      </c>
      <c r="AB23" s="22">
        <v>0</v>
      </c>
      <c r="AC23" s="32">
        <f t="shared" si="8"/>
        <v>4116</v>
      </c>
      <c r="AD23" s="22">
        <v>32</v>
      </c>
      <c r="AE23" s="22">
        <v>4084</v>
      </c>
      <c r="AF23" s="22">
        <v>0</v>
      </c>
      <c r="AG23" s="22">
        <v>454</v>
      </c>
      <c r="AH23" s="22">
        <v>0</v>
      </c>
    </row>
    <row r="24" spans="1:34" ht="13.5">
      <c r="A24" s="40" t="s">
        <v>12</v>
      </c>
      <c r="B24" s="40" t="s">
        <v>47</v>
      </c>
      <c r="C24" s="41" t="s">
        <v>48</v>
      </c>
      <c r="D24" s="31">
        <f t="shared" si="0"/>
        <v>49984</v>
      </c>
      <c r="E24" s="22">
        <v>31236</v>
      </c>
      <c r="F24" s="22">
        <v>18748</v>
      </c>
      <c r="G24" s="32">
        <f t="shared" si="1"/>
        <v>49984</v>
      </c>
      <c r="H24" s="31">
        <f t="shared" si="2"/>
        <v>45580</v>
      </c>
      <c r="I24" s="32">
        <f t="shared" si="3"/>
        <v>0</v>
      </c>
      <c r="J24" s="22">
        <v>0</v>
      </c>
      <c r="K24" s="22">
        <v>0</v>
      </c>
      <c r="L24" s="22">
        <v>0</v>
      </c>
      <c r="M24" s="32">
        <f t="shared" si="4"/>
        <v>35036</v>
      </c>
      <c r="N24" s="22">
        <v>8808</v>
      </c>
      <c r="O24" s="22">
        <v>13050</v>
      </c>
      <c r="P24" s="22">
        <v>13178</v>
      </c>
      <c r="Q24" s="32">
        <f t="shared" si="5"/>
        <v>5079</v>
      </c>
      <c r="R24" s="22">
        <v>0</v>
      </c>
      <c r="S24" s="22">
        <v>3923</v>
      </c>
      <c r="T24" s="22">
        <v>1156</v>
      </c>
      <c r="U24" s="32">
        <f t="shared" si="6"/>
        <v>3534</v>
      </c>
      <c r="V24" s="22">
        <v>3534</v>
      </c>
      <c r="W24" s="22">
        <v>0</v>
      </c>
      <c r="X24" s="22">
        <v>0</v>
      </c>
      <c r="Y24" s="32">
        <f t="shared" si="7"/>
        <v>5</v>
      </c>
      <c r="Z24" s="22">
        <v>5</v>
      </c>
      <c r="AA24" s="22">
        <v>0</v>
      </c>
      <c r="AB24" s="22">
        <v>0</v>
      </c>
      <c r="AC24" s="32">
        <f t="shared" si="8"/>
        <v>1926</v>
      </c>
      <c r="AD24" s="22">
        <v>0</v>
      </c>
      <c r="AE24" s="22">
        <v>1508</v>
      </c>
      <c r="AF24" s="22">
        <v>418</v>
      </c>
      <c r="AG24" s="22">
        <v>4404</v>
      </c>
      <c r="AH24" s="22">
        <v>0</v>
      </c>
    </row>
    <row r="25" spans="1:34" ht="13.5">
      <c r="A25" s="40" t="s">
        <v>12</v>
      </c>
      <c r="B25" s="40" t="s">
        <v>49</v>
      </c>
      <c r="C25" s="41" t="s">
        <v>50</v>
      </c>
      <c r="D25" s="31">
        <f t="shared" si="0"/>
        <v>42002</v>
      </c>
      <c r="E25" s="22">
        <v>27022</v>
      </c>
      <c r="F25" s="22">
        <v>14980</v>
      </c>
      <c r="G25" s="32">
        <f t="shared" si="1"/>
        <v>42002</v>
      </c>
      <c r="H25" s="31">
        <f t="shared" si="2"/>
        <v>41394</v>
      </c>
      <c r="I25" s="32">
        <f t="shared" si="3"/>
        <v>38105</v>
      </c>
      <c r="J25" s="22">
        <v>784</v>
      </c>
      <c r="K25" s="22">
        <v>37321</v>
      </c>
      <c r="L25" s="22">
        <v>0</v>
      </c>
      <c r="M25" s="32">
        <f t="shared" si="4"/>
        <v>0</v>
      </c>
      <c r="N25" s="22">
        <v>0</v>
      </c>
      <c r="O25" s="22">
        <v>0</v>
      </c>
      <c r="P25" s="22">
        <v>0</v>
      </c>
      <c r="Q25" s="32">
        <f t="shared" si="5"/>
        <v>0</v>
      </c>
      <c r="R25" s="22">
        <v>0</v>
      </c>
      <c r="S25" s="22">
        <v>0</v>
      </c>
      <c r="T25" s="22">
        <v>0</v>
      </c>
      <c r="U25" s="32">
        <f t="shared" si="6"/>
        <v>1468</v>
      </c>
      <c r="V25" s="22">
        <v>96</v>
      </c>
      <c r="W25" s="22">
        <v>1372</v>
      </c>
      <c r="X25" s="22">
        <v>0</v>
      </c>
      <c r="Y25" s="32">
        <f t="shared" si="7"/>
        <v>0</v>
      </c>
      <c r="Z25" s="22">
        <v>0</v>
      </c>
      <c r="AA25" s="22">
        <v>0</v>
      </c>
      <c r="AB25" s="22">
        <v>0</v>
      </c>
      <c r="AC25" s="32">
        <f t="shared" si="8"/>
        <v>1821</v>
      </c>
      <c r="AD25" s="22">
        <v>393</v>
      </c>
      <c r="AE25" s="22">
        <v>1428</v>
      </c>
      <c r="AF25" s="22">
        <v>0</v>
      </c>
      <c r="AG25" s="22">
        <v>608</v>
      </c>
      <c r="AH25" s="22">
        <v>0</v>
      </c>
    </row>
    <row r="26" spans="1:34" ht="13.5">
      <c r="A26" s="40" t="s">
        <v>12</v>
      </c>
      <c r="B26" s="40" t="s">
        <v>51</v>
      </c>
      <c r="C26" s="41" t="s">
        <v>52</v>
      </c>
      <c r="D26" s="31">
        <f t="shared" si="0"/>
        <v>69924</v>
      </c>
      <c r="E26" s="22">
        <v>61973</v>
      </c>
      <c r="F26" s="22">
        <v>7951</v>
      </c>
      <c r="G26" s="32">
        <f t="shared" si="1"/>
        <v>69924</v>
      </c>
      <c r="H26" s="31">
        <f t="shared" si="2"/>
        <v>61973</v>
      </c>
      <c r="I26" s="32">
        <f t="shared" si="3"/>
        <v>0</v>
      </c>
      <c r="J26" s="22">
        <v>0</v>
      </c>
      <c r="K26" s="22">
        <v>0</v>
      </c>
      <c r="L26" s="22">
        <v>0</v>
      </c>
      <c r="M26" s="32">
        <f t="shared" si="4"/>
        <v>55575</v>
      </c>
      <c r="N26" s="22">
        <v>250</v>
      </c>
      <c r="O26" s="22">
        <v>55325</v>
      </c>
      <c r="P26" s="22">
        <v>0</v>
      </c>
      <c r="Q26" s="32">
        <f t="shared" si="5"/>
        <v>0</v>
      </c>
      <c r="R26" s="22">
        <v>0</v>
      </c>
      <c r="S26" s="22">
        <v>0</v>
      </c>
      <c r="T26" s="22">
        <v>0</v>
      </c>
      <c r="U26" s="32">
        <f t="shared" si="6"/>
        <v>3283</v>
      </c>
      <c r="V26" s="22">
        <v>39</v>
      </c>
      <c r="W26" s="22">
        <v>3244</v>
      </c>
      <c r="X26" s="22">
        <v>0</v>
      </c>
      <c r="Y26" s="32">
        <f t="shared" si="7"/>
        <v>0</v>
      </c>
      <c r="Z26" s="22">
        <v>0</v>
      </c>
      <c r="AA26" s="22">
        <v>0</v>
      </c>
      <c r="AB26" s="22">
        <v>0</v>
      </c>
      <c r="AC26" s="32">
        <f t="shared" si="8"/>
        <v>3115</v>
      </c>
      <c r="AD26" s="22">
        <v>79</v>
      </c>
      <c r="AE26" s="22">
        <v>3036</v>
      </c>
      <c r="AF26" s="22">
        <v>0</v>
      </c>
      <c r="AG26" s="22">
        <v>7951</v>
      </c>
      <c r="AH26" s="22">
        <v>0</v>
      </c>
    </row>
    <row r="27" spans="1:34" ht="13.5">
      <c r="A27" s="40" t="s">
        <v>12</v>
      </c>
      <c r="B27" s="40" t="s">
        <v>53</v>
      </c>
      <c r="C27" s="41" t="s">
        <v>54</v>
      </c>
      <c r="D27" s="31">
        <f t="shared" si="0"/>
        <v>48122</v>
      </c>
      <c r="E27" s="22">
        <v>31516</v>
      </c>
      <c r="F27" s="22">
        <v>16606</v>
      </c>
      <c r="G27" s="32">
        <f t="shared" si="1"/>
        <v>48122</v>
      </c>
      <c r="H27" s="31">
        <f t="shared" si="2"/>
        <v>45698</v>
      </c>
      <c r="I27" s="32">
        <f t="shared" si="3"/>
        <v>0</v>
      </c>
      <c r="J27" s="22">
        <v>0</v>
      </c>
      <c r="K27" s="22">
        <v>0</v>
      </c>
      <c r="L27" s="22">
        <v>0</v>
      </c>
      <c r="M27" s="32">
        <f t="shared" si="4"/>
        <v>40089</v>
      </c>
      <c r="N27" s="22">
        <v>26299</v>
      </c>
      <c r="O27" s="22">
        <v>0</v>
      </c>
      <c r="P27" s="22">
        <v>13790</v>
      </c>
      <c r="Q27" s="32">
        <f t="shared" si="5"/>
        <v>592</v>
      </c>
      <c r="R27" s="22">
        <v>592</v>
      </c>
      <c r="S27" s="22">
        <v>0</v>
      </c>
      <c r="T27" s="22">
        <v>0</v>
      </c>
      <c r="U27" s="32">
        <f t="shared" si="6"/>
        <v>1682</v>
      </c>
      <c r="V27" s="22">
        <v>1667</v>
      </c>
      <c r="W27" s="22">
        <v>0</v>
      </c>
      <c r="X27" s="22">
        <v>15</v>
      </c>
      <c r="Y27" s="32">
        <f t="shared" si="7"/>
        <v>44</v>
      </c>
      <c r="Z27" s="22">
        <v>44</v>
      </c>
      <c r="AA27" s="22">
        <v>0</v>
      </c>
      <c r="AB27" s="22">
        <v>0</v>
      </c>
      <c r="AC27" s="32">
        <f t="shared" si="8"/>
        <v>3291</v>
      </c>
      <c r="AD27" s="22">
        <v>2593</v>
      </c>
      <c r="AE27" s="22">
        <v>0</v>
      </c>
      <c r="AF27" s="22">
        <v>698</v>
      </c>
      <c r="AG27" s="22">
        <v>2424</v>
      </c>
      <c r="AH27" s="22">
        <v>0</v>
      </c>
    </row>
    <row r="28" spans="1:34" ht="13.5">
      <c r="A28" s="40" t="s">
        <v>12</v>
      </c>
      <c r="B28" s="40" t="s">
        <v>55</v>
      </c>
      <c r="C28" s="41" t="s">
        <v>56</v>
      </c>
      <c r="D28" s="31">
        <f t="shared" si="0"/>
        <v>33614</v>
      </c>
      <c r="E28" s="22">
        <v>23472</v>
      </c>
      <c r="F28" s="22">
        <v>10142</v>
      </c>
      <c r="G28" s="32">
        <f t="shared" si="1"/>
        <v>33614</v>
      </c>
      <c r="H28" s="31">
        <f t="shared" si="2"/>
        <v>27876</v>
      </c>
      <c r="I28" s="32">
        <f t="shared" si="3"/>
        <v>0</v>
      </c>
      <c r="J28" s="22">
        <v>0</v>
      </c>
      <c r="K28" s="22">
        <v>0</v>
      </c>
      <c r="L28" s="22">
        <v>0</v>
      </c>
      <c r="M28" s="32">
        <f t="shared" si="4"/>
        <v>25212</v>
      </c>
      <c r="N28" s="22">
        <v>1537</v>
      </c>
      <c r="O28" s="22">
        <v>23675</v>
      </c>
      <c r="P28" s="22">
        <v>0</v>
      </c>
      <c r="Q28" s="32">
        <f t="shared" si="5"/>
        <v>1437</v>
      </c>
      <c r="R28" s="22">
        <v>102</v>
      </c>
      <c r="S28" s="22">
        <v>1335</v>
      </c>
      <c r="T28" s="22">
        <v>0</v>
      </c>
      <c r="U28" s="32">
        <f t="shared" si="6"/>
        <v>1203</v>
      </c>
      <c r="V28" s="22">
        <v>57</v>
      </c>
      <c r="W28" s="22">
        <v>1146</v>
      </c>
      <c r="X28" s="22">
        <v>0</v>
      </c>
      <c r="Y28" s="32">
        <f t="shared" si="7"/>
        <v>0</v>
      </c>
      <c r="Z28" s="22">
        <v>0</v>
      </c>
      <c r="AA28" s="22">
        <v>0</v>
      </c>
      <c r="AB28" s="22">
        <v>0</v>
      </c>
      <c r="AC28" s="32">
        <f t="shared" si="8"/>
        <v>24</v>
      </c>
      <c r="AD28" s="22">
        <v>11</v>
      </c>
      <c r="AE28" s="22">
        <v>13</v>
      </c>
      <c r="AF28" s="22">
        <v>0</v>
      </c>
      <c r="AG28" s="22">
        <v>5738</v>
      </c>
      <c r="AH28" s="22">
        <v>0</v>
      </c>
    </row>
    <row r="29" spans="1:34" ht="13.5">
      <c r="A29" s="40" t="s">
        <v>12</v>
      </c>
      <c r="B29" s="40" t="s">
        <v>57</v>
      </c>
      <c r="C29" s="41" t="s">
        <v>58</v>
      </c>
      <c r="D29" s="31">
        <f t="shared" si="0"/>
        <v>46833</v>
      </c>
      <c r="E29" s="22">
        <v>46050</v>
      </c>
      <c r="F29" s="22">
        <v>783</v>
      </c>
      <c r="G29" s="32">
        <f t="shared" si="1"/>
        <v>46833</v>
      </c>
      <c r="H29" s="31">
        <f t="shared" si="2"/>
        <v>46050</v>
      </c>
      <c r="I29" s="32">
        <f t="shared" si="3"/>
        <v>0</v>
      </c>
      <c r="J29" s="22">
        <v>0</v>
      </c>
      <c r="K29" s="22">
        <v>0</v>
      </c>
      <c r="L29" s="22">
        <v>0</v>
      </c>
      <c r="M29" s="32">
        <f t="shared" si="4"/>
        <v>42069</v>
      </c>
      <c r="N29" s="22">
        <v>1534</v>
      </c>
      <c r="O29" s="22">
        <v>40535</v>
      </c>
      <c r="P29" s="22">
        <v>0</v>
      </c>
      <c r="Q29" s="32">
        <f t="shared" si="5"/>
        <v>1709</v>
      </c>
      <c r="R29" s="22">
        <v>211</v>
      </c>
      <c r="S29" s="22">
        <v>1498</v>
      </c>
      <c r="T29" s="22">
        <v>0</v>
      </c>
      <c r="U29" s="32">
        <f t="shared" si="6"/>
        <v>1373</v>
      </c>
      <c r="V29" s="22">
        <v>13</v>
      </c>
      <c r="W29" s="22">
        <v>1360</v>
      </c>
      <c r="X29" s="22">
        <v>0</v>
      </c>
      <c r="Y29" s="32">
        <f t="shared" si="7"/>
        <v>0</v>
      </c>
      <c r="Z29" s="22">
        <v>0</v>
      </c>
      <c r="AA29" s="22">
        <v>0</v>
      </c>
      <c r="AB29" s="22">
        <v>0</v>
      </c>
      <c r="AC29" s="32">
        <f t="shared" si="8"/>
        <v>899</v>
      </c>
      <c r="AD29" s="22">
        <v>163</v>
      </c>
      <c r="AE29" s="22">
        <v>736</v>
      </c>
      <c r="AF29" s="22">
        <v>0</v>
      </c>
      <c r="AG29" s="22">
        <v>783</v>
      </c>
      <c r="AH29" s="22">
        <v>0</v>
      </c>
    </row>
    <row r="30" spans="1:34" ht="13.5">
      <c r="A30" s="40" t="s">
        <v>12</v>
      </c>
      <c r="B30" s="40" t="s">
        <v>59</v>
      </c>
      <c r="C30" s="41" t="s">
        <v>60</v>
      </c>
      <c r="D30" s="31">
        <f t="shared" si="0"/>
        <v>60896</v>
      </c>
      <c r="E30" s="22">
        <v>31856</v>
      </c>
      <c r="F30" s="22">
        <v>29040</v>
      </c>
      <c r="G30" s="32">
        <f t="shared" si="1"/>
        <v>60896</v>
      </c>
      <c r="H30" s="31">
        <f t="shared" si="2"/>
        <v>60116</v>
      </c>
      <c r="I30" s="32">
        <f t="shared" si="3"/>
        <v>0</v>
      </c>
      <c r="J30" s="22">
        <v>0</v>
      </c>
      <c r="K30" s="22">
        <v>0</v>
      </c>
      <c r="L30" s="22">
        <v>0</v>
      </c>
      <c r="M30" s="32">
        <f t="shared" si="4"/>
        <v>51419</v>
      </c>
      <c r="N30" s="22">
        <v>24183</v>
      </c>
      <c r="O30" s="22">
        <v>0</v>
      </c>
      <c r="P30" s="22">
        <v>27236</v>
      </c>
      <c r="Q30" s="32">
        <f t="shared" si="5"/>
        <v>2111</v>
      </c>
      <c r="R30" s="22">
        <v>1977</v>
      </c>
      <c r="S30" s="22">
        <v>0</v>
      </c>
      <c r="T30" s="22">
        <v>134</v>
      </c>
      <c r="U30" s="32">
        <f t="shared" si="6"/>
        <v>4250</v>
      </c>
      <c r="V30" s="22">
        <v>4214</v>
      </c>
      <c r="W30" s="22">
        <v>0</v>
      </c>
      <c r="X30" s="22">
        <v>36</v>
      </c>
      <c r="Y30" s="32">
        <f t="shared" si="7"/>
        <v>0</v>
      </c>
      <c r="Z30" s="22">
        <v>0</v>
      </c>
      <c r="AA30" s="22">
        <v>0</v>
      </c>
      <c r="AB30" s="22">
        <v>0</v>
      </c>
      <c r="AC30" s="32">
        <f t="shared" si="8"/>
        <v>2336</v>
      </c>
      <c r="AD30" s="22">
        <v>1482</v>
      </c>
      <c r="AE30" s="22">
        <v>0</v>
      </c>
      <c r="AF30" s="22">
        <v>854</v>
      </c>
      <c r="AG30" s="22">
        <v>780</v>
      </c>
      <c r="AH30" s="22">
        <v>0</v>
      </c>
    </row>
    <row r="31" spans="1:34" ht="13.5">
      <c r="A31" s="40" t="s">
        <v>12</v>
      </c>
      <c r="B31" s="40" t="s">
        <v>61</v>
      </c>
      <c r="C31" s="41" t="s">
        <v>62</v>
      </c>
      <c r="D31" s="31">
        <f t="shared" si="0"/>
        <v>44952</v>
      </c>
      <c r="E31" s="22">
        <v>21785</v>
      </c>
      <c r="F31" s="22">
        <v>23167</v>
      </c>
      <c r="G31" s="32">
        <f t="shared" si="1"/>
        <v>44952</v>
      </c>
      <c r="H31" s="31">
        <f t="shared" si="2"/>
        <v>40985</v>
      </c>
      <c r="I31" s="32">
        <f t="shared" si="3"/>
        <v>0</v>
      </c>
      <c r="J31" s="22">
        <v>0</v>
      </c>
      <c r="K31" s="22">
        <v>0</v>
      </c>
      <c r="L31" s="22">
        <v>0</v>
      </c>
      <c r="M31" s="32">
        <f t="shared" si="4"/>
        <v>36430</v>
      </c>
      <c r="N31" s="22">
        <v>12506</v>
      </c>
      <c r="O31" s="22">
        <v>4566</v>
      </c>
      <c r="P31" s="22">
        <v>19358</v>
      </c>
      <c r="Q31" s="32">
        <f t="shared" si="5"/>
        <v>3177</v>
      </c>
      <c r="R31" s="22">
        <v>2173</v>
      </c>
      <c r="S31" s="22">
        <v>1004</v>
      </c>
      <c r="T31" s="22">
        <v>0</v>
      </c>
      <c r="U31" s="32">
        <f t="shared" si="6"/>
        <v>1367</v>
      </c>
      <c r="V31" s="22">
        <v>1367</v>
      </c>
      <c r="W31" s="22">
        <v>0</v>
      </c>
      <c r="X31" s="22">
        <v>0</v>
      </c>
      <c r="Y31" s="32">
        <f t="shared" si="7"/>
        <v>11</v>
      </c>
      <c r="Z31" s="22">
        <v>11</v>
      </c>
      <c r="AA31" s="22">
        <v>0</v>
      </c>
      <c r="AB31" s="22">
        <v>0</v>
      </c>
      <c r="AC31" s="32">
        <f t="shared" si="8"/>
        <v>0</v>
      </c>
      <c r="AD31" s="22">
        <v>0</v>
      </c>
      <c r="AE31" s="22">
        <v>0</v>
      </c>
      <c r="AF31" s="22">
        <v>0</v>
      </c>
      <c r="AG31" s="22">
        <v>3967</v>
      </c>
      <c r="AH31" s="22">
        <v>0</v>
      </c>
    </row>
    <row r="32" spans="1:34" ht="13.5">
      <c r="A32" s="40" t="s">
        <v>12</v>
      </c>
      <c r="B32" s="40" t="s">
        <v>63</v>
      </c>
      <c r="C32" s="41" t="s">
        <v>64</v>
      </c>
      <c r="D32" s="31">
        <f t="shared" si="0"/>
        <v>26144</v>
      </c>
      <c r="E32" s="22">
        <v>23776</v>
      </c>
      <c r="F32" s="22">
        <v>2368</v>
      </c>
      <c r="G32" s="32">
        <f t="shared" si="1"/>
        <v>26144</v>
      </c>
      <c r="H32" s="31">
        <f t="shared" si="2"/>
        <v>23776</v>
      </c>
      <c r="I32" s="32">
        <f t="shared" si="3"/>
        <v>0</v>
      </c>
      <c r="J32" s="22">
        <v>0</v>
      </c>
      <c r="K32" s="22">
        <v>0</v>
      </c>
      <c r="L32" s="22">
        <v>0</v>
      </c>
      <c r="M32" s="32">
        <f t="shared" si="4"/>
        <v>21257</v>
      </c>
      <c r="N32" s="22">
        <v>0</v>
      </c>
      <c r="O32" s="22">
        <v>21257</v>
      </c>
      <c r="P32" s="22">
        <v>0</v>
      </c>
      <c r="Q32" s="32">
        <f t="shared" si="5"/>
        <v>337</v>
      </c>
      <c r="R32" s="22">
        <v>0</v>
      </c>
      <c r="S32" s="22">
        <v>337</v>
      </c>
      <c r="T32" s="22">
        <v>0</v>
      </c>
      <c r="U32" s="32">
        <f t="shared" si="6"/>
        <v>1106</v>
      </c>
      <c r="V32" s="22">
        <v>0</v>
      </c>
      <c r="W32" s="22">
        <v>1106</v>
      </c>
      <c r="X32" s="22">
        <v>0</v>
      </c>
      <c r="Y32" s="32">
        <f t="shared" si="7"/>
        <v>0</v>
      </c>
      <c r="Z32" s="22">
        <v>0</v>
      </c>
      <c r="AA32" s="22">
        <v>0</v>
      </c>
      <c r="AB32" s="22">
        <v>0</v>
      </c>
      <c r="AC32" s="32">
        <f t="shared" si="8"/>
        <v>1076</v>
      </c>
      <c r="AD32" s="22">
        <v>0</v>
      </c>
      <c r="AE32" s="22">
        <v>1076</v>
      </c>
      <c r="AF32" s="22">
        <v>0</v>
      </c>
      <c r="AG32" s="22">
        <v>2368</v>
      </c>
      <c r="AH32" s="22">
        <v>0</v>
      </c>
    </row>
    <row r="33" spans="1:34" ht="13.5">
      <c r="A33" s="40" t="s">
        <v>12</v>
      </c>
      <c r="B33" s="40" t="s">
        <v>65</v>
      </c>
      <c r="C33" s="41" t="s">
        <v>66</v>
      </c>
      <c r="D33" s="31">
        <f aca="true" t="shared" si="9" ref="D33:D50">SUM(E33:F33)</f>
        <v>35334</v>
      </c>
      <c r="E33" s="22">
        <v>18321</v>
      </c>
      <c r="F33" s="22">
        <v>17013</v>
      </c>
      <c r="G33" s="32">
        <f aca="true" t="shared" si="10" ref="G33:G50">H33+AG33</f>
        <v>35334</v>
      </c>
      <c r="H33" s="31">
        <f aca="true" t="shared" si="11" ref="H33:H50">I33+M33+Q33+U33+Y33+AC33</f>
        <v>34267</v>
      </c>
      <c r="I33" s="32">
        <f aca="true" t="shared" si="12" ref="I33:I50">SUM(J33:L33)</f>
        <v>0</v>
      </c>
      <c r="J33" s="22">
        <v>0</v>
      </c>
      <c r="K33" s="22">
        <v>0</v>
      </c>
      <c r="L33" s="22">
        <v>0</v>
      </c>
      <c r="M33" s="32">
        <f aca="true" t="shared" si="13" ref="M33:M50">SUM(N33:P33)</f>
        <v>30780</v>
      </c>
      <c r="N33" s="22">
        <v>15088</v>
      </c>
      <c r="O33" s="22">
        <v>0</v>
      </c>
      <c r="P33" s="22">
        <v>15692</v>
      </c>
      <c r="Q33" s="32">
        <f aca="true" t="shared" si="14" ref="Q33:Q50">SUM(R33:T33)</f>
        <v>741</v>
      </c>
      <c r="R33" s="22">
        <v>694</v>
      </c>
      <c r="S33" s="22">
        <v>0</v>
      </c>
      <c r="T33" s="22">
        <v>47</v>
      </c>
      <c r="U33" s="32">
        <f aca="true" t="shared" si="15" ref="U33:U50">SUM(V33:X33)</f>
        <v>854</v>
      </c>
      <c r="V33" s="22">
        <v>854</v>
      </c>
      <c r="W33" s="22">
        <v>0</v>
      </c>
      <c r="X33" s="22">
        <v>0</v>
      </c>
      <c r="Y33" s="32">
        <f aca="true" t="shared" si="16" ref="Y33:Y50">SUM(Z33:AB33)</f>
        <v>0</v>
      </c>
      <c r="Z33" s="22">
        <v>0</v>
      </c>
      <c r="AA33" s="22">
        <v>0</v>
      </c>
      <c r="AB33" s="22">
        <v>0</v>
      </c>
      <c r="AC33" s="32">
        <f aca="true" t="shared" si="17" ref="AC33:AC50">SUM(AD33:AF33)</f>
        <v>1892</v>
      </c>
      <c r="AD33" s="22">
        <v>1618</v>
      </c>
      <c r="AE33" s="22">
        <v>0</v>
      </c>
      <c r="AF33" s="22">
        <v>274</v>
      </c>
      <c r="AG33" s="22">
        <v>1067</v>
      </c>
      <c r="AH33" s="22">
        <v>0</v>
      </c>
    </row>
    <row r="34" spans="1:34" ht="13.5">
      <c r="A34" s="40" t="s">
        <v>12</v>
      </c>
      <c r="B34" s="40" t="s">
        <v>67</v>
      </c>
      <c r="C34" s="41" t="s">
        <v>68</v>
      </c>
      <c r="D34" s="31">
        <f t="shared" si="9"/>
        <v>238563</v>
      </c>
      <c r="E34" s="22">
        <v>128624</v>
      </c>
      <c r="F34" s="22">
        <v>109939</v>
      </c>
      <c r="G34" s="32">
        <f t="shared" si="10"/>
        <v>238563</v>
      </c>
      <c r="H34" s="31">
        <f t="shared" si="11"/>
        <v>231812</v>
      </c>
      <c r="I34" s="32">
        <f t="shared" si="12"/>
        <v>217173</v>
      </c>
      <c r="J34" s="22">
        <v>114942</v>
      </c>
      <c r="K34" s="22">
        <v>1684</v>
      </c>
      <c r="L34" s="22">
        <v>100547</v>
      </c>
      <c r="M34" s="32">
        <f t="shared" si="13"/>
        <v>0</v>
      </c>
      <c r="N34" s="22">
        <v>0</v>
      </c>
      <c r="O34" s="22">
        <v>0</v>
      </c>
      <c r="P34" s="22">
        <v>0</v>
      </c>
      <c r="Q34" s="32">
        <f t="shared" si="14"/>
        <v>0</v>
      </c>
      <c r="R34" s="22">
        <v>0</v>
      </c>
      <c r="S34" s="22">
        <v>0</v>
      </c>
      <c r="T34" s="22">
        <v>0</v>
      </c>
      <c r="U34" s="32">
        <f t="shared" si="15"/>
        <v>6065</v>
      </c>
      <c r="V34" s="22">
        <v>5139</v>
      </c>
      <c r="W34" s="22">
        <v>265</v>
      </c>
      <c r="X34" s="22">
        <v>661</v>
      </c>
      <c r="Y34" s="32">
        <f t="shared" si="16"/>
        <v>0</v>
      </c>
      <c r="Z34" s="22">
        <v>0</v>
      </c>
      <c r="AA34" s="22">
        <v>0</v>
      </c>
      <c r="AB34" s="22">
        <v>0</v>
      </c>
      <c r="AC34" s="32">
        <f t="shared" si="17"/>
        <v>8574</v>
      </c>
      <c r="AD34" s="22">
        <v>7472</v>
      </c>
      <c r="AE34" s="22">
        <v>1102</v>
      </c>
      <c r="AF34" s="22">
        <v>0</v>
      </c>
      <c r="AG34" s="22">
        <v>6751</v>
      </c>
      <c r="AH34" s="22">
        <v>0</v>
      </c>
    </row>
    <row r="35" spans="1:34" ht="13.5">
      <c r="A35" s="40" t="s">
        <v>12</v>
      </c>
      <c r="B35" s="40" t="s">
        <v>69</v>
      </c>
      <c r="C35" s="41" t="s">
        <v>70</v>
      </c>
      <c r="D35" s="31">
        <f t="shared" si="9"/>
        <v>24652</v>
      </c>
      <c r="E35" s="22">
        <v>16939</v>
      </c>
      <c r="F35" s="22">
        <v>7713</v>
      </c>
      <c r="G35" s="32">
        <f t="shared" si="10"/>
        <v>24652</v>
      </c>
      <c r="H35" s="31">
        <f t="shared" si="11"/>
        <v>21583</v>
      </c>
      <c r="I35" s="32">
        <f t="shared" si="12"/>
        <v>0</v>
      </c>
      <c r="J35" s="22">
        <v>0</v>
      </c>
      <c r="K35" s="22">
        <v>0</v>
      </c>
      <c r="L35" s="22">
        <v>0</v>
      </c>
      <c r="M35" s="32">
        <f t="shared" si="13"/>
        <v>19314</v>
      </c>
      <c r="N35" s="22">
        <v>14692</v>
      </c>
      <c r="O35" s="22">
        <v>0</v>
      </c>
      <c r="P35" s="22">
        <v>4622</v>
      </c>
      <c r="Q35" s="32">
        <f t="shared" si="14"/>
        <v>343</v>
      </c>
      <c r="R35" s="22">
        <v>343</v>
      </c>
      <c r="S35" s="22">
        <v>0</v>
      </c>
      <c r="T35" s="22">
        <v>0</v>
      </c>
      <c r="U35" s="32">
        <f t="shared" si="15"/>
        <v>1044</v>
      </c>
      <c r="V35" s="22">
        <v>1043</v>
      </c>
      <c r="W35" s="22">
        <v>0</v>
      </c>
      <c r="X35" s="22">
        <v>1</v>
      </c>
      <c r="Y35" s="32">
        <f t="shared" si="16"/>
        <v>0</v>
      </c>
      <c r="Z35" s="22">
        <v>0</v>
      </c>
      <c r="AA35" s="22">
        <v>0</v>
      </c>
      <c r="AB35" s="22">
        <v>0</v>
      </c>
      <c r="AC35" s="32">
        <f t="shared" si="17"/>
        <v>882</v>
      </c>
      <c r="AD35" s="22">
        <v>861</v>
      </c>
      <c r="AE35" s="22">
        <v>0</v>
      </c>
      <c r="AF35" s="22">
        <v>21</v>
      </c>
      <c r="AG35" s="22">
        <v>3069</v>
      </c>
      <c r="AH35" s="22">
        <v>0</v>
      </c>
    </row>
    <row r="36" spans="1:34" ht="13.5">
      <c r="A36" s="40" t="s">
        <v>12</v>
      </c>
      <c r="B36" s="40" t="s">
        <v>71</v>
      </c>
      <c r="C36" s="41" t="s">
        <v>72</v>
      </c>
      <c r="D36" s="31">
        <f t="shared" si="9"/>
        <v>20151</v>
      </c>
      <c r="E36" s="22">
        <v>15363</v>
      </c>
      <c r="F36" s="22">
        <v>4788</v>
      </c>
      <c r="G36" s="32">
        <f t="shared" si="10"/>
        <v>20151</v>
      </c>
      <c r="H36" s="31">
        <f t="shared" si="11"/>
        <v>19802</v>
      </c>
      <c r="I36" s="32">
        <f t="shared" si="12"/>
        <v>0</v>
      </c>
      <c r="J36" s="22">
        <v>0</v>
      </c>
      <c r="K36" s="22">
        <v>0</v>
      </c>
      <c r="L36" s="22">
        <v>0</v>
      </c>
      <c r="M36" s="32">
        <f t="shared" si="13"/>
        <v>15708</v>
      </c>
      <c r="N36" s="22">
        <v>0</v>
      </c>
      <c r="O36" s="22">
        <v>15708</v>
      </c>
      <c r="P36" s="22">
        <v>0</v>
      </c>
      <c r="Q36" s="32">
        <f t="shared" si="14"/>
        <v>738</v>
      </c>
      <c r="R36" s="22">
        <v>0</v>
      </c>
      <c r="S36" s="22">
        <v>738</v>
      </c>
      <c r="T36" s="22">
        <v>0</v>
      </c>
      <c r="U36" s="32">
        <f t="shared" si="15"/>
        <v>663</v>
      </c>
      <c r="V36" s="22">
        <v>11</v>
      </c>
      <c r="W36" s="22">
        <v>652</v>
      </c>
      <c r="X36" s="22">
        <v>0</v>
      </c>
      <c r="Y36" s="32">
        <f t="shared" si="16"/>
        <v>10</v>
      </c>
      <c r="Z36" s="22">
        <v>10</v>
      </c>
      <c r="AA36" s="22">
        <v>0</v>
      </c>
      <c r="AB36" s="22">
        <v>0</v>
      </c>
      <c r="AC36" s="32">
        <f t="shared" si="17"/>
        <v>2683</v>
      </c>
      <c r="AD36" s="22">
        <v>0</v>
      </c>
      <c r="AE36" s="22">
        <v>2683</v>
      </c>
      <c r="AF36" s="22">
        <v>0</v>
      </c>
      <c r="AG36" s="22">
        <v>349</v>
      </c>
      <c r="AH36" s="22">
        <v>0</v>
      </c>
    </row>
    <row r="37" spans="1:34" ht="13.5">
      <c r="A37" s="40" t="s">
        <v>12</v>
      </c>
      <c r="B37" s="40" t="s">
        <v>73</v>
      </c>
      <c r="C37" s="41" t="s">
        <v>74</v>
      </c>
      <c r="D37" s="31">
        <f t="shared" si="9"/>
        <v>26067</v>
      </c>
      <c r="E37" s="22">
        <v>20852</v>
      </c>
      <c r="F37" s="22">
        <v>5215</v>
      </c>
      <c r="G37" s="32">
        <f t="shared" si="10"/>
        <v>26067</v>
      </c>
      <c r="H37" s="31">
        <f t="shared" si="11"/>
        <v>25701</v>
      </c>
      <c r="I37" s="32">
        <f t="shared" si="12"/>
        <v>0</v>
      </c>
      <c r="J37" s="22">
        <v>0</v>
      </c>
      <c r="K37" s="22">
        <v>0</v>
      </c>
      <c r="L37" s="22">
        <v>0</v>
      </c>
      <c r="M37" s="32">
        <f t="shared" si="13"/>
        <v>20167</v>
      </c>
      <c r="N37" s="22">
        <v>13505</v>
      </c>
      <c r="O37" s="22">
        <v>1835</v>
      </c>
      <c r="P37" s="22">
        <v>4827</v>
      </c>
      <c r="Q37" s="32">
        <f t="shared" si="14"/>
        <v>1709</v>
      </c>
      <c r="R37" s="22">
        <v>1709</v>
      </c>
      <c r="S37" s="22">
        <v>0</v>
      </c>
      <c r="T37" s="22">
        <v>0</v>
      </c>
      <c r="U37" s="32">
        <f t="shared" si="15"/>
        <v>1244</v>
      </c>
      <c r="V37" s="22">
        <v>1222</v>
      </c>
      <c r="W37" s="22">
        <v>0</v>
      </c>
      <c r="X37" s="22">
        <v>22</v>
      </c>
      <c r="Y37" s="32">
        <f t="shared" si="16"/>
        <v>25</v>
      </c>
      <c r="Z37" s="22">
        <v>25</v>
      </c>
      <c r="AA37" s="22">
        <v>0</v>
      </c>
      <c r="AB37" s="22">
        <v>0</v>
      </c>
      <c r="AC37" s="32">
        <f t="shared" si="17"/>
        <v>2556</v>
      </c>
      <c r="AD37" s="22">
        <v>2556</v>
      </c>
      <c r="AE37" s="22">
        <v>0</v>
      </c>
      <c r="AF37" s="22">
        <v>0</v>
      </c>
      <c r="AG37" s="22">
        <v>366</v>
      </c>
      <c r="AH37" s="22">
        <v>0</v>
      </c>
    </row>
    <row r="38" spans="1:34" ht="13.5">
      <c r="A38" s="40" t="s">
        <v>12</v>
      </c>
      <c r="B38" s="40" t="s">
        <v>75</v>
      </c>
      <c r="C38" s="41" t="s">
        <v>76</v>
      </c>
      <c r="D38" s="31">
        <f t="shared" si="9"/>
        <v>17972</v>
      </c>
      <c r="E38" s="22">
        <v>14378</v>
      </c>
      <c r="F38" s="22">
        <v>3594</v>
      </c>
      <c r="G38" s="32">
        <f t="shared" si="10"/>
        <v>17972</v>
      </c>
      <c r="H38" s="31">
        <f t="shared" si="11"/>
        <v>17778</v>
      </c>
      <c r="I38" s="32">
        <f t="shared" si="12"/>
        <v>0</v>
      </c>
      <c r="J38" s="22">
        <v>0</v>
      </c>
      <c r="K38" s="22">
        <v>0</v>
      </c>
      <c r="L38" s="22">
        <v>0</v>
      </c>
      <c r="M38" s="32">
        <f t="shared" si="13"/>
        <v>14841</v>
      </c>
      <c r="N38" s="22">
        <v>996</v>
      </c>
      <c r="O38" s="22">
        <v>13845</v>
      </c>
      <c r="P38" s="22">
        <v>0</v>
      </c>
      <c r="Q38" s="32">
        <f t="shared" si="14"/>
        <v>0</v>
      </c>
      <c r="R38" s="22">
        <v>0</v>
      </c>
      <c r="S38" s="22">
        <v>0</v>
      </c>
      <c r="T38" s="22">
        <v>0</v>
      </c>
      <c r="U38" s="32">
        <f t="shared" si="15"/>
        <v>1355</v>
      </c>
      <c r="V38" s="22">
        <v>849</v>
      </c>
      <c r="W38" s="22">
        <v>506</v>
      </c>
      <c r="X38" s="22">
        <v>0</v>
      </c>
      <c r="Y38" s="32">
        <f t="shared" si="16"/>
        <v>0</v>
      </c>
      <c r="Z38" s="22">
        <v>0</v>
      </c>
      <c r="AA38" s="22">
        <v>0</v>
      </c>
      <c r="AB38" s="22">
        <v>0</v>
      </c>
      <c r="AC38" s="32">
        <f t="shared" si="17"/>
        <v>1582</v>
      </c>
      <c r="AD38" s="22">
        <v>1479</v>
      </c>
      <c r="AE38" s="22">
        <v>103</v>
      </c>
      <c r="AF38" s="22">
        <v>0</v>
      </c>
      <c r="AG38" s="22">
        <v>194</v>
      </c>
      <c r="AH38" s="22">
        <v>0</v>
      </c>
    </row>
    <row r="39" spans="1:34" ht="13.5">
      <c r="A39" s="40" t="s">
        <v>12</v>
      </c>
      <c r="B39" s="40" t="s">
        <v>77</v>
      </c>
      <c r="C39" s="41" t="s">
        <v>78</v>
      </c>
      <c r="D39" s="31">
        <f t="shared" si="9"/>
        <v>21897</v>
      </c>
      <c r="E39" s="22">
        <v>15499</v>
      </c>
      <c r="F39" s="22">
        <v>6398</v>
      </c>
      <c r="G39" s="32">
        <f t="shared" si="10"/>
        <v>21897</v>
      </c>
      <c r="H39" s="31">
        <f t="shared" si="11"/>
        <v>19430</v>
      </c>
      <c r="I39" s="32">
        <f t="shared" si="12"/>
        <v>0</v>
      </c>
      <c r="J39" s="22">
        <v>0</v>
      </c>
      <c r="K39" s="22">
        <v>0</v>
      </c>
      <c r="L39" s="22">
        <v>0</v>
      </c>
      <c r="M39" s="32">
        <f t="shared" si="13"/>
        <v>17056</v>
      </c>
      <c r="N39" s="22">
        <v>13153</v>
      </c>
      <c r="O39" s="22">
        <v>0</v>
      </c>
      <c r="P39" s="22">
        <v>3903</v>
      </c>
      <c r="Q39" s="32">
        <f t="shared" si="14"/>
        <v>0</v>
      </c>
      <c r="R39" s="22">
        <v>0</v>
      </c>
      <c r="S39" s="22">
        <v>0</v>
      </c>
      <c r="T39" s="22">
        <v>0</v>
      </c>
      <c r="U39" s="32">
        <f t="shared" si="15"/>
        <v>1410</v>
      </c>
      <c r="V39" s="22">
        <v>1409</v>
      </c>
      <c r="W39" s="22">
        <v>0</v>
      </c>
      <c r="X39" s="22">
        <v>1</v>
      </c>
      <c r="Y39" s="32">
        <f t="shared" si="16"/>
        <v>0</v>
      </c>
      <c r="Z39" s="22">
        <v>0</v>
      </c>
      <c r="AA39" s="22">
        <v>0</v>
      </c>
      <c r="AB39" s="22">
        <v>0</v>
      </c>
      <c r="AC39" s="32">
        <f t="shared" si="17"/>
        <v>964</v>
      </c>
      <c r="AD39" s="22">
        <v>0</v>
      </c>
      <c r="AE39" s="22">
        <v>937</v>
      </c>
      <c r="AF39" s="22">
        <v>27</v>
      </c>
      <c r="AG39" s="22">
        <v>2467</v>
      </c>
      <c r="AH39" s="22">
        <v>0</v>
      </c>
    </row>
    <row r="40" spans="1:34" ht="13.5">
      <c r="A40" s="40" t="s">
        <v>12</v>
      </c>
      <c r="B40" s="40" t="s">
        <v>79</v>
      </c>
      <c r="C40" s="41" t="s">
        <v>80</v>
      </c>
      <c r="D40" s="31">
        <f t="shared" si="9"/>
        <v>8417</v>
      </c>
      <c r="E40" s="22">
        <v>7489</v>
      </c>
      <c r="F40" s="22">
        <v>928</v>
      </c>
      <c r="G40" s="32">
        <f t="shared" si="10"/>
        <v>8417</v>
      </c>
      <c r="H40" s="31">
        <f t="shared" si="11"/>
        <v>8061</v>
      </c>
      <c r="I40" s="32">
        <f t="shared" si="12"/>
        <v>0</v>
      </c>
      <c r="J40" s="22">
        <v>0</v>
      </c>
      <c r="K40" s="22">
        <v>0</v>
      </c>
      <c r="L40" s="22">
        <v>0</v>
      </c>
      <c r="M40" s="32">
        <f t="shared" si="13"/>
        <v>6656</v>
      </c>
      <c r="N40" s="22">
        <v>0</v>
      </c>
      <c r="O40" s="22">
        <v>5728</v>
      </c>
      <c r="P40" s="22">
        <v>928</v>
      </c>
      <c r="Q40" s="32">
        <f t="shared" si="14"/>
        <v>143</v>
      </c>
      <c r="R40" s="22">
        <v>0</v>
      </c>
      <c r="S40" s="22">
        <v>143</v>
      </c>
      <c r="T40" s="22">
        <v>0</v>
      </c>
      <c r="U40" s="32">
        <f t="shared" si="15"/>
        <v>931</v>
      </c>
      <c r="V40" s="22">
        <v>0</v>
      </c>
      <c r="W40" s="22">
        <v>931</v>
      </c>
      <c r="X40" s="22">
        <v>0</v>
      </c>
      <c r="Y40" s="32">
        <f t="shared" si="16"/>
        <v>15</v>
      </c>
      <c r="Z40" s="22">
        <v>0</v>
      </c>
      <c r="AA40" s="22">
        <v>15</v>
      </c>
      <c r="AB40" s="22">
        <v>0</v>
      </c>
      <c r="AC40" s="32">
        <f t="shared" si="17"/>
        <v>316</v>
      </c>
      <c r="AD40" s="22">
        <v>0</v>
      </c>
      <c r="AE40" s="22">
        <v>316</v>
      </c>
      <c r="AF40" s="22">
        <v>0</v>
      </c>
      <c r="AG40" s="22">
        <v>356</v>
      </c>
      <c r="AH40" s="22">
        <v>0</v>
      </c>
    </row>
    <row r="41" spans="1:34" ht="13.5">
      <c r="A41" s="40" t="s">
        <v>12</v>
      </c>
      <c r="B41" s="40" t="s">
        <v>81</v>
      </c>
      <c r="C41" s="41" t="s">
        <v>82</v>
      </c>
      <c r="D41" s="31">
        <f t="shared" si="9"/>
        <v>7697</v>
      </c>
      <c r="E41" s="22">
        <v>6661</v>
      </c>
      <c r="F41" s="22">
        <v>1036</v>
      </c>
      <c r="G41" s="32">
        <f t="shared" si="10"/>
        <v>7697</v>
      </c>
      <c r="H41" s="31">
        <f t="shared" si="11"/>
        <v>7587</v>
      </c>
      <c r="I41" s="32">
        <f t="shared" si="12"/>
        <v>0</v>
      </c>
      <c r="J41" s="22">
        <v>0</v>
      </c>
      <c r="K41" s="22">
        <v>0</v>
      </c>
      <c r="L41" s="22">
        <v>0</v>
      </c>
      <c r="M41" s="32">
        <f t="shared" si="13"/>
        <v>5389</v>
      </c>
      <c r="N41" s="22">
        <v>4474</v>
      </c>
      <c r="O41" s="22">
        <v>0</v>
      </c>
      <c r="P41" s="22">
        <v>915</v>
      </c>
      <c r="Q41" s="32">
        <f t="shared" si="14"/>
        <v>190</v>
      </c>
      <c r="R41" s="22">
        <v>5</v>
      </c>
      <c r="S41" s="22">
        <v>185</v>
      </c>
      <c r="T41" s="22">
        <v>0</v>
      </c>
      <c r="U41" s="32">
        <f t="shared" si="15"/>
        <v>1461</v>
      </c>
      <c r="V41" s="22">
        <v>6</v>
      </c>
      <c r="W41" s="22">
        <v>1446</v>
      </c>
      <c r="X41" s="22">
        <v>9</v>
      </c>
      <c r="Y41" s="32">
        <f t="shared" si="16"/>
        <v>0</v>
      </c>
      <c r="Z41" s="22">
        <v>0</v>
      </c>
      <c r="AA41" s="22">
        <v>0</v>
      </c>
      <c r="AB41" s="22">
        <v>0</v>
      </c>
      <c r="AC41" s="32">
        <f t="shared" si="17"/>
        <v>547</v>
      </c>
      <c r="AD41" s="22">
        <v>2</v>
      </c>
      <c r="AE41" s="22">
        <v>543</v>
      </c>
      <c r="AF41" s="22">
        <v>2</v>
      </c>
      <c r="AG41" s="22">
        <v>110</v>
      </c>
      <c r="AH41" s="22">
        <v>0</v>
      </c>
    </row>
    <row r="42" spans="1:34" ht="13.5">
      <c r="A42" s="40" t="s">
        <v>12</v>
      </c>
      <c r="B42" s="40" t="s">
        <v>83</v>
      </c>
      <c r="C42" s="41" t="s">
        <v>84</v>
      </c>
      <c r="D42" s="31">
        <f t="shared" si="9"/>
        <v>4295</v>
      </c>
      <c r="E42" s="22">
        <v>3623</v>
      </c>
      <c r="F42" s="22">
        <v>672</v>
      </c>
      <c r="G42" s="32">
        <f t="shared" si="10"/>
        <v>4295</v>
      </c>
      <c r="H42" s="31">
        <f t="shared" si="11"/>
        <v>4235</v>
      </c>
      <c r="I42" s="32">
        <f t="shared" si="12"/>
        <v>0</v>
      </c>
      <c r="J42" s="22">
        <v>0</v>
      </c>
      <c r="K42" s="22">
        <v>0</v>
      </c>
      <c r="L42" s="22">
        <v>0</v>
      </c>
      <c r="M42" s="32">
        <f t="shared" si="13"/>
        <v>2981</v>
      </c>
      <c r="N42" s="22">
        <v>996</v>
      </c>
      <c r="O42" s="22">
        <v>1475</v>
      </c>
      <c r="P42" s="22">
        <v>510</v>
      </c>
      <c r="Q42" s="32">
        <f t="shared" si="14"/>
        <v>113</v>
      </c>
      <c r="R42" s="22">
        <v>112</v>
      </c>
      <c r="S42" s="22">
        <v>0</v>
      </c>
      <c r="T42" s="22">
        <v>1</v>
      </c>
      <c r="U42" s="32">
        <f t="shared" si="15"/>
        <v>844</v>
      </c>
      <c r="V42" s="22">
        <v>0</v>
      </c>
      <c r="W42" s="22">
        <v>764</v>
      </c>
      <c r="X42" s="22">
        <v>80</v>
      </c>
      <c r="Y42" s="32">
        <f t="shared" si="16"/>
        <v>49</v>
      </c>
      <c r="Z42" s="22">
        <v>0</v>
      </c>
      <c r="AA42" s="22">
        <v>48</v>
      </c>
      <c r="AB42" s="22">
        <v>1</v>
      </c>
      <c r="AC42" s="32">
        <f t="shared" si="17"/>
        <v>248</v>
      </c>
      <c r="AD42" s="22">
        <v>0</v>
      </c>
      <c r="AE42" s="22">
        <v>227</v>
      </c>
      <c r="AF42" s="22">
        <v>21</v>
      </c>
      <c r="AG42" s="22">
        <v>60</v>
      </c>
      <c r="AH42" s="22">
        <v>0</v>
      </c>
    </row>
    <row r="43" spans="1:34" ht="13.5">
      <c r="A43" s="40" t="s">
        <v>12</v>
      </c>
      <c r="B43" s="40" t="s">
        <v>85</v>
      </c>
      <c r="C43" s="41" t="s">
        <v>86</v>
      </c>
      <c r="D43" s="31">
        <f t="shared" si="9"/>
        <v>8334</v>
      </c>
      <c r="E43" s="22">
        <v>5924</v>
      </c>
      <c r="F43" s="22">
        <v>2410</v>
      </c>
      <c r="G43" s="32">
        <f t="shared" si="10"/>
        <v>8334</v>
      </c>
      <c r="H43" s="31">
        <f t="shared" si="11"/>
        <v>6386</v>
      </c>
      <c r="I43" s="32">
        <f t="shared" si="12"/>
        <v>0</v>
      </c>
      <c r="J43" s="22">
        <v>0</v>
      </c>
      <c r="K43" s="22">
        <v>0</v>
      </c>
      <c r="L43" s="22">
        <v>0</v>
      </c>
      <c r="M43" s="32">
        <f t="shared" si="13"/>
        <v>5487</v>
      </c>
      <c r="N43" s="22">
        <v>0</v>
      </c>
      <c r="O43" s="22">
        <v>4556</v>
      </c>
      <c r="P43" s="22">
        <v>931</v>
      </c>
      <c r="Q43" s="32">
        <f t="shared" si="14"/>
        <v>0</v>
      </c>
      <c r="R43" s="22">
        <v>0</v>
      </c>
      <c r="S43" s="22">
        <v>0</v>
      </c>
      <c r="T43" s="22">
        <v>0</v>
      </c>
      <c r="U43" s="32">
        <f t="shared" si="15"/>
        <v>389</v>
      </c>
      <c r="V43" s="22">
        <v>0</v>
      </c>
      <c r="W43" s="22">
        <v>389</v>
      </c>
      <c r="X43" s="22">
        <v>0</v>
      </c>
      <c r="Y43" s="32">
        <f t="shared" si="16"/>
        <v>0</v>
      </c>
      <c r="Z43" s="22">
        <v>0</v>
      </c>
      <c r="AA43" s="22">
        <v>0</v>
      </c>
      <c r="AB43" s="22">
        <v>0</v>
      </c>
      <c r="AC43" s="32">
        <f t="shared" si="17"/>
        <v>510</v>
      </c>
      <c r="AD43" s="22">
        <v>0</v>
      </c>
      <c r="AE43" s="22">
        <v>510</v>
      </c>
      <c r="AF43" s="22">
        <v>0</v>
      </c>
      <c r="AG43" s="22">
        <v>1948</v>
      </c>
      <c r="AH43" s="22">
        <v>0</v>
      </c>
    </row>
    <row r="44" spans="1:34" ht="13.5">
      <c r="A44" s="40" t="s">
        <v>12</v>
      </c>
      <c r="B44" s="40" t="s">
        <v>87</v>
      </c>
      <c r="C44" s="41" t="s">
        <v>88</v>
      </c>
      <c r="D44" s="31">
        <f t="shared" si="9"/>
        <v>15882</v>
      </c>
      <c r="E44" s="22">
        <v>11542</v>
      </c>
      <c r="F44" s="22">
        <v>4340</v>
      </c>
      <c r="G44" s="32">
        <f t="shared" si="10"/>
        <v>15882</v>
      </c>
      <c r="H44" s="31">
        <f t="shared" si="11"/>
        <v>14024</v>
      </c>
      <c r="I44" s="32">
        <f t="shared" si="12"/>
        <v>0</v>
      </c>
      <c r="J44" s="22">
        <v>0</v>
      </c>
      <c r="K44" s="22">
        <v>0</v>
      </c>
      <c r="L44" s="22">
        <v>0</v>
      </c>
      <c r="M44" s="32">
        <f t="shared" si="13"/>
        <v>10915</v>
      </c>
      <c r="N44" s="22">
        <v>464</v>
      </c>
      <c r="O44" s="22">
        <v>8378</v>
      </c>
      <c r="P44" s="22">
        <v>2073</v>
      </c>
      <c r="Q44" s="32">
        <f t="shared" si="14"/>
        <v>0</v>
      </c>
      <c r="R44" s="22">
        <v>0</v>
      </c>
      <c r="S44" s="22">
        <v>0</v>
      </c>
      <c r="T44" s="22">
        <v>0</v>
      </c>
      <c r="U44" s="32">
        <f t="shared" si="15"/>
        <v>1769</v>
      </c>
      <c r="V44" s="22">
        <v>31</v>
      </c>
      <c r="W44" s="22">
        <v>1705</v>
      </c>
      <c r="X44" s="22">
        <v>33</v>
      </c>
      <c r="Y44" s="32">
        <f t="shared" si="16"/>
        <v>0</v>
      </c>
      <c r="Z44" s="22">
        <v>0</v>
      </c>
      <c r="AA44" s="22">
        <v>0</v>
      </c>
      <c r="AB44" s="22">
        <v>0</v>
      </c>
      <c r="AC44" s="32">
        <f t="shared" si="17"/>
        <v>1340</v>
      </c>
      <c r="AD44" s="22">
        <v>69</v>
      </c>
      <c r="AE44" s="22">
        <v>1149</v>
      </c>
      <c r="AF44" s="22">
        <v>122</v>
      </c>
      <c r="AG44" s="22">
        <v>1858</v>
      </c>
      <c r="AH44" s="22">
        <v>0</v>
      </c>
    </row>
    <row r="45" spans="1:34" ht="13.5">
      <c r="A45" s="40" t="s">
        <v>12</v>
      </c>
      <c r="B45" s="40" t="s">
        <v>89</v>
      </c>
      <c r="C45" s="41" t="s">
        <v>195</v>
      </c>
      <c r="D45" s="31">
        <f t="shared" si="9"/>
        <v>3446</v>
      </c>
      <c r="E45" s="22">
        <v>2562</v>
      </c>
      <c r="F45" s="22">
        <v>884</v>
      </c>
      <c r="G45" s="32">
        <f t="shared" si="10"/>
        <v>3446</v>
      </c>
      <c r="H45" s="31">
        <f t="shared" si="11"/>
        <v>3147</v>
      </c>
      <c r="I45" s="32">
        <f t="shared" si="12"/>
        <v>0</v>
      </c>
      <c r="J45" s="22">
        <v>0</v>
      </c>
      <c r="K45" s="22">
        <v>0</v>
      </c>
      <c r="L45" s="22">
        <v>0</v>
      </c>
      <c r="M45" s="32">
        <f t="shared" si="13"/>
        <v>2713</v>
      </c>
      <c r="N45" s="22">
        <v>2713</v>
      </c>
      <c r="O45" s="22">
        <v>0</v>
      </c>
      <c r="P45" s="22">
        <v>0</v>
      </c>
      <c r="Q45" s="32">
        <f t="shared" si="14"/>
        <v>0</v>
      </c>
      <c r="R45" s="22">
        <v>0</v>
      </c>
      <c r="S45" s="22">
        <v>0</v>
      </c>
      <c r="T45" s="22">
        <v>0</v>
      </c>
      <c r="U45" s="32">
        <f t="shared" si="15"/>
        <v>253</v>
      </c>
      <c r="V45" s="22">
        <v>253</v>
      </c>
      <c r="W45" s="22">
        <v>0</v>
      </c>
      <c r="X45" s="22">
        <v>0</v>
      </c>
      <c r="Y45" s="32">
        <f t="shared" si="16"/>
        <v>0</v>
      </c>
      <c r="Z45" s="22">
        <v>0</v>
      </c>
      <c r="AA45" s="22">
        <v>0</v>
      </c>
      <c r="AB45" s="22">
        <v>0</v>
      </c>
      <c r="AC45" s="32">
        <f t="shared" si="17"/>
        <v>181</v>
      </c>
      <c r="AD45" s="22">
        <v>181</v>
      </c>
      <c r="AE45" s="22">
        <v>0</v>
      </c>
      <c r="AF45" s="22">
        <v>0</v>
      </c>
      <c r="AG45" s="22">
        <v>299</v>
      </c>
      <c r="AH45" s="22">
        <v>0</v>
      </c>
    </row>
    <row r="46" spans="1:34" ht="13.5">
      <c r="A46" s="40" t="s">
        <v>12</v>
      </c>
      <c r="B46" s="40" t="s">
        <v>90</v>
      </c>
      <c r="C46" s="41" t="s">
        <v>0</v>
      </c>
      <c r="D46" s="31">
        <f t="shared" si="9"/>
        <v>8899</v>
      </c>
      <c r="E46" s="22">
        <v>8281</v>
      </c>
      <c r="F46" s="22">
        <v>618</v>
      </c>
      <c r="G46" s="32">
        <f t="shared" si="10"/>
        <v>8899</v>
      </c>
      <c r="H46" s="31">
        <f t="shared" si="11"/>
        <v>8520</v>
      </c>
      <c r="I46" s="32">
        <f t="shared" si="12"/>
        <v>0</v>
      </c>
      <c r="J46" s="22">
        <v>0</v>
      </c>
      <c r="K46" s="22">
        <v>0</v>
      </c>
      <c r="L46" s="22">
        <v>0</v>
      </c>
      <c r="M46" s="32">
        <f t="shared" si="13"/>
        <v>6727</v>
      </c>
      <c r="N46" s="22">
        <v>0</v>
      </c>
      <c r="O46" s="22">
        <v>6727</v>
      </c>
      <c r="P46" s="22">
        <v>0</v>
      </c>
      <c r="Q46" s="32">
        <f t="shared" si="14"/>
        <v>39</v>
      </c>
      <c r="R46" s="22">
        <v>0</v>
      </c>
      <c r="S46" s="22">
        <v>39</v>
      </c>
      <c r="T46" s="22">
        <v>0</v>
      </c>
      <c r="U46" s="32">
        <f t="shared" si="15"/>
        <v>1379</v>
      </c>
      <c r="V46" s="22">
        <v>0</v>
      </c>
      <c r="W46" s="22">
        <v>1379</v>
      </c>
      <c r="X46" s="22">
        <v>0</v>
      </c>
      <c r="Y46" s="32">
        <f t="shared" si="16"/>
        <v>0</v>
      </c>
      <c r="Z46" s="22">
        <v>0</v>
      </c>
      <c r="AA46" s="22">
        <v>0</v>
      </c>
      <c r="AB46" s="22">
        <v>0</v>
      </c>
      <c r="AC46" s="32">
        <f t="shared" si="17"/>
        <v>375</v>
      </c>
      <c r="AD46" s="22">
        <v>0</v>
      </c>
      <c r="AE46" s="22">
        <v>375</v>
      </c>
      <c r="AF46" s="22">
        <v>0</v>
      </c>
      <c r="AG46" s="22">
        <v>379</v>
      </c>
      <c r="AH46" s="22">
        <v>0</v>
      </c>
    </row>
    <row r="47" spans="1:34" ht="13.5">
      <c r="A47" s="40" t="s">
        <v>12</v>
      </c>
      <c r="B47" s="40" t="s">
        <v>91</v>
      </c>
      <c r="C47" s="41" t="s">
        <v>92</v>
      </c>
      <c r="D47" s="31">
        <f t="shared" si="9"/>
        <v>3823</v>
      </c>
      <c r="E47" s="22">
        <v>3577</v>
      </c>
      <c r="F47" s="22">
        <v>246</v>
      </c>
      <c r="G47" s="32">
        <f t="shared" si="10"/>
        <v>3823</v>
      </c>
      <c r="H47" s="31">
        <f t="shared" si="11"/>
        <v>3683</v>
      </c>
      <c r="I47" s="32">
        <f t="shared" si="12"/>
        <v>0</v>
      </c>
      <c r="J47" s="22">
        <v>0</v>
      </c>
      <c r="K47" s="22">
        <v>0</v>
      </c>
      <c r="L47" s="22">
        <v>0</v>
      </c>
      <c r="M47" s="32">
        <f t="shared" si="13"/>
        <v>2712</v>
      </c>
      <c r="N47" s="22">
        <v>0</v>
      </c>
      <c r="O47" s="22">
        <v>2712</v>
      </c>
      <c r="P47" s="22">
        <v>0</v>
      </c>
      <c r="Q47" s="32">
        <f t="shared" si="14"/>
        <v>0</v>
      </c>
      <c r="R47" s="22">
        <v>0</v>
      </c>
      <c r="S47" s="22">
        <v>0</v>
      </c>
      <c r="T47" s="22">
        <v>0</v>
      </c>
      <c r="U47" s="32">
        <f t="shared" si="15"/>
        <v>463</v>
      </c>
      <c r="V47" s="22">
        <v>0</v>
      </c>
      <c r="W47" s="22">
        <v>463</v>
      </c>
      <c r="X47" s="22">
        <v>0</v>
      </c>
      <c r="Y47" s="32">
        <f t="shared" si="16"/>
        <v>0</v>
      </c>
      <c r="Z47" s="22">
        <v>0</v>
      </c>
      <c r="AA47" s="22">
        <v>0</v>
      </c>
      <c r="AB47" s="22">
        <v>0</v>
      </c>
      <c r="AC47" s="32">
        <f t="shared" si="17"/>
        <v>508</v>
      </c>
      <c r="AD47" s="22">
        <v>0</v>
      </c>
      <c r="AE47" s="22">
        <v>508</v>
      </c>
      <c r="AF47" s="22">
        <v>0</v>
      </c>
      <c r="AG47" s="22">
        <v>140</v>
      </c>
      <c r="AH47" s="22">
        <v>0</v>
      </c>
    </row>
    <row r="48" spans="1:34" ht="13.5">
      <c r="A48" s="40" t="s">
        <v>12</v>
      </c>
      <c r="B48" s="40" t="s">
        <v>93</v>
      </c>
      <c r="C48" s="41" t="s">
        <v>196</v>
      </c>
      <c r="D48" s="31">
        <f t="shared" si="9"/>
        <v>4797</v>
      </c>
      <c r="E48" s="22">
        <v>4140</v>
      </c>
      <c r="F48" s="22">
        <v>657</v>
      </c>
      <c r="G48" s="32">
        <f t="shared" si="10"/>
        <v>4797</v>
      </c>
      <c r="H48" s="31">
        <f t="shared" si="11"/>
        <v>4478</v>
      </c>
      <c r="I48" s="32">
        <f t="shared" si="12"/>
        <v>0</v>
      </c>
      <c r="J48" s="22">
        <v>0</v>
      </c>
      <c r="K48" s="22">
        <v>0</v>
      </c>
      <c r="L48" s="22">
        <v>0</v>
      </c>
      <c r="M48" s="32">
        <f t="shared" si="13"/>
        <v>3522</v>
      </c>
      <c r="N48" s="22">
        <v>0</v>
      </c>
      <c r="O48" s="22">
        <v>3522</v>
      </c>
      <c r="P48" s="22">
        <v>0</v>
      </c>
      <c r="Q48" s="32">
        <f t="shared" si="14"/>
        <v>0</v>
      </c>
      <c r="R48" s="22">
        <v>0</v>
      </c>
      <c r="S48" s="22">
        <v>0</v>
      </c>
      <c r="T48" s="22">
        <v>0</v>
      </c>
      <c r="U48" s="32">
        <f t="shared" si="15"/>
        <v>264</v>
      </c>
      <c r="V48" s="22">
        <v>0</v>
      </c>
      <c r="W48" s="22">
        <v>264</v>
      </c>
      <c r="X48" s="22">
        <v>0</v>
      </c>
      <c r="Y48" s="32">
        <f t="shared" si="16"/>
        <v>0</v>
      </c>
      <c r="Z48" s="22">
        <v>0</v>
      </c>
      <c r="AA48" s="22">
        <v>0</v>
      </c>
      <c r="AB48" s="22">
        <v>0</v>
      </c>
      <c r="AC48" s="32">
        <f t="shared" si="17"/>
        <v>692</v>
      </c>
      <c r="AD48" s="22">
        <v>0</v>
      </c>
      <c r="AE48" s="22">
        <v>692</v>
      </c>
      <c r="AF48" s="22">
        <v>0</v>
      </c>
      <c r="AG48" s="22">
        <v>319</v>
      </c>
      <c r="AH48" s="22">
        <v>0</v>
      </c>
    </row>
    <row r="49" spans="1:34" ht="13.5">
      <c r="A49" s="40" t="s">
        <v>12</v>
      </c>
      <c r="B49" s="40" t="s">
        <v>94</v>
      </c>
      <c r="C49" s="41" t="s">
        <v>95</v>
      </c>
      <c r="D49" s="31">
        <f t="shared" si="9"/>
        <v>2175</v>
      </c>
      <c r="E49" s="22">
        <v>1710</v>
      </c>
      <c r="F49" s="22">
        <v>465</v>
      </c>
      <c r="G49" s="32">
        <f t="shared" si="10"/>
        <v>2175</v>
      </c>
      <c r="H49" s="31">
        <f t="shared" si="11"/>
        <v>1846</v>
      </c>
      <c r="I49" s="32">
        <f t="shared" si="12"/>
        <v>0</v>
      </c>
      <c r="J49" s="22">
        <v>0</v>
      </c>
      <c r="K49" s="22">
        <v>0</v>
      </c>
      <c r="L49" s="22">
        <v>0</v>
      </c>
      <c r="M49" s="32">
        <f t="shared" si="13"/>
        <v>1345</v>
      </c>
      <c r="N49" s="22">
        <v>0</v>
      </c>
      <c r="O49" s="22">
        <v>1345</v>
      </c>
      <c r="P49" s="22">
        <v>0</v>
      </c>
      <c r="Q49" s="32">
        <f t="shared" si="14"/>
        <v>0</v>
      </c>
      <c r="R49" s="22">
        <v>0</v>
      </c>
      <c r="S49" s="22">
        <v>0</v>
      </c>
      <c r="T49" s="22">
        <v>0</v>
      </c>
      <c r="U49" s="32">
        <f t="shared" si="15"/>
        <v>197</v>
      </c>
      <c r="V49" s="22">
        <v>0</v>
      </c>
      <c r="W49" s="22">
        <v>197</v>
      </c>
      <c r="X49" s="22">
        <v>0</v>
      </c>
      <c r="Y49" s="32">
        <f t="shared" si="16"/>
        <v>0</v>
      </c>
      <c r="Z49" s="22">
        <v>0</v>
      </c>
      <c r="AA49" s="22">
        <v>0</v>
      </c>
      <c r="AB49" s="22">
        <v>0</v>
      </c>
      <c r="AC49" s="32">
        <f t="shared" si="17"/>
        <v>304</v>
      </c>
      <c r="AD49" s="22">
        <v>0</v>
      </c>
      <c r="AE49" s="22">
        <v>304</v>
      </c>
      <c r="AF49" s="22">
        <v>0</v>
      </c>
      <c r="AG49" s="22">
        <v>329</v>
      </c>
      <c r="AH49" s="22">
        <v>0</v>
      </c>
    </row>
    <row r="50" spans="1:34" ht="13.5">
      <c r="A50" s="40" t="s">
        <v>12</v>
      </c>
      <c r="B50" s="40" t="s">
        <v>96</v>
      </c>
      <c r="C50" s="41" t="s">
        <v>97</v>
      </c>
      <c r="D50" s="31">
        <f t="shared" si="9"/>
        <v>11002</v>
      </c>
      <c r="E50" s="22">
        <v>10934</v>
      </c>
      <c r="F50" s="22">
        <v>68</v>
      </c>
      <c r="G50" s="32">
        <f t="shared" si="10"/>
        <v>11002</v>
      </c>
      <c r="H50" s="31">
        <f t="shared" si="11"/>
        <v>10934</v>
      </c>
      <c r="I50" s="32">
        <f t="shared" si="12"/>
        <v>0</v>
      </c>
      <c r="J50" s="22">
        <v>0</v>
      </c>
      <c r="K50" s="22">
        <v>0</v>
      </c>
      <c r="L50" s="22">
        <v>0</v>
      </c>
      <c r="M50" s="32">
        <f t="shared" si="13"/>
        <v>8586</v>
      </c>
      <c r="N50" s="22">
        <v>0</v>
      </c>
      <c r="O50" s="22">
        <v>8586</v>
      </c>
      <c r="P50" s="22">
        <v>0</v>
      </c>
      <c r="Q50" s="32">
        <f t="shared" si="14"/>
        <v>0</v>
      </c>
      <c r="R50" s="22">
        <v>0</v>
      </c>
      <c r="S50" s="22">
        <v>0</v>
      </c>
      <c r="T50" s="22">
        <v>0</v>
      </c>
      <c r="U50" s="32">
        <f t="shared" si="15"/>
        <v>971</v>
      </c>
      <c r="V50" s="22">
        <v>0</v>
      </c>
      <c r="W50" s="22">
        <v>971</v>
      </c>
      <c r="X50" s="22">
        <v>0</v>
      </c>
      <c r="Y50" s="32">
        <f t="shared" si="16"/>
        <v>0</v>
      </c>
      <c r="Z50" s="22">
        <v>0</v>
      </c>
      <c r="AA50" s="22">
        <v>0</v>
      </c>
      <c r="AB50" s="22">
        <v>0</v>
      </c>
      <c r="AC50" s="32">
        <f t="shared" si="17"/>
        <v>1377</v>
      </c>
      <c r="AD50" s="22">
        <v>0</v>
      </c>
      <c r="AE50" s="22">
        <v>1377</v>
      </c>
      <c r="AF50" s="22">
        <v>0</v>
      </c>
      <c r="AG50" s="22">
        <v>68</v>
      </c>
      <c r="AH50" s="22">
        <v>0</v>
      </c>
    </row>
    <row r="51" spans="1:34" ht="13.5">
      <c r="A51" s="74" t="s">
        <v>98</v>
      </c>
      <c r="B51" s="75"/>
      <c r="C51" s="76"/>
      <c r="D51" s="22">
        <f aca="true" t="shared" si="18" ref="D51:AH51">SUM(D7:D50)</f>
        <v>4351790</v>
      </c>
      <c r="E51" s="22">
        <f t="shared" si="18"/>
        <v>2398877</v>
      </c>
      <c r="F51" s="22">
        <f t="shared" si="18"/>
        <v>1952913</v>
      </c>
      <c r="G51" s="22">
        <f t="shared" si="18"/>
        <v>4351790</v>
      </c>
      <c r="H51" s="22">
        <f t="shared" si="18"/>
        <v>4015734</v>
      </c>
      <c r="I51" s="22">
        <f t="shared" si="18"/>
        <v>2221306</v>
      </c>
      <c r="J51" s="22">
        <f t="shared" si="18"/>
        <v>853194</v>
      </c>
      <c r="K51" s="22">
        <f t="shared" si="18"/>
        <v>286745</v>
      </c>
      <c r="L51" s="22">
        <f t="shared" si="18"/>
        <v>1081367</v>
      </c>
      <c r="M51" s="22">
        <f t="shared" si="18"/>
        <v>1435250</v>
      </c>
      <c r="N51" s="22">
        <f t="shared" si="18"/>
        <v>525805</v>
      </c>
      <c r="O51" s="22">
        <f t="shared" si="18"/>
        <v>508243</v>
      </c>
      <c r="P51" s="22">
        <f t="shared" si="18"/>
        <v>401202</v>
      </c>
      <c r="Q51" s="22">
        <f t="shared" si="18"/>
        <v>52956</v>
      </c>
      <c r="R51" s="22">
        <f t="shared" si="18"/>
        <v>30746</v>
      </c>
      <c r="S51" s="22">
        <f t="shared" si="18"/>
        <v>18890</v>
      </c>
      <c r="T51" s="22">
        <f t="shared" si="18"/>
        <v>3320</v>
      </c>
      <c r="U51" s="22">
        <f t="shared" si="18"/>
        <v>133933</v>
      </c>
      <c r="V51" s="22">
        <f t="shared" si="18"/>
        <v>79940</v>
      </c>
      <c r="W51" s="22">
        <f t="shared" si="18"/>
        <v>52048</v>
      </c>
      <c r="X51" s="22">
        <f t="shared" si="18"/>
        <v>1945</v>
      </c>
      <c r="Y51" s="22">
        <f t="shared" si="18"/>
        <v>442</v>
      </c>
      <c r="Z51" s="22">
        <f t="shared" si="18"/>
        <v>216</v>
      </c>
      <c r="AA51" s="22">
        <f t="shared" si="18"/>
        <v>225</v>
      </c>
      <c r="AB51" s="22">
        <f t="shared" si="18"/>
        <v>1</v>
      </c>
      <c r="AC51" s="22">
        <f t="shared" si="18"/>
        <v>171847</v>
      </c>
      <c r="AD51" s="22">
        <f t="shared" si="18"/>
        <v>103702</v>
      </c>
      <c r="AE51" s="22">
        <f t="shared" si="18"/>
        <v>64002</v>
      </c>
      <c r="AF51" s="22">
        <f t="shared" si="18"/>
        <v>4143</v>
      </c>
      <c r="AG51" s="22">
        <f t="shared" si="18"/>
        <v>336056</v>
      </c>
      <c r="AH51" s="22">
        <f t="shared" si="18"/>
        <v>0</v>
      </c>
    </row>
  </sheetData>
  <mergeCells count="14">
    <mergeCell ref="A51:C51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&amp;L&amp;16ごみ搬入量の状況（平成１２年度実績）&amp;R&amp;D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5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5" width="10.625" style="0" customWidth="1"/>
  </cols>
  <sheetData>
    <row r="1" spans="1:35" ht="17.25">
      <c r="A1" s="1" t="s">
        <v>182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5"/>
      <c r="W1" s="2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42" customFormat="1" ht="13.5">
      <c r="A2" s="49" t="s">
        <v>99</v>
      </c>
      <c r="B2" s="49" t="s">
        <v>121</v>
      </c>
      <c r="C2" s="54" t="s">
        <v>122</v>
      </c>
      <c r="D2" s="26" t="s">
        <v>123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3"/>
      <c r="T2" s="26" t="s">
        <v>124</v>
      </c>
      <c r="U2" s="28"/>
      <c r="V2" s="28"/>
      <c r="W2" s="28"/>
      <c r="X2" s="28"/>
      <c r="Y2" s="28"/>
      <c r="Z2" s="33"/>
      <c r="AA2" s="26" t="s">
        <v>125</v>
      </c>
      <c r="AB2" s="28"/>
      <c r="AC2" s="28"/>
      <c r="AD2" s="28"/>
      <c r="AE2" s="28"/>
      <c r="AF2" s="28"/>
      <c r="AG2" s="28"/>
      <c r="AH2" s="28"/>
      <c r="AI2" s="33"/>
    </row>
    <row r="3" spans="1:35" s="42" customFormat="1" ht="22.5" customHeight="1">
      <c r="A3" s="88"/>
      <c r="B3" s="90"/>
      <c r="C3" s="55"/>
      <c r="D3" s="39" t="s">
        <v>153</v>
      </c>
      <c r="E3" s="34" t="s">
        <v>126</v>
      </c>
      <c r="F3" s="65" t="s">
        <v>127</v>
      </c>
      <c r="G3" s="66"/>
      <c r="H3" s="66"/>
      <c r="I3" s="66"/>
      <c r="J3" s="66"/>
      <c r="K3" s="67"/>
      <c r="L3" s="54" t="s">
        <v>175</v>
      </c>
      <c r="M3" s="14" t="s">
        <v>156</v>
      </c>
      <c r="N3" s="28"/>
      <c r="O3" s="28"/>
      <c r="P3" s="28"/>
      <c r="Q3" s="28"/>
      <c r="R3" s="28"/>
      <c r="S3" s="33"/>
      <c r="T3" s="39" t="s">
        <v>153</v>
      </c>
      <c r="U3" s="54" t="s">
        <v>126</v>
      </c>
      <c r="V3" s="85" t="s">
        <v>128</v>
      </c>
      <c r="W3" s="86"/>
      <c r="X3" s="86"/>
      <c r="Y3" s="86"/>
      <c r="Z3" s="87"/>
      <c r="AA3" s="39" t="s">
        <v>153</v>
      </c>
      <c r="AB3" s="54" t="s">
        <v>175</v>
      </c>
      <c r="AC3" s="54" t="s">
        <v>129</v>
      </c>
      <c r="AD3" s="14" t="s">
        <v>130</v>
      </c>
      <c r="AE3" s="28"/>
      <c r="AF3" s="28"/>
      <c r="AG3" s="28"/>
      <c r="AH3" s="28"/>
      <c r="AI3" s="33"/>
    </row>
    <row r="4" spans="1:35" s="42" customFormat="1" ht="22.5" customHeight="1">
      <c r="A4" s="88"/>
      <c r="B4" s="90"/>
      <c r="C4" s="55"/>
      <c r="D4" s="16"/>
      <c r="E4" s="43"/>
      <c r="F4" s="39" t="s">
        <v>153</v>
      </c>
      <c r="G4" s="7" t="s">
        <v>183</v>
      </c>
      <c r="H4" s="7" t="s">
        <v>184</v>
      </c>
      <c r="I4" s="7" t="s">
        <v>185</v>
      </c>
      <c r="J4" s="7" t="s">
        <v>186</v>
      </c>
      <c r="K4" s="7" t="s">
        <v>187</v>
      </c>
      <c r="L4" s="84"/>
      <c r="M4" s="39" t="s">
        <v>153</v>
      </c>
      <c r="N4" s="7" t="s">
        <v>161</v>
      </c>
      <c r="O4" s="7" t="s">
        <v>131</v>
      </c>
      <c r="P4" s="7" t="s">
        <v>163</v>
      </c>
      <c r="Q4" s="17" t="s">
        <v>132</v>
      </c>
      <c r="R4" s="7" t="s">
        <v>165</v>
      </c>
      <c r="S4" s="7" t="s">
        <v>133</v>
      </c>
      <c r="T4" s="16"/>
      <c r="U4" s="84"/>
      <c r="V4" s="35" t="s">
        <v>183</v>
      </c>
      <c r="W4" s="7" t="s">
        <v>184</v>
      </c>
      <c r="X4" s="7" t="s">
        <v>185</v>
      </c>
      <c r="Y4" s="7" t="s">
        <v>186</v>
      </c>
      <c r="Z4" s="7" t="s">
        <v>187</v>
      </c>
      <c r="AA4" s="16"/>
      <c r="AB4" s="84"/>
      <c r="AC4" s="84"/>
      <c r="AD4" s="39" t="s">
        <v>153</v>
      </c>
      <c r="AE4" s="7" t="s">
        <v>176</v>
      </c>
      <c r="AF4" s="7" t="s">
        <v>188</v>
      </c>
      <c r="AG4" s="7" t="s">
        <v>189</v>
      </c>
      <c r="AH4" s="7" t="s">
        <v>190</v>
      </c>
      <c r="AI4" s="7" t="s">
        <v>180</v>
      </c>
    </row>
    <row r="5" spans="1:35" s="42" customFormat="1" ht="13.5">
      <c r="A5" s="89"/>
      <c r="B5" s="91"/>
      <c r="C5" s="56"/>
      <c r="D5" s="19" t="s">
        <v>134</v>
      </c>
      <c r="E5" s="19" t="s">
        <v>120</v>
      </c>
      <c r="F5" s="19" t="s">
        <v>120</v>
      </c>
      <c r="G5" s="21" t="s">
        <v>120</v>
      </c>
      <c r="H5" s="21" t="s">
        <v>120</v>
      </c>
      <c r="I5" s="21" t="s">
        <v>120</v>
      </c>
      <c r="J5" s="21" t="s">
        <v>120</v>
      </c>
      <c r="K5" s="21" t="s">
        <v>120</v>
      </c>
      <c r="L5" s="36" t="s">
        <v>120</v>
      </c>
      <c r="M5" s="19" t="s">
        <v>120</v>
      </c>
      <c r="N5" s="21" t="s">
        <v>120</v>
      </c>
      <c r="O5" s="21" t="s">
        <v>120</v>
      </c>
      <c r="P5" s="21" t="s">
        <v>120</v>
      </c>
      <c r="Q5" s="21" t="s">
        <v>120</v>
      </c>
      <c r="R5" s="21" t="s">
        <v>120</v>
      </c>
      <c r="S5" s="21" t="s">
        <v>120</v>
      </c>
      <c r="T5" s="19" t="s">
        <v>120</v>
      </c>
      <c r="U5" s="36" t="s">
        <v>120</v>
      </c>
      <c r="V5" s="37" t="s">
        <v>120</v>
      </c>
      <c r="W5" s="21" t="s">
        <v>120</v>
      </c>
      <c r="X5" s="21" t="s">
        <v>120</v>
      </c>
      <c r="Y5" s="21" t="s">
        <v>120</v>
      </c>
      <c r="Z5" s="21" t="s">
        <v>120</v>
      </c>
      <c r="AA5" s="19" t="s">
        <v>120</v>
      </c>
      <c r="AB5" s="36" t="s">
        <v>120</v>
      </c>
      <c r="AC5" s="36" t="s">
        <v>120</v>
      </c>
      <c r="AD5" s="19" t="s">
        <v>120</v>
      </c>
      <c r="AE5" s="20" t="s">
        <v>120</v>
      </c>
      <c r="AF5" s="20" t="s">
        <v>120</v>
      </c>
      <c r="AG5" s="20" t="s">
        <v>120</v>
      </c>
      <c r="AH5" s="20" t="s">
        <v>120</v>
      </c>
      <c r="AI5" s="20" t="s">
        <v>120</v>
      </c>
    </row>
    <row r="6" spans="1:35" ht="13.5">
      <c r="A6" s="40" t="s">
        <v>12</v>
      </c>
      <c r="B6" s="40" t="s">
        <v>13</v>
      </c>
      <c r="C6" s="41" t="s">
        <v>14</v>
      </c>
      <c r="D6" s="31">
        <f aca="true" t="shared" si="0" ref="D6:D31">E6+F6+L6+M6</f>
        <v>1795118</v>
      </c>
      <c r="E6" s="22">
        <v>1686709</v>
      </c>
      <c r="F6" s="31">
        <f aca="true" t="shared" si="1" ref="F6:F31">SUM(G6:K6)</f>
        <v>62339</v>
      </c>
      <c r="G6" s="22">
        <v>34431</v>
      </c>
      <c r="H6" s="22">
        <v>27908</v>
      </c>
      <c r="I6" s="22">
        <v>0</v>
      </c>
      <c r="J6" s="22">
        <v>0</v>
      </c>
      <c r="K6" s="22">
        <v>0</v>
      </c>
      <c r="L6" s="22">
        <v>45511</v>
      </c>
      <c r="M6" s="22">
        <f aca="true" t="shared" si="2" ref="M6:M31">SUM(N6:S6)</f>
        <v>559</v>
      </c>
      <c r="N6" s="22">
        <v>256</v>
      </c>
      <c r="O6" s="22">
        <v>182</v>
      </c>
      <c r="P6" s="22">
        <v>121</v>
      </c>
      <c r="Q6" s="22">
        <v>0</v>
      </c>
      <c r="R6" s="22">
        <v>0</v>
      </c>
      <c r="S6" s="22">
        <v>0</v>
      </c>
      <c r="T6" s="22">
        <f aca="true" t="shared" si="3" ref="T6:T31">SUM(U6:Z6)</f>
        <v>1711743</v>
      </c>
      <c r="U6" s="22">
        <v>1686709</v>
      </c>
      <c r="V6" s="22">
        <v>16238</v>
      </c>
      <c r="W6" s="22">
        <v>8796</v>
      </c>
      <c r="X6" s="22">
        <v>0</v>
      </c>
      <c r="Y6" s="22">
        <v>0</v>
      </c>
      <c r="Z6" s="22">
        <v>0</v>
      </c>
      <c r="AA6" s="22">
        <f aca="true" t="shared" si="4" ref="AA6:AA31">SUM(AB6:AD6)</f>
        <v>434674</v>
      </c>
      <c r="AB6" s="22">
        <v>45511</v>
      </c>
      <c r="AC6" s="22">
        <v>377619</v>
      </c>
      <c r="AD6" s="22">
        <f aca="true" t="shared" si="5" ref="AD6:AD31">SUM(AE6:AI6)</f>
        <v>11544</v>
      </c>
      <c r="AE6" s="22">
        <v>8904</v>
      </c>
      <c r="AF6" s="22">
        <v>2640</v>
      </c>
      <c r="AG6" s="22">
        <v>0</v>
      </c>
      <c r="AH6" s="22">
        <v>0</v>
      </c>
      <c r="AI6" s="22">
        <v>0</v>
      </c>
    </row>
    <row r="7" spans="1:35" ht="13.5">
      <c r="A7" s="40" t="s">
        <v>12</v>
      </c>
      <c r="B7" s="40" t="s">
        <v>15</v>
      </c>
      <c r="C7" s="41" t="s">
        <v>16</v>
      </c>
      <c r="D7" s="31">
        <f t="shared" si="0"/>
        <v>345932</v>
      </c>
      <c r="E7" s="22">
        <v>310418</v>
      </c>
      <c r="F7" s="31">
        <f t="shared" si="1"/>
        <v>31960</v>
      </c>
      <c r="G7" s="22">
        <v>23654</v>
      </c>
      <c r="H7" s="22">
        <v>8306</v>
      </c>
      <c r="I7" s="22">
        <v>0</v>
      </c>
      <c r="J7" s="22">
        <v>0</v>
      </c>
      <c r="K7" s="22">
        <v>0</v>
      </c>
      <c r="L7" s="22">
        <v>1268</v>
      </c>
      <c r="M7" s="22">
        <f t="shared" si="2"/>
        <v>2286</v>
      </c>
      <c r="N7" s="22">
        <v>0</v>
      </c>
      <c r="O7" s="22">
        <v>765</v>
      </c>
      <c r="P7" s="22">
        <v>1254</v>
      </c>
      <c r="Q7" s="22">
        <v>267</v>
      </c>
      <c r="R7" s="22">
        <v>0</v>
      </c>
      <c r="S7" s="22">
        <v>0</v>
      </c>
      <c r="T7" s="22">
        <f t="shared" si="3"/>
        <v>334893</v>
      </c>
      <c r="U7" s="22">
        <v>310418</v>
      </c>
      <c r="V7" s="22">
        <v>23050</v>
      </c>
      <c r="W7" s="22">
        <v>1425</v>
      </c>
      <c r="X7" s="22">
        <v>0</v>
      </c>
      <c r="Y7" s="22">
        <v>0</v>
      </c>
      <c r="Z7" s="22">
        <v>0</v>
      </c>
      <c r="AA7" s="22">
        <f t="shared" si="4"/>
        <v>69602</v>
      </c>
      <c r="AB7" s="22">
        <v>1268</v>
      </c>
      <c r="AC7" s="22">
        <v>64646</v>
      </c>
      <c r="AD7" s="22">
        <f t="shared" si="5"/>
        <v>3688</v>
      </c>
      <c r="AE7" s="22">
        <v>0</v>
      </c>
      <c r="AF7" s="22">
        <v>3688</v>
      </c>
      <c r="AG7" s="22">
        <v>0</v>
      </c>
      <c r="AH7" s="22">
        <v>0</v>
      </c>
      <c r="AI7" s="22">
        <v>0</v>
      </c>
    </row>
    <row r="8" spans="1:35" ht="13.5">
      <c r="A8" s="40" t="s">
        <v>12</v>
      </c>
      <c r="B8" s="40" t="s">
        <v>17</v>
      </c>
      <c r="C8" s="41" t="s">
        <v>18</v>
      </c>
      <c r="D8" s="31">
        <f t="shared" si="0"/>
        <v>97114</v>
      </c>
      <c r="E8" s="22">
        <v>90433</v>
      </c>
      <c r="F8" s="31">
        <f t="shared" si="1"/>
        <v>28</v>
      </c>
      <c r="G8" s="22">
        <v>0</v>
      </c>
      <c r="H8" s="22">
        <v>0</v>
      </c>
      <c r="I8" s="22">
        <v>0</v>
      </c>
      <c r="J8" s="22">
        <v>0</v>
      </c>
      <c r="K8" s="22">
        <v>28</v>
      </c>
      <c r="L8" s="22">
        <v>38</v>
      </c>
      <c r="M8" s="22">
        <f t="shared" si="2"/>
        <v>6615</v>
      </c>
      <c r="N8" s="22">
        <v>0</v>
      </c>
      <c r="O8" s="22">
        <v>4260</v>
      </c>
      <c r="P8" s="22">
        <v>2120</v>
      </c>
      <c r="Q8" s="22">
        <v>0</v>
      </c>
      <c r="R8" s="22">
        <v>235</v>
      </c>
      <c r="S8" s="22">
        <v>0</v>
      </c>
      <c r="T8" s="22">
        <f t="shared" si="3"/>
        <v>90433</v>
      </c>
      <c r="U8" s="22">
        <v>90433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f t="shared" si="4"/>
        <v>17139</v>
      </c>
      <c r="AB8" s="22">
        <v>38</v>
      </c>
      <c r="AC8" s="22">
        <v>17073</v>
      </c>
      <c r="AD8" s="22">
        <f t="shared" si="5"/>
        <v>28</v>
      </c>
      <c r="AE8" s="22">
        <v>0</v>
      </c>
      <c r="AF8" s="22">
        <v>0</v>
      </c>
      <c r="AG8" s="22">
        <v>0</v>
      </c>
      <c r="AH8" s="22">
        <v>0</v>
      </c>
      <c r="AI8" s="22">
        <v>28</v>
      </c>
    </row>
    <row r="9" spans="1:35" ht="13.5">
      <c r="A9" s="40" t="s">
        <v>12</v>
      </c>
      <c r="B9" s="40" t="s">
        <v>19</v>
      </c>
      <c r="C9" s="41" t="s">
        <v>20</v>
      </c>
      <c r="D9" s="31">
        <f t="shared" si="0"/>
        <v>160991</v>
      </c>
      <c r="E9" s="22">
        <v>134978</v>
      </c>
      <c r="F9" s="31">
        <f t="shared" si="1"/>
        <v>25971</v>
      </c>
      <c r="G9" s="22">
        <v>20146</v>
      </c>
      <c r="H9" s="22">
        <v>5825</v>
      </c>
      <c r="I9" s="22">
        <v>0</v>
      </c>
      <c r="J9" s="22">
        <v>0</v>
      </c>
      <c r="K9" s="22">
        <v>0</v>
      </c>
      <c r="L9" s="22">
        <v>0</v>
      </c>
      <c r="M9" s="22">
        <f t="shared" si="2"/>
        <v>42</v>
      </c>
      <c r="N9" s="22">
        <v>42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f t="shared" si="3"/>
        <v>144834</v>
      </c>
      <c r="U9" s="22">
        <v>134978</v>
      </c>
      <c r="V9" s="22">
        <v>9856</v>
      </c>
      <c r="W9" s="22">
        <v>0</v>
      </c>
      <c r="X9" s="22">
        <v>0</v>
      </c>
      <c r="Y9" s="22">
        <v>0</v>
      </c>
      <c r="Z9" s="22">
        <v>0</v>
      </c>
      <c r="AA9" s="22">
        <f t="shared" si="4"/>
        <v>28803</v>
      </c>
      <c r="AB9" s="22">
        <v>0</v>
      </c>
      <c r="AC9" s="22">
        <v>22520</v>
      </c>
      <c r="AD9" s="22">
        <f t="shared" si="5"/>
        <v>6283</v>
      </c>
      <c r="AE9" s="22">
        <v>5945</v>
      </c>
      <c r="AF9" s="22">
        <v>338</v>
      </c>
      <c r="AG9" s="22">
        <v>0</v>
      </c>
      <c r="AH9" s="22">
        <v>0</v>
      </c>
      <c r="AI9" s="22">
        <v>0</v>
      </c>
    </row>
    <row r="10" spans="1:35" ht="13.5">
      <c r="A10" s="40" t="s">
        <v>12</v>
      </c>
      <c r="B10" s="40" t="s">
        <v>21</v>
      </c>
      <c r="C10" s="41" t="s">
        <v>22</v>
      </c>
      <c r="D10" s="31">
        <f t="shared" si="0"/>
        <v>37347</v>
      </c>
      <c r="E10" s="22">
        <v>31529</v>
      </c>
      <c r="F10" s="31">
        <f t="shared" si="1"/>
        <v>4780</v>
      </c>
      <c r="G10" s="22">
        <v>2788</v>
      </c>
      <c r="H10" s="22">
        <v>1992</v>
      </c>
      <c r="I10" s="22">
        <v>0</v>
      </c>
      <c r="J10" s="22">
        <v>0</v>
      </c>
      <c r="K10" s="22">
        <v>0</v>
      </c>
      <c r="L10" s="22">
        <v>0</v>
      </c>
      <c r="M10" s="22">
        <f t="shared" si="2"/>
        <v>1038</v>
      </c>
      <c r="N10" s="22">
        <v>1038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f t="shared" si="3"/>
        <v>34412</v>
      </c>
      <c r="U10" s="22">
        <v>31529</v>
      </c>
      <c r="V10" s="22">
        <v>2244</v>
      </c>
      <c r="W10" s="22">
        <v>639</v>
      </c>
      <c r="X10" s="22">
        <v>0</v>
      </c>
      <c r="Y10" s="22">
        <v>0</v>
      </c>
      <c r="Z10" s="22">
        <v>0</v>
      </c>
      <c r="AA10" s="22">
        <f t="shared" si="4"/>
        <v>5656</v>
      </c>
      <c r="AB10" s="22">
        <v>0</v>
      </c>
      <c r="AC10" s="22">
        <v>5656</v>
      </c>
      <c r="AD10" s="22">
        <f t="shared" si="5"/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</row>
    <row r="11" spans="1:35" ht="13.5">
      <c r="A11" s="40" t="s">
        <v>12</v>
      </c>
      <c r="B11" s="40" t="s">
        <v>23</v>
      </c>
      <c r="C11" s="41" t="s">
        <v>24</v>
      </c>
      <c r="D11" s="31">
        <f t="shared" si="0"/>
        <v>140493</v>
      </c>
      <c r="E11" s="22">
        <v>125114</v>
      </c>
      <c r="F11" s="31">
        <f t="shared" si="1"/>
        <v>15379</v>
      </c>
      <c r="G11" s="22">
        <v>15379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f t="shared" si="2"/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f t="shared" si="3"/>
        <v>132016</v>
      </c>
      <c r="U11" s="22">
        <v>125114</v>
      </c>
      <c r="V11" s="22">
        <v>6902</v>
      </c>
      <c r="W11" s="22">
        <v>0</v>
      </c>
      <c r="X11" s="22">
        <v>0</v>
      </c>
      <c r="Y11" s="22">
        <v>0</v>
      </c>
      <c r="Z11" s="22">
        <v>0</v>
      </c>
      <c r="AA11" s="22">
        <f t="shared" si="4"/>
        <v>18873</v>
      </c>
      <c r="AB11" s="22">
        <v>0</v>
      </c>
      <c r="AC11" s="22">
        <v>18813</v>
      </c>
      <c r="AD11" s="22">
        <f t="shared" si="5"/>
        <v>60</v>
      </c>
      <c r="AE11" s="22">
        <v>60</v>
      </c>
      <c r="AF11" s="22">
        <v>0</v>
      </c>
      <c r="AG11" s="22">
        <v>0</v>
      </c>
      <c r="AH11" s="22">
        <v>0</v>
      </c>
      <c r="AI11" s="22">
        <v>0</v>
      </c>
    </row>
    <row r="12" spans="1:35" ht="13.5">
      <c r="A12" s="40" t="s">
        <v>12</v>
      </c>
      <c r="B12" s="40" t="s">
        <v>25</v>
      </c>
      <c r="C12" s="41" t="s">
        <v>26</v>
      </c>
      <c r="D12" s="31">
        <f t="shared" si="0"/>
        <v>35201</v>
      </c>
      <c r="E12" s="22">
        <v>32083</v>
      </c>
      <c r="F12" s="31">
        <f t="shared" si="1"/>
        <v>3118</v>
      </c>
      <c r="G12" s="22">
        <v>1268</v>
      </c>
      <c r="H12" s="22">
        <v>1850</v>
      </c>
      <c r="I12" s="22">
        <v>0</v>
      </c>
      <c r="J12" s="22">
        <v>0</v>
      </c>
      <c r="K12" s="22">
        <v>0</v>
      </c>
      <c r="L12" s="22">
        <v>0</v>
      </c>
      <c r="M12" s="22">
        <f t="shared" si="2"/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f t="shared" si="3"/>
        <v>33181</v>
      </c>
      <c r="U12" s="22">
        <v>32083</v>
      </c>
      <c r="V12" s="22">
        <v>829</v>
      </c>
      <c r="W12" s="22">
        <v>269</v>
      </c>
      <c r="X12" s="22">
        <v>0</v>
      </c>
      <c r="Y12" s="22">
        <v>0</v>
      </c>
      <c r="Z12" s="22">
        <v>0</v>
      </c>
      <c r="AA12" s="22">
        <f t="shared" si="4"/>
        <v>7670</v>
      </c>
      <c r="AB12" s="22">
        <v>0</v>
      </c>
      <c r="AC12" s="22">
        <v>7288</v>
      </c>
      <c r="AD12" s="22">
        <f t="shared" si="5"/>
        <v>382</v>
      </c>
      <c r="AE12" s="22">
        <v>0</v>
      </c>
      <c r="AF12" s="22">
        <v>382</v>
      </c>
      <c r="AG12" s="22">
        <v>0</v>
      </c>
      <c r="AH12" s="22">
        <v>0</v>
      </c>
      <c r="AI12" s="22">
        <v>0</v>
      </c>
    </row>
    <row r="13" spans="1:35" ht="13.5">
      <c r="A13" s="40" t="s">
        <v>12</v>
      </c>
      <c r="B13" s="40" t="s">
        <v>27</v>
      </c>
      <c r="C13" s="41" t="s">
        <v>28</v>
      </c>
      <c r="D13" s="31">
        <f t="shared" si="0"/>
        <v>174040</v>
      </c>
      <c r="E13" s="22">
        <v>159826</v>
      </c>
      <c r="F13" s="31">
        <f t="shared" si="1"/>
        <v>13729</v>
      </c>
      <c r="G13" s="22">
        <v>7676</v>
      </c>
      <c r="H13" s="22">
        <v>6053</v>
      </c>
      <c r="I13" s="22">
        <v>0</v>
      </c>
      <c r="J13" s="22">
        <v>0</v>
      </c>
      <c r="K13" s="22">
        <v>0</v>
      </c>
      <c r="L13" s="22">
        <v>485</v>
      </c>
      <c r="M13" s="22">
        <f t="shared" si="2"/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f t="shared" si="3"/>
        <v>166550</v>
      </c>
      <c r="U13" s="22">
        <v>159826</v>
      </c>
      <c r="V13" s="22">
        <v>6340</v>
      </c>
      <c r="W13" s="22">
        <v>384</v>
      </c>
      <c r="X13" s="22">
        <v>0</v>
      </c>
      <c r="Y13" s="22">
        <v>0</v>
      </c>
      <c r="Z13" s="22">
        <v>0</v>
      </c>
      <c r="AA13" s="22">
        <f t="shared" si="4"/>
        <v>31445</v>
      </c>
      <c r="AB13" s="22">
        <v>485</v>
      </c>
      <c r="AC13" s="22">
        <v>30418</v>
      </c>
      <c r="AD13" s="22">
        <f t="shared" si="5"/>
        <v>542</v>
      </c>
      <c r="AE13" s="22">
        <v>0</v>
      </c>
      <c r="AF13" s="22">
        <v>542</v>
      </c>
      <c r="AG13" s="22">
        <v>0</v>
      </c>
      <c r="AH13" s="22">
        <v>0</v>
      </c>
      <c r="AI13" s="22">
        <v>0</v>
      </c>
    </row>
    <row r="14" spans="1:35" ht="13.5">
      <c r="A14" s="40" t="s">
        <v>12</v>
      </c>
      <c r="B14" s="40" t="s">
        <v>29</v>
      </c>
      <c r="C14" s="41" t="s">
        <v>30</v>
      </c>
      <c r="D14" s="31">
        <f t="shared" si="0"/>
        <v>47787</v>
      </c>
      <c r="E14" s="22">
        <v>43952</v>
      </c>
      <c r="F14" s="31">
        <f t="shared" si="1"/>
        <v>794</v>
      </c>
      <c r="G14" s="22">
        <v>794</v>
      </c>
      <c r="H14" s="22">
        <v>0</v>
      </c>
      <c r="I14" s="22">
        <v>0</v>
      </c>
      <c r="J14" s="22">
        <v>0</v>
      </c>
      <c r="K14" s="22">
        <v>0</v>
      </c>
      <c r="L14" s="22">
        <v>16</v>
      </c>
      <c r="M14" s="22">
        <f t="shared" si="2"/>
        <v>3025</v>
      </c>
      <c r="N14" s="22">
        <v>0</v>
      </c>
      <c r="O14" s="22">
        <v>2101</v>
      </c>
      <c r="P14" s="22">
        <v>895</v>
      </c>
      <c r="Q14" s="22">
        <v>14</v>
      </c>
      <c r="R14" s="22">
        <v>0</v>
      </c>
      <c r="S14" s="22">
        <v>15</v>
      </c>
      <c r="T14" s="22">
        <f t="shared" si="3"/>
        <v>44746</v>
      </c>
      <c r="U14" s="22">
        <v>43952</v>
      </c>
      <c r="V14" s="22">
        <v>794</v>
      </c>
      <c r="W14" s="22">
        <v>0</v>
      </c>
      <c r="X14" s="22">
        <v>0</v>
      </c>
      <c r="Y14" s="22">
        <v>0</v>
      </c>
      <c r="Z14" s="22">
        <v>0</v>
      </c>
      <c r="AA14" s="22">
        <f t="shared" si="4"/>
        <v>8463</v>
      </c>
      <c r="AB14" s="22">
        <v>16</v>
      </c>
      <c r="AC14" s="22">
        <v>8447</v>
      </c>
      <c r="AD14" s="22">
        <f t="shared" si="5"/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</row>
    <row r="15" spans="1:35" ht="13.5">
      <c r="A15" s="40" t="s">
        <v>12</v>
      </c>
      <c r="B15" s="40" t="s">
        <v>31</v>
      </c>
      <c r="C15" s="41" t="s">
        <v>32</v>
      </c>
      <c r="D15" s="31">
        <f t="shared" si="0"/>
        <v>61006</v>
      </c>
      <c r="E15" s="22">
        <v>51750</v>
      </c>
      <c r="F15" s="31">
        <f t="shared" si="1"/>
        <v>5535</v>
      </c>
      <c r="G15" s="22">
        <v>3300</v>
      </c>
      <c r="H15" s="22">
        <v>1521</v>
      </c>
      <c r="I15" s="22">
        <v>0</v>
      </c>
      <c r="J15" s="22">
        <v>0</v>
      </c>
      <c r="K15" s="22">
        <v>714</v>
      </c>
      <c r="L15" s="22">
        <v>0</v>
      </c>
      <c r="M15" s="22">
        <f t="shared" si="2"/>
        <v>3721</v>
      </c>
      <c r="N15" s="22">
        <v>1735</v>
      </c>
      <c r="O15" s="22">
        <v>664</v>
      </c>
      <c r="P15" s="22">
        <v>1057</v>
      </c>
      <c r="Q15" s="22">
        <v>131</v>
      </c>
      <c r="R15" s="22">
        <v>0</v>
      </c>
      <c r="S15" s="22">
        <v>134</v>
      </c>
      <c r="T15" s="22">
        <f t="shared" si="3"/>
        <v>54858</v>
      </c>
      <c r="U15" s="22">
        <v>51750</v>
      </c>
      <c r="V15" s="22">
        <v>3108</v>
      </c>
      <c r="W15" s="22">
        <v>0</v>
      </c>
      <c r="X15" s="22">
        <v>0</v>
      </c>
      <c r="Y15" s="22">
        <v>0</v>
      </c>
      <c r="Z15" s="22">
        <v>0</v>
      </c>
      <c r="AA15" s="22">
        <f t="shared" si="4"/>
        <v>10241</v>
      </c>
      <c r="AB15" s="22">
        <v>0</v>
      </c>
      <c r="AC15" s="22">
        <v>9527</v>
      </c>
      <c r="AD15" s="22">
        <f t="shared" si="5"/>
        <v>714</v>
      </c>
      <c r="AE15" s="22">
        <v>0</v>
      </c>
      <c r="AF15" s="22">
        <v>0</v>
      </c>
      <c r="AG15" s="22">
        <v>0</v>
      </c>
      <c r="AH15" s="22">
        <v>0</v>
      </c>
      <c r="AI15" s="22">
        <v>714</v>
      </c>
    </row>
    <row r="16" spans="1:35" ht="13.5">
      <c r="A16" s="40" t="s">
        <v>12</v>
      </c>
      <c r="B16" s="40" t="s">
        <v>33</v>
      </c>
      <c r="C16" s="41" t="s">
        <v>34</v>
      </c>
      <c r="D16" s="31">
        <f t="shared" si="0"/>
        <v>128253</v>
      </c>
      <c r="E16" s="22">
        <v>111193</v>
      </c>
      <c r="F16" s="31">
        <f t="shared" si="1"/>
        <v>16932</v>
      </c>
      <c r="G16" s="22">
        <v>12579</v>
      </c>
      <c r="H16" s="22">
        <v>4330</v>
      </c>
      <c r="I16" s="22">
        <v>0</v>
      </c>
      <c r="J16" s="22">
        <v>0</v>
      </c>
      <c r="K16" s="22">
        <v>23</v>
      </c>
      <c r="L16" s="22">
        <v>0</v>
      </c>
      <c r="M16" s="22">
        <f t="shared" si="2"/>
        <v>128</v>
      </c>
      <c r="N16" s="22">
        <v>0</v>
      </c>
      <c r="O16" s="22">
        <v>128</v>
      </c>
      <c r="P16" s="22">
        <v>0</v>
      </c>
      <c r="Q16" s="22">
        <v>0</v>
      </c>
      <c r="R16" s="22">
        <v>0</v>
      </c>
      <c r="S16" s="22">
        <v>0</v>
      </c>
      <c r="T16" s="22">
        <f t="shared" si="3"/>
        <v>122212</v>
      </c>
      <c r="U16" s="22">
        <v>111193</v>
      </c>
      <c r="V16" s="22">
        <v>10849</v>
      </c>
      <c r="W16" s="22">
        <v>170</v>
      </c>
      <c r="X16" s="22">
        <v>0</v>
      </c>
      <c r="Y16" s="22">
        <v>0</v>
      </c>
      <c r="Z16" s="22">
        <v>0</v>
      </c>
      <c r="AA16" s="22">
        <f t="shared" si="4"/>
        <v>20628</v>
      </c>
      <c r="AB16" s="22">
        <v>0</v>
      </c>
      <c r="AC16" s="22">
        <v>19294</v>
      </c>
      <c r="AD16" s="22">
        <f t="shared" si="5"/>
        <v>1334</v>
      </c>
      <c r="AE16" s="22">
        <v>0</v>
      </c>
      <c r="AF16" s="22">
        <v>1311</v>
      </c>
      <c r="AG16" s="22">
        <v>0</v>
      </c>
      <c r="AH16" s="22">
        <v>0</v>
      </c>
      <c r="AI16" s="22">
        <v>23</v>
      </c>
    </row>
    <row r="17" spans="1:35" ht="13.5">
      <c r="A17" s="40" t="s">
        <v>12</v>
      </c>
      <c r="B17" s="40" t="s">
        <v>35</v>
      </c>
      <c r="C17" s="41" t="s">
        <v>36</v>
      </c>
      <c r="D17" s="31">
        <f t="shared" si="0"/>
        <v>134504</v>
      </c>
      <c r="E17" s="22">
        <v>131851</v>
      </c>
      <c r="F17" s="31">
        <f t="shared" si="1"/>
        <v>175</v>
      </c>
      <c r="G17" s="22">
        <v>175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f t="shared" si="2"/>
        <v>2478</v>
      </c>
      <c r="N17" s="22">
        <v>59</v>
      </c>
      <c r="O17" s="22">
        <v>946</v>
      </c>
      <c r="P17" s="22">
        <v>1078</v>
      </c>
      <c r="Q17" s="22">
        <v>395</v>
      </c>
      <c r="R17" s="22">
        <v>0</v>
      </c>
      <c r="S17" s="22">
        <v>0</v>
      </c>
      <c r="T17" s="22">
        <f t="shared" si="3"/>
        <v>132026</v>
      </c>
      <c r="U17" s="22">
        <v>131851</v>
      </c>
      <c r="V17" s="22">
        <v>175</v>
      </c>
      <c r="W17" s="22">
        <v>0</v>
      </c>
      <c r="X17" s="22">
        <v>0</v>
      </c>
      <c r="Y17" s="22">
        <v>0</v>
      </c>
      <c r="Z17" s="22">
        <v>0</v>
      </c>
      <c r="AA17" s="22">
        <f t="shared" si="4"/>
        <v>8634</v>
      </c>
      <c r="AB17" s="22">
        <v>0</v>
      </c>
      <c r="AC17" s="22">
        <v>8634</v>
      </c>
      <c r="AD17" s="22">
        <f t="shared" si="5"/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</row>
    <row r="18" spans="1:35" ht="13.5">
      <c r="A18" s="40" t="s">
        <v>12</v>
      </c>
      <c r="B18" s="40" t="s">
        <v>37</v>
      </c>
      <c r="C18" s="41" t="s">
        <v>38</v>
      </c>
      <c r="D18" s="31">
        <f t="shared" si="0"/>
        <v>87996</v>
      </c>
      <c r="E18" s="22">
        <v>70990</v>
      </c>
      <c r="F18" s="31">
        <f t="shared" si="1"/>
        <v>15162</v>
      </c>
      <c r="G18" s="22">
        <v>11647</v>
      </c>
      <c r="H18" s="22">
        <v>3515</v>
      </c>
      <c r="I18" s="22">
        <v>0</v>
      </c>
      <c r="J18" s="22">
        <v>0</v>
      </c>
      <c r="K18" s="22">
        <v>0</v>
      </c>
      <c r="L18" s="22">
        <v>1844</v>
      </c>
      <c r="M18" s="22">
        <f t="shared" si="2"/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f t="shared" si="3"/>
        <v>82492</v>
      </c>
      <c r="U18" s="22">
        <v>70990</v>
      </c>
      <c r="V18" s="22">
        <v>10264</v>
      </c>
      <c r="W18" s="22">
        <v>1238</v>
      </c>
      <c r="X18" s="22">
        <v>0</v>
      </c>
      <c r="Y18" s="22">
        <v>0</v>
      </c>
      <c r="Z18" s="22">
        <v>0</v>
      </c>
      <c r="AA18" s="22">
        <f t="shared" si="4"/>
        <v>19320</v>
      </c>
      <c r="AB18" s="22">
        <v>1844</v>
      </c>
      <c r="AC18" s="22">
        <v>17476</v>
      </c>
      <c r="AD18" s="22">
        <f t="shared" si="5"/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</row>
    <row r="19" spans="1:35" ht="13.5">
      <c r="A19" s="40" t="s">
        <v>12</v>
      </c>
      <c r="B19" s="40" t="s">
        <v>39</v>
      </c>
      <c r="C19" s="41" t="s">
        <v>40</v>
      </c>
      <c r="D19" s="31">
        <f t="shared" si="0"/>
        <v>61186</v>
      </c>
      <c r="E19" s="22">
        <v>53802</v>
      </c>
      <c r="F19" s="31">
        <f t="shared" si="1"/>
        <v>7384</v>
      </c>
      <c r="G19" s="22">
        <v>7384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f t="shared" si="2"/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f t="shared" si="3"/>
        <v>58933</v>
      </c>
      <c r="U19" s="22">
        <v>53802</v>
      </c>
      <c r="V19" s="22">
        <v>5131</v>
      </c>
      <c r="W19" s="22">
        <v>0</v>
      </c>
      <c r="X19" s="22">
        <v>0</v>
      </c>
      <c r="Y19" s="22">
        <v>0</v>
      </c>
      <c r="Z19" s="22">
        <v>0</v>
      </c>
      <c r="AA19" s="22">
        <f t="shared" si="4"/>
        <v>8753</v>
      </c>
      <c r="AB19" s="22">
        <v>0</v>
      </c>
      <c r="AC19" s="22">
        <v>8401</v>
      </c>
      <c r="AD19" s="22">
        <f t="shared" si="5"/>
        <v>352</v>
      </c>
      <c r="AE19" s="22">
        <v>352</v>
      </c>
      <c r="AF19" s="22">
        <v>0</v>
      </c>
      <c r="AG19" s="22">
        <v>0</v>
      </c>
      <c r="AH19" s="22">
        <v>0</v>
      </c>
      <c r="AI19" s="22">
        <v>0</v>
      </c>
    </row>
    <row r="20" spans="1:35" ht="13.5">
      <c r="A20" s="40" t="s">
        <v>12</v>
      </c>
      <c r="B20" s="40" t="s">
        <v>41</v>
      </c>
      <c r="C20" s="41" t="s">
        <v>42</v>
      </c>
      <c r="D20" s="31">
        <f t="shared" si="0"/>
        <v>37373</v>
      </c>
      <c r="E20" s="22">
        <v>29028</v>
      </c>
      <c r="F20" s="31">
        <f t="shared" si="1"/>
        <v>8114</v>
      </c>
      <c r="G20" s="22">
        <v>6238</v>
      </c>
      <c r="H20" s="22">
        <v>1876</v>
      </c>
      <c r="I20" s="22">
        <v>0</v>
      </c>
      <c r="J20" s="22">
        <v>0</v>
      </c>
      <c r="K20" s="22">
        <v>0</v>
      </c>
      <c r="L20" s="22">
        <v>231</v>
      </c>
      <c r="M20" s="22">
        <f t="shared" si="2"/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f t="shared" si="3"/>
        <v>34882</v>
      </c>
      <c r="U20" s="22">
        <v>29028</v>
      </c>
      <c r="V20" s="22">
        <v>5854</v>
      </c>
      <c r="W20" s="22">
        <v>0</v>
      </c>
      <c r="X20" s="22">
        <v>0</v>
      </c>
      <c r="Y20" s="22">
        <v>0</v>
      </c>
      <c r="Z20" s="22">
        <v>0</v>
      </c>
      <c r="AA20" s="22">
        <f t="shared" si="4"/>
        <v>6284</v>
      </c>
      <c r="AB20" s="22">
        <v>231</v>
      </c>
      <c r="AC20" s="22">
        <v>5686</v>
      </c>
      <c r="AD20" s="22">
        <f t="shared" si="5"/>
        <v>367</v>
      </c>
      <c r="AE20" s="22">
        <v>0</v>
      </c>
      <c r="AF20" s="22">
        <v>367</v>
      </c>
      <c r="AG20" s="22">
        <v>0</v>
      </c>
      <c r="AH20" s="22">
        <v>0</v>
      </c>
      <c r="AI20" s="22">
        <v>0</v>
      </c>
    </row>
    <row r="21" spans="1:35" ht="13.5">
      <c r="A21" s="40" t="s">
        <v>12</v>
      </c>
      <c r="B21" s="40" t="s">
        <v>43</v>
      </c>
      <c r="C21" s="41" t="s">
        <v>44</v>
      </c>
      <c r="D21" s="31">
        <f t="shared" si="0"/>
        <v>89182</v>
      </c>
      <c r="E21" s="22">
        <v>79969</v>
      </c>
      <c r="F21" s="31">
        <f t="shared" si="1"/>
        <v>9213</v>
      </c>
      <c r="G21" s="22">
        <v>6252</v>
      </c>
      <c r="H21" s="22">
        <v>2961</v>
      </c>
      <c r="I21" s="22">
        <v>0</v>
      </c>
      <c r="J21" s="22">
        <v>0</v>
      </c>
      <c r="K21" s="22">
        <v>0</v>
      </c>
      <c r="L21" s="22">
        <v>0</v>
      </c>
      <c r="M21" s="22">
        <f t="shared" si="2"/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f t="shared" si="3"/>
        <v>84078</v>
      </c>
      <c r="U21" s="22">
        <v>79969</v>
      </c>
      <c r="V21" s="22">
        <v>4037</v>
      </c>
      <c r="W21" s="22">
        <v>72</v>
      </c>
      <c r="X21" s="22">
        <v>0</v>
      </c>
      <c r="Y21" s="22">
        <v>0</v>
      </c>
      <c r="Z21" s="22">
        <v>0</v>
      </c>
      <c r="AA21" s="22">
        <f t="shared" si="4"/>
        <v>17770</v>
      </c>
      <c r="AB21" s="22">
        <v>0</v>
      </c>
      <c r="AC21" s="22">
        <v>15626</v>
      </c>
      <c r="AD21" s="22">
        <f t="shared" si="5"/>
        <v>2144</v>
      </c>
      <c r="AE21" s="22">
        <v>1248</v>
      </c>
      <c r="AF21" s="22">
        <v>896</v>
      </c>
      <c r="AG21" s="22">
        <v>0</v>
      </c>
      <c r="AH21" s="22">
        <v>0</v>
      </c>
      <c r="AI21" s="22">
        <v>0</v>
      </c>
    </row>
    <row r="22" spans="1:35" ht="13.5">
      <c r="A22" s="40" t="s">
        <v>12</v>
      </c>
      <c r="B22" s="40" t="s">
        <v>45</v>
      </c>
      <c r="C22" s="41" t="s">
        <v>46</v>
      </c>
      <c r="D22" s="31">
        <f t="shared" si="0"/>
        <v>32393</v>
      </c>
      <c r="E22" s="22">
        <v>25313</v>
      </c>
      <c r="F22" s="31">
        <f t="shared" si="1"/>
        <v>6929</v>
      </c>
      <c r="G22" s="22">
        <v>4116</v>
      </c>
      <c r="H22" s="22">
        <v>2813</v>
      </c>
      <c r="I22" s="22">
        <v>0</v>
      </c>
      <c r="J22" s="22">
        <v>0</v>
      </c>
      <c r="K22" s="22">
        <v>0</v>
      </c>
      <c r="L22" s="22">
        <v>143</v>
      </c>
      <c r="M22" s="22">
        <f t="shared" si="2"/>
        <v>8</v>
      </c>
      <c r="N22" s="22">
        <v>6</v>
      </c>
      <c r="O22" s="22">
        <v>0</v>
      </c>
      <c r="P22" s="22">
        <v>0</v>
      </c>
      <c r="Q22" s="22">
        <v>0</v>
      </c>
      <c r="R22" s="22">
        <v>2</v>
      </c>
      <c r="S22" s="22">
        <v>0</v>
      </c>
      <c r="T22" s="22">
        <f t="shared" si="3"/>
        <v>29062</v>
      </c>
      <c r="U22" s="22">
        <v>25313</v>
      </c>
      <c r="V22" s="22">
        <v>3749</v>
      </c>
      <c r="W22" s="22">
        <v>0</v>
      </c>
      <c r="X22" s="22">
        <v>0</v>
      </c>
      <c r="Y22" s="22">
        <v>0</v>
      </c>
      <c r="Z22" s="22">
        <v>0</v>
      </c>
      <c r="AA22" s="22">
        <f t="shared" si="4"/>
        <v>3868</v>
      </c>
      <c r="AB22" s="22">
        <v>143</v>
      </c>
      <c r="AC22" s="22">
        <v>3725</v>
      </c>
      <c r="AD22" s="22">
        <f t="shared" si="5"/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</row>
    <row r="23" spans="1:35" ht="13.5">
      <c r="A23" s="40" t="s">
        <v>12</v>
      </c>
      <c r="B23" s="40" t="s">
        <v>47</v>
      </c>
      <c r="C23" s="41" t="s">
        <v>48</v>
      </c>
      <c r="D23" s="31">
        <f t="shared" si="0"/>
        <v>49984</v>
      </c>
      <c r="E23" s="22">
        <v>38569</v>
      </c>
      <c r="F23" s="31">
        <f t="shared" si="1"/>
        <v>4658</v>
      </c>
      <c r="G23" s="22">
        <v>1098</v>
      </c>
      <c r="H23" s="22">
        <v>3555</v>
      </c>
      <c r="I23" s="22">
        <v>0</v>
      </c>
      <c r="J23" s="22">
        <v>0</v>
      </c>
      <c r="K23" s="22">
        <v>5</v>
      </c>
      <c r="L23" s="22">
        <v>6757</v>
      </c>
      <c r="M23" s="22">
        <f t="shared" si="2"/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f t="shared" si="3"/>
        <v>38569</v>
      </c>
      <c r="U23" s="22">
        <v>38569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f t="shared" si="4"/>
        <v>11528</v>
      </c>
      <c r="AB23" s="22">
        <v>6757</v>
      </c>
      <c r="AC23" s="22">
        <v>4324</v>
      </c>
      <c r="AD23" s="22">
        <f t="shared" si="5"/>
        <v>447</v>
      </c>
      <c r="AE23" s="22">
        <v>0</v>
      </c>
      <c r="AF23" s="22">
        <v>442</v>
      </c>
      <c r="AG23" s="22">
        <v>0</v>
      </c>
      <c r="AH23" s="22">
        <v>0</v>
      </c>
      <c r="AI23" s="22">
        <v>5</v>
      </c>
    </row>
    <row r="24" spans="1:35" ht="13.5">
      <c r="A24" s="40" t="s">
        <v>12</v>
      </c>
      <c r="B24" s="40" t="s">
        <v>49</v>
      </c>
      <c r="C24" s="41" t="s">
        <v>50</v>
      </c>
      <c r="D24" s="31">
        <f t="shared" si="0"/>
        <v>42002</v>
      </c>
      <c r="E24" s="22">
        <v>38599</v>
      </c>
      <c r="F24" s="31">
        <f t="shared" si="1"/>
        <v>3403</v>
      </c>
      <c r="G24" s="22">
        <v>1935</v>
      </c>
      <c r="H24" s="22">
        <v>1468</v>
      </c>
      <c r="I24" s="22">
        <v>0</v>
      </c>
      <c r="J24" s="22">
        <v>0</v>
      </c>
      <c r="K24" s="22">
        <v>0</v>
      </c>
      <c r="L24" s="22">
        <v>0</v>
      </c>
      <c r="M24" s="22">
        <f t="shared" si="2"/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f t="shared" si="3"/>
        <v>40045</v>
      </c>
      <c r="U24" s="22">
        <v>38599</v>
      </c>
      <c r="V24" s="22">
        <v>1272</v>
      </c>
      <c r="W24" s="22">
        <v>174</v>
      </c>
      <c r="X24" s="22">
        <v>0</v>
      </c>
      <c r="Y24" s="22">
        <v>0</v>
      </c>
      <c r="Z24" s="22">
        <v>0</v>
      </c>
      <c r="AA24" s="22">
        <f t="shared" si="4"/>
        <v>7916</v>
      </c>
      <c r="AB24" s="22">
        <v>0</v>
      </c>
      <c r="AC24" s="22">
        <v>7669</v>
      </c>
      <c r="AD24" s="22">
        <f t="shared" si="5"/>
        <v>247</v>
      </c>
      <c r="AE24" s="22">
        <v>0</v>
      </c>
      <c r="AF24" s="22">
        <v>247</v>
      </c>
      <c r="AG24" s="22">
        <v>0</v>
      </c>
      <c r="AH24" s="22">
        <v>0</v>
      </c>
      <c r="AI24" s="22">
        <v>0</v>
      </c>
    </row>
    <row r="25" spans="1:35" ht="13.5">
      <c r="A25" s="40" t="s">
        <v>12</v>
      </c>
      <c r="B25" s="40" t="s">
        <v>51</v>
      </c>
      <c r="C25" s="41" t="s">
        <v>52</v>
      </c>
      <c r="D25" s="31">
        <f t="shared" si="0"/>
        <v>69924</v>
      </c>
      <c r="E25" s="22">
        <v>62920</v>
      </c>
      <c r="F25" s="31">
        <f t="shared" si="1"/>
        <v>6046</v>
      </c>
      <c r="G25" s="22">
        <v>3433</v>
      </c>
      <c r="H25" s="22">
        <v>2613</v>
      </c>
      <c r="I25" s="22">
        <v>0</v>
      </c>
      <c r="J25" s="22">
        <v>0</v>
      </c>
      <c r="K25" s="22">
        <v>0</v>
      </c>
      <c r="L25" s="22">
        <v>958</v>
      </c>
      <c r="M25" s="22">
        <f t="shared" si="2"/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f t="shared" si="3"/>
        <v>65802</v>
      </c>
      <c r="U25" s="22">
        <v>62920</v>
      </c>
      <c r="V25" s="22">
        <v>2261</v>
      </c>
      <c r="W25" s="22">
        <v>621</v>
      </c>
      <c r="X25" s="22">
        <v>0</v>
      </c>
      <c r="Y25" s="22">
        <v>0</v>
      </c>
      <c r="Z25" s="22">
        <v>0</v>
      </c>
      <c r="AA25" s="22">
        <f t="shared" si="4"/>
        <v>15400</v>
      </c>
      <c r="AB25" s="22">
        <v>958</v>
      </c>
      <c r="AC25" s="22">
        <v>14442</v>
      </c>
      <c r="AD25" s="22">
        <f t="shared" si="5"/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</row>
    <row r="26" spans="1:35" ht="13.5">
      <c r="A26" s="40" t="s">
        <v>12</v>
      </c>
      <c r="B26" s="40" t="s">
        <v>53</v>
      </c>
      <c r="C26" s="41" t="s">
        <v>54</v>
      </c>
      <c r="D26" s="31">
        <f t="shared" si="0"/>
        <v>48122</v>
      </c>
      <c r="E26" s="22">
        <v>41472</v>
      </c>
      <c r="F26" s="31">
        <f t="shared" si="1"/>
        <v>6590</v>
      </c>
      <c r="G26" s="22">
        <v>4795</v>
      </c>
      <c r="H26" s="22">
        <v>1795</v>
      </c>
      <c r="I26" s="22">
        <v>0</v>
      </c>
      <c r="J26" s="22">
        <v>0</v>
      </c>
      <c r="K26" s="22">
        <v>0</v>
      </c>
      <c r="L26" s="22">
        <v>0</v>
      </c>
      <c r="M26" s="22">
        <f t="shared" si="2"/>
        <v>60</v>
      </c>
      <c r="N26" s="22">
        <v>60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f t="shared" si="3"/>
        <v>45220</v>
      </c>
      <c r="U26" s="22">
        <v>41472</v>
      </c>
      <c r="V26" s="22">
        <v>3650</v>
      </c>
      <c r="W26" s="22">
        <v>98</v>
      </c>
      <c r="X26" s="22">
        <v>0</v>
      </c>
      <c r="Y26" s="22">
        <v>0</v>
      </c>
      <c r="Z26" s="22">
        <v>0</v>
      </c>
      <c r="AA26" s="22">
        <f t="shared" si="4"/>
        <v>5446</v>
      </c>
      <c r="AB26" s="22">
        <v>0</v>
      </c>
      <c r="AC26" s="22">
        <v>5430</v>
      </c>
      <c r="AD26" s="22">
        <f t="shared" si="5"/>
        <v>16</v>
      </c>
      <c r="AE26" s="22">
        <v>16</v>
      </c>
      <c r="AF26" s="22">
        <v>0</v>
      </c>
      <c r="AG26" s="22">
        <v>0</v>
      </c>
      <c r="AH26" s="22">
        <v>0</v>
      </c>
      <c r="AI26" s="22">
        <v>0</v>
      </c>
    </row>
    <row r="27" spans="1:35" ht="13.5">
      <c r="A27" s="40" t="s">
        <v>12</v>
      </c>
      <c r="B27" s="40" t="s">
        <v>55</v>
      </c>
      <c r="C27" s="41" t="s">
        <v>56</v>
      </c>
      <c r="D27" s="31">
        <f t="shared" si="0"/>
        <v>33657</v>
      </c>
      <c r="E27" s="22">
        <v>30915</v>
      </c>
      <c r="F27" s="31">
        <f t="shared" si="1"/>
        <v>2699</v>
      </c>
      <c r="G27" s="22">
        <v>627</v>
      </c>
      <c r="H27" s="22">
        <v>1160</v>
      </c>
      <c r="I27" s="22">
        <v>43</v>
      </c>
      <c r="J27" s="22">
        <v>0</v>
      </c>
      <c r="K27" s="22">
        <v>869</v>
      </c>
      <c r="L27" s="22">
        <v>0</v>
      </c>
      <c r="M27" s="22">
        <f t="shared" si="2"/>
        <v>43</v>
      </c>
      <c r="N27" s="22">
        <v>18</v>
      </c>
      <c r="O27" s="22">
        <v>0</v>
      </c>
      <c r="P27" s="22">
        <v>0</v>
      </c>
      <c r="Q27" s="22">
        <v>25</v>
      </c>
      <c r="R27" s="22">
        <v>0</v>
      </c>
      <c r="S27" s="22">
        <v>0</v>
      </c>
      <c r="T27" s="22">
        <f t="shared" si="3"/>
        <v>31959</v>
      </c>
      <c r="U27" s="22">
        <v>30915</v>
      </c>
      <c r="V27" s="22">
        <v>45</v>
      </c>
      <c r="W27" s="22">
        <v>421</v>
      </c>
      <c r="X27" s="22">
        <v>578</v>
      </c>
      <c r="Y27" s="22">
        <v>0</v>
      </c>
      <c r="Z27" s="22">
        <v>0</v>
      </c>
      <c r="AA27" s="22">
        <f t="shared" si="4"/>
        <v>6128</v>
      </c>
      <c r="AB27" s="22">
        <v>0</v>
      </c>
      <c r="AC27" s="22">
        <v>5570</v>
      </c>
      <c r="AD27" s="22">
        <f t="shared" si="5"/>
        <v>558</v>
      </c>
      <c r="AE27" s="22">
        <v>0</v>
      </c>
      <c r="AF27" s="22">
        <v>267</v>
      </c>
      <c r="AG27" s="22">
        <v>0</v>
      </c>
      <c r="AH27" s="22">
        <v>0</v>
      </c>
      <c r="AI27" s="22">
        <v>291</v>
      </c>
    </row>
    <row r="28" spans="1:35" ht="13.5">
      <c r="A28" s="40" t="s">
        <v>12</v>
      </c>
      <c r="B28" s="40" t="s">
        <v>57</v>
      </c>
      <c r="C28" s="41" t="s">
        <v>58</v>
      </c>
      <c r="D28" s="31">
        <f t="shared" si="0"/>
        <v>46833</v>
      </c>
      <c r="E28" s="22">
        <v>42721</v>
      </c>
      <c r="F28" s="31">
        <f t="shared" si="1"/>
        <v>4112</v>
      </c>
      <c r="G28" s="22">
        <v>986</v>
      </c>
      <c r="H28" s="22">
        <v>3126</v>
      </c>
      <c r="I28" s="22">
        <v>0</v>
      </c>
      <c r="J28" s="22">
        <v>0</v>
      </c>
      <c r="K28" s="22">
        <v>0</v>
      </c>
      <c r="L28" s="22">
        <v>0</v>
      </c>
      <c r="M28" s="22">
        <f t="shared" si="2"/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f t="shared" si="3"/>
        <v>44901</v>
      </c>
      <c r="U28" s="22">
        <v>42721</v>
      </c>
      <c r="V28" s="22">
        <v>986</v>
      </c>
      <c r="W28" s="22">
        <v>1194</v>
      </c>
      <c r="X28" s="22">
        <v>0</v>
      </c>
      <c r="Y28" s="22">
        <v>0</v>
      </c>
      <c r="Z28" s="22">
        <v>0</v>
      </c>
      <c r="AA28" s="22">
        <f t="shared" si="4"/>
        <v>8432</v>
      </c>
      <c r="AB28" s="22">
        <v>0</v>
      </c>
      <c r="AC28" s="22">
        <v>7768</v>
      </c>
      <c r="AD28" s="22">
        <f t="shared" si="5"/>
        <v>664</v>
      </c>
      <c r="AE28" s="22">
        <v>0</v>
      </c>
      <c r="AF28" s="22">
        <v>664</v>
      </c>
      <c r="AG28" s="22">
        <v>0</v>
      </c>
      <c r="AH28" s="22">
        <v>0</v>
      </c>
      <c r="AI28" s="22">
        <v>0</v>
      </c>
    </row>
    <row r="29" spans="1:35" ht="13.5">
      <c r="A29" s="40" t="s">
        <v>12</v>
      </c>
      <c r="B29" s="40" t="s">
        <v>59</v>
      </c>
      <c r="C29" s="41" t="s">
        <v>60</v>
      </c>
      <c r="D29" s="31">
        <f t="shared" si="0"/>
        <v>60896</v>
      </c>
      <c r="E29" s="22">
        <v>52171</v>
      </c>
      <c r="F29" s="31">
        <f t="shared" si="1"/>
        <v>4809</v>
      </c>
      <c r="G29" s="22">
        <v>2550</v>
      </c>
      <c r="H29" s="22">
        <v>2259</v>
      </c>
      <c r="I29" s="22">
        <v>0</v>
      </c>
      <c r="J29" s="22">
        <v>0</v>
      </c>
      <c r="K29" s="22">
        <v>0</v>
      </c>
      <c r="L29" s="22">
        <v>2049</v>
      </c>
      <c r="M29" s="22">
        <f t="shared" si="2"/>
        <v>1867</v>
      </c>
      <c r="N29" s="22">
        <v>1682</v>
      </c>
      <c r="O29" s="22">
        <v>0</v>
      </c>
      <c r="P29" s="22">
        <v>0</v>
      </c>
      <c r="Q29" s="22">
        <v>0</v>
      </c>
      <c r="R29" s="22">
        <v>0</v>
      </c>
      <c r="S29" s="22">
        <v>185</v>
      </c>
      <c r="T29" s="22">
        <f t="shared" si="3"/>
        <v>54170</v>
      </c>
      <c r="U29" s="22">
        <v>52171</v>
      </c>
      <c r="V29" s="22">
        <v>1810</v>
      </c>
      <c r="W29" s="22">
        <v>189</v>
      </c>
      <c r="X29" s="22">
        <v>0</v>
      </c>
      <c r="Y29" s="22">
        <v>0</v>
      </c>
      <c r="Z29" s="22">
        <v>0</v>
      </c>
      <c r="AA29" s="22">
        <f t="shared" si="4"/>
        <v>11222</v>
      </c>
      <c r="AB29" s="22">
        <v>2049</v>
      </c>
      <c r="AC29" s="22">
        <v>8576</v>
      </c>
      <c r="AD29" s="22">
        <f t="shared" si="5"/>
        <v>597</v>
      </c>
      <c r="AE29" s="22">
        <v>0</v>
      </c>
      <c r="AF29" s="22">
        <v>597</v>
      </c>
      <c r="AG29" s="22">
        <v>0</v>
      </c>
      <c r="AH29" s="22">
        <v>0</v>
      </c>
      <c r="AI29" s="22">
        <v>0</v>
      </c>
    </row>
    <row r="30" spans="1:35" ht="13.5">
      <c r="A30" s="40" t="s">
        <v>12</v>
      </c>
      <c r="B30" s="40" t="s">
        <v>61</v>
      </c>
      <c r="C30" s="41" t="s">
        <v>62</v>
      </c>
      <c r="D30" s="31">
        <f t="shared" si="0"/>
        <v>44952</v>
      </c>
      <c r="E30" s="22">
        <v>40250</v>
      </c>
      <c r="F30" s="31">
        <f t="shared" si="1"/>
        <v>4702</v>
      </c>
      <c r="G30" s="22">
        <v>3335</v>
      </c>
      <c r="H30" s="22">
        <v>1367</v>
      </c>
      <c r="I30" s="22">
        <v>0</v>
      </c>
      <c r="J30" s="22">
        <v>0</v>
      </c>
      <c r="K30" s="22">
        <v>0</v>
      </c>
      <c r="L30" s="22">
        <v>0</v>
      </c>
      <c r="M30" s="22">
        <f t="shared" si="2"/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f t="shared" si="3"/>
        <v>41568</v>
      </c>
      <c r="U30" s="22">
        <v>40250</v>
      </c>
      <c r="V30" s="22">
        <v>1318</v>
      </c>
      <c r="W30" s="22">
        <v>0</v>
      </c>
      <c r="X30" s="22">
        <v>0</v>
      </c>
      <c r="Y30" s="22">
        <v>0</v>
      </c>
      <c r="Z30" s="22">
        <v>0</v>
      </c>
      <c r="AA30" s="22">
        <f t="shared" si="4"/>
        <v>7868</v>
      </c>
      <c r="AB30" s="22">
        <v>0</v>
      </c>
      <c r="AC30" s="22">
        <v>5589</v>
      </c>
      <c r="AD30" s="22">
        <f t="shared" si="5"/>
        <v>2279</v>
      </c>
      <c r="AE30" s="22">
        <v>2017</v>
      </c>
      <c r="AF30" s="22">
        <v>262</v>
      </c>
      <c r="AG30" s="22">
        <v>0</v>
      </c>
      <c r="AH30" s="22">
        <v>0</v>
      </c>
      <c r="AI30" s="22">
        <v>0</v>
      </c>
    </row>
    <row r="31" spans="1:35" ht="13.5">
      <c r="A31" s="40" t="s">
        <v>12</v>
      </c>
      <c r="B31" s="40" t="s">
        <v>63</v>
      </c>
      <c r="C31" s="41" t="s">
        <v>64</v>
      </c>
      <c r="D31" s="31">
        <f t="shared" si="0"/>
        <v>26144</v>
      </c>
      <c r="E31" s="22">
        <v>23501</v>
      </c>
      <c r="F31" s="31">
        <f t="shared" si="1"/>
        <v>2643</v>
      </c>
      <c r="G31" s="22">
        <v>1527</v>
      </c>
      <c r="H31" s="22">
        <v>1116</v>
      </c>
      <c r="I31" s="22">
        <v>0</v>
      </c>
      <c r="J31" s="22">
        <v>0</v>
      </c>
      <c r="K31" s="22">
        <v>0</v>
      </c>
      <c r="L31" s="22">
        <v>0</v>
      </c>
      <c r="M31" s="22">
        <f t="shared" si="2"/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f t="shared" si="3"/>
        <v>24517</v>
      </c>
      <c r="U31" s="22">
        <v>23501</v>
      </c>
      <c r="V31" s="22">
        <v>769</v>
      </c>
      <c r="W31" s="22">
        <v>247</v>
      </c>
      <c r="X31" s="22">
        <v>0</v>
      </c>
      <c r="Y31" s="22">
        <v>0</v>
      </c>
      <c r="Z31" s="22">
        <v>0</v>
      </c>
      <c r="AA31" s="22">
        <f t="shared" si="4"/>
        <v>5795</v>
      </c>
      <c r="AB31" s="22">
        <v>0</v>
      </c>
      <c r="AC31" s="22">
        <v>5375</v>
      </c>
      <c r="AD31" s="22">
        <f t="shared" si="5"/>
        <v>420</v>
      </c>
      <c r="AE31" s="22">
        <v>407</v>
      </c>
      <c r="AF31" s="22">
        <v>13</v>
      </c>
      <c r="AG31" s="22">
        <v>0</v>
      </c>
      <c r="AH31" s="22">
        <v>0</v>
      </c>
      <c r="AI31" s="22">
        <v>0</v>
      </c>
    </row>
    <row r="32" spans="1:35" ht="13.5">
      <c r="A32" s="40" t="s">
        <v>12</v>
      </c>
      <c r="B32" s="40" t="s">
        <v>65</v>
      </c>
      <c r="C32" s="41" t="s">
        <v>66</v>
      </c>
      <c r="D32" s="31">
        <f aca="true" t="shared" si="6" ref="D32:D49">E32+F32+L32+M32</f>
        <v>35334</v>
      </c>
      <c r="E32" s="22">
        <v>32998</v>
      </c>
      <c r="F32" s="31">
        <f aca="true" t="shared" si="7" ref="F32:F49">SUM(G32:K32)</f>
        <v>2336</v>
      </c>
      <c r="G32" s="22">
        <v>1482</v>
      </c>
      <c r="H32" s="22">
        <v>854</v>
      </c>
      <c r="I32" s="22">
        <v>0</v>
      </c>
      <c r="J32" s="22">
        <v>0</v>
      </c>
      <c r="K32" s="22">
        <v>0</v>
      </c>
      <c r="L32" s="22">
        <v>0</v>
      </c>
      <c r="M32" s="22">
        <f aca="true" t="shared" si="8" ref="M32:M49">SUM(N32:S32)</f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f aca="true" t="shared" si="9" ref="T32:T49">SUM(U32:Z32)</f>
        <v>33739</v>
      </c>
      <c r="U32" s="22">
        <v>32998</v>
      </c>
      <c r="V32" s="22">
        <v>741</v>
      </c>
      <c r="W32" s="22">
        <v>0</v>
      </c>
      <c r="X32" s="22">
        <v>0</v>
      </c>
      <c r="Y32" s="22">
        <v>0</v>
      </c>
      <c r="Z32" s="22">
        <v>0</v>
      </c>
      <c r="AA32" s="22">
        <f aca="true" t="shared" si="10" ref="AA32:AA49">SUM(AB32:AD32)</f>
        <v>6188</v>
      </c>
      <c r="AB32" s="22">
        <v>0</v>
      </c>
      <c r="AC32" s="22">
        <v>5751</v>
      </c>
      <c r="AD32" s="22">
        <f aca="true" t="shared" si="11" ref="AD32:AD49">SUM(AE32:AI32)</f>
        <v>437</v>
      </c>
      <c r="AE32" s="22">
        <v>437</v>
      </c>
      <c r="AF32" s="22">
        <v>0</v>
      </c>
      <c r="AG32" s="22">
        <v>0</v>
      </c>
      <c r="AH32" s="22">
        <v>0</v>
      </c>
      <c r="AI32" s="22">
        <v>0</v>
      </c>
    </row>
    <row r="33" spans="1:35" ht="13.5">
      <c r="A33" s="40" t="s">
        <v>12</v>
      </c>
      <c r="B33" s="40" t="s">
        <v>67</v>
      </c>
      <c r="C33" s="41" t="s">
        <v>68</v>
      </c>
      <c r="D33" s="31">
        <f t="shared" si="6"/>
        <v>238563</v>
      </c>
      <c r="E33" s="22">
        <v>225859</v>
      </c>
      <c r="F33" s="31">
        <f t="shared" si="7"/>
        <v>12703</v>
      </c>
      <c r="G33" s="22">
        <v>6629</v>
      </c>
      <c r="H33" s="22">
        <v>6074</v>
      </c>
      <c r="I33" s="22">
        <v>0</v>
      </c>
      <c r="J33" s="22">
        <v>0</v>
      </c>
      <c r="K33" s="22">
        <v>0</v>
      </c>
      <c r="L33" s="22">
        <v>0</v>
      </c>
      <c r="M33" s="22">
        <f t="shared" si="8"/>
        <v>1</v>
      </c>
      <c r="N33" s="22">
        <v>0</v>
      </c>
      <c r="O33" s="22">
        <v>0</v>
      </c>
      <c r="P33" s="22">
        <v>0</v>
      </c>
      <c r="Q33" s="22">
        <v>0</v>
      </c>
      <c r="R33" s="22">
        <v>1</v>
      </c>
      <c r="S33" s="22">
        <v>0</v>
      </c>
      <c r="T33" s="22">
        <f t="shared" si="9"/>
        <v>230988</v>
      </c>
      <c r="U33" s="22">
        <v>225859</v>
      </c>
      <c r="V33" s="22">
        <v>4393</v>
      </c>
      <c r="W33" s="22">
        <v>736</v>
      </c>
      <c r="X33" s="22">
        <v>0</v>
      </c>
      <c r="Y33" s="22">
        <v>0</v>
      </c>
      <c r="Z33" s="22">
        <v>0</v>
      </c>
      <c r="AA33" s="22">
        <f t="shared" si="10"/>
        <v>45664</v>
      </c>
      <c r="AB33" s="22">
        <v>0</v>
      </c>
      <c r="AC33" s="22">
        <v>44611</v>
      </c>
      <c r="AD33" s="22">
        <f t="shared" si="11"/>
        <v>1053</v>
      </c>
      <c r="AE33" s="22">
        <v>0</v>
      </c>
      <c r="AF33" s="22">
        <v>1053</v>
      </c>
      <c r="AG33" s="22">
        <v>0</v>
      </c>
      <c r="AH33" s="22">
        <v>0</v>
      </c>
      <c r="AI33" s="22">
        <v>0</v>
      </c>
    </row>
    <row r="34" spans="1:35" ht="13.5">
      <c r="A34" s="40" t="s">
        <v>12</v>
      </c>
      <c r="B34" s="40" t="s">
        <v>69</v>
      </c>
      <c r="C34" s="41" t="s">
        <v>70</v>
      </c>
      <c r="D34" s="31">
        <f t="shared" si="6"/>
        <v>24652</v>
      </c>
      <c r="E34" s="22">
        <v>21790</v>
      </c>
      <c r="F34" s="31">
        <f t="shared" si="7"/>
        <v>2852</v>
      </c>
      <c r="G34" s="22">
        <v>1765</v>
      </c>
      <c r="H34" s="22">
        <v>1087</v>
      </c>
      <c r="I34" s="22">
        <v>0</v>
      </c>
      <c r="J34" s="22">
        <v>0</v>
      </c>
      <c r="K34" s="22">
        <v>0</v>
      </c>
      <c r="L34" s="22">
        <v>0</v>
      </c>
      <c r="M34" s="22">
        <f t="shared" si="8"/>
        <v>10</v>
      </c>
      <c r="N34" s="22">
        <v>10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f t="shared" si="9"/>
        <v>23090</v>
      </c>
      <c r="U34" s="22">
        <v>21790</v>
      </c>
      <c r="V34" s="22">
        <v>1243</v>
      </c>
      <c r="W34" s="22">
        <v>57</v>
      </c>
      <c r="X34" s="22">
        <v>0</v>
      </c>
      <c r="Y34" s="22">
        <v>0</v>
      </c>
      <c r="Z34" s="22">
        <v>0</v>
      </c>
      <c r="AA34" s="22">
        <f t="shared" si="10"/>
        <v>3925</v>
      </c>
      <c r="AB34" s="22">
        <v>0</v>
      </c>
      <c r="AC34" s="22">
        <v>3651</v>
      </c>
      <c r="AD34" s="22">
        <f t="shared" si="11"/>
        <v>274</v>
      </c>
      <c r="AE34" s="22">
        <v>0</v>
      </c>
      <c r="AF34" s="22">
        <v>274</v>
      </c>
      <c r="AG34" s="22">
        <v>0</v>
      </c>
      <c r="AH34" s="22">
        <v>0</v>
      </c>
      <c r="AI34" s="22">
        <v>0</v>
      </c>
    </row>
    <row r="35" spans="1:35" ht="13.5">
      <c r="A35" s="40" t="s">
        <v>12</v>
      </c>
      <c r="B35" s="40" t="s">
        <v>71</v>
      </c>
      <c r="C35" s="41" t="s">
        <v>72</v>
      </c>
      <c r="D35" s="31">
        <f t="shared" si="6"/>
        <v>20151</v>
      </c>
      <c r="E35" s="22">
        <v>15975</v>
      </c>
      <c r="F35" s="31">
        <f t="shared" si="7"/>
        <v>360</v>
      </c>
      <c r="G35" s="22">
        <v>0</v>
      </c>
      <c r="H35" s="22">
        <v>0</v>
      </c>
      <c r="I35" s="22">
        <v>0</v>
      </c>
      <c r="J35" s="22">
        <v>0</v>
      </c>
      <c r="K35" s="22">
        <v>360</v>
      </c>
      <c r="L35" s="22">
        <v>3306</v>
      </c>
      <c r="M35" s="22">
        <f t="shared" si="8"/>
        <v>510</v>
      </c>
      <c r="N35" s="22">
        <v>0</v>
      </c>
      <c r="O35" s="22">
        <v>489</v>
      </c>
      <c r="P35" s="22">
        <v>0</v>
      </c>
      <c r="Q35" s="22">
        <v>10</v>
      </c>
      <c r="R35" s="22">
        <v>1</v>
      </c>
      <c r="S35" s="22">
        <v>10</v>
      </c>
      <c r="T35" s="22">
        <f t="shared" si="9"/>
        <v>15975</v>
      </c>
      <c r="U35" s="22">
        <v>15975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f t="shared" si="10"/>
        <v>6252</v>
      </c>
      <c r="AB35" s="22">
        <v>3306</v>
      </c>
      <c r="AC35" s="22">
        <v>2586</v>
      </c>
      <c r="AD35" s="22">
        <f t="shared" si="11"/>
        <v>360</v>
      </c>
      <c r="AE35" s="22">
        <v>0</v>
      </c>
      <c r="AF35" s="22">
        <v>0</v>
      </c>
      <c r="AG35" s="22">
        <v>0</v>
      </c>
      <c r="AH35" s="22">
        <v>0</v>
      </c>
      <c r="AI35" s="22">
        <v>360</v>
      </c>
    </row>
    <row r="36" spans="1:35" ht="13.5">
      <c r="A36" s="40" t="s">
        <v>12</v>
      </c>
      <c r="B36" s="40" t="s">
        <v>73</v>
      </c>
      <c r="C36" s="41" t="s">
        <v>74</v>
      </c>
      <c r="D36" s="31">
        <f t="shared" si="6"/>
        <v>26067</v>
      </c>
      <c r="E36" s="22">
        <v>20533</v>
      </c>
      <c r="F36" s="31">
        <f t="shared" si="7"/>
        <v>5499</v>
      </c>
      <c r="G36" s="22">
        <v>4270</v>
      </c>
      <c r="H36" s="22">
        <v>1229</v>
      </c>
      <c r="I36" s="22">
        <v>0</v>
      </c>
      <c r="J36" s="22">
        <v>0</v>
      </c>
      <c r="K36" s="22">
        <v>0</v>
      </c>
      <c r="L36" s="22">
        <v>0</v>
      </c>
      <c r="M36" s="22">
        <f t="shared" si="8"/>
        <v>35</v>
      </c>
      <c r="N36" s="22">
        <v>35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f t="shared" si="9"/>
        <v>23184</v>
      </c>
      <c r="U36" s="22">
        <v>20533</v>
      </c>
      <c r="V36" s="22">
        <v>2556</v>
      </c>
      <c r="W36" s="22">
        <v>95</v>
      </c>
      <c r="X36" s="22">
        <v>0</v>
      </c>
      <c r="Y36" s="22">
        <v>0</v>
      </c>
      <c r="Z36" s="22">
        <v>0</v>
      </c>
      <c r="AA36" s="22">
        <f t="shared" si="10"/>
        <v>3913</v>
      </c>
      <c r="AB36" s="22">
        <v>0</v>
      </c>
      <c r="AC36" s="22">
        <v>3746</v>
      </c>
      <c r="AD36" s="22">
        <f t="shared" si="11"/>
        <v>167</v>
      </c>
      <c r="AE36" s="22">
        <v>147</v>
      </c>
      <c r="AF36" s="22">
        <v>20</v>
      </c>
      <c r="AG36" s="22">
        <v>0</v>
      </c>
      <c r="AH36" s="22">
        <v>0</v>
      </c>
      <c r="AI36" s="22">
        <v>0</v>
      </c>
    </row>
    <row r="37" spans="1:35" ht="13.5">
      <c r="A37" s="40" t="s">
        <v>12</v>
      </c>
      <c r="B37" s="40" t="s">
        <v>75</v>
      </c>
      <c r="C37" s="41" t="s">
        <v>76</v>
      </c>
      <c r="D37" s="31">
        <f t="shared" si="6"/>
        <v>17972</v>
      </c>
      <c r="E37" s="22">
        <v>14992</v>
      </c>
      <c r="F37" s="31">
        <f t="shared" si="7"/>
        <v>2937</v>
      </c>
      <c r="G37" s="22">
        <v>1582</v>
      </c>
      <c r="H37" s="22">
        <v>1355</v>
      </c>
      <c r="I37" s="22">
        <v>0</v>
      </c>
      <c r="J37" s="22">
        <v>0</v>
      </c>
      <c r="K37" s="22">
        <v>0</v>
      </c>
      <c r="L37" s="22">
        <v>43</v>
      </c>
      <c r="M37" s="22">
        <f t="shared" si="8"/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f t="shared" si="9"/>
        <v>16473</v>
      </c>
      <c r="U37" s="22">
        <v>14992</v>
      </c>
      <c r="V37" s="22">
        <v>1481</v>
      </c>
      <c r="W37" s="22">
        <v>0</v>
      </c>
      <c r="X37" s="22">
        <v>0</v>
      </c>
      <c r="Y37" s="22">
        <v>0</v>
      </c>
      <c r="Z37" s="22">
        <v>0</v>
      </c>
      <c r="AA37" s="22">
        <f t="shared" si="10"/>
        <v>3152</v>
      </c>
      <c r="AB37" s="22">
        <v>43</v>
      </c>
      <c r="AC37" s="22">
        <v>2913</v>
      </c>
      <c r="AD37" s="22">
        <f t="shared" si="11"/>
        <v>196</v>
      </c>
      <c r="AE37" s="22">
        <v>0</v>
      </c>
      <c r="AF37" s="22">
        <v>196</v>
      </c>
      <c r="AG37" s="22">
        <v>0</v>
      </c>
      <c r="AH37" s="22">
        <v>0</v>
      </c>
      <c r="AI37" s="22">
        <v>0</v>
      </c>
    </row>
    <row r="38" spans="1:35" ht="13.5">
      <c r="A38" s="40" t="s">
        <v>12</v>
      </c>
      <c r="B38" s="40" t="s">
        <v>77</v>
      </c>
      <c r="C38" s="41" t="s">
        <v>78</v>
      </c>
      <c r="D38" s="31">
        <f t="shared" si="6"/>
        <v>21897</v>
      </c>
      <c r="E38" s="22">
        <v>18682</v>
      </c>
      <c r="F38" s="31">
        <f t="shared" si="7"/>
        <v>2833</v>
      </c>
      <c r="G38" s="22">
        <v>1783</v>
      </c>
      <c r="H38" s="22">
        <v>1050</v>
      </c>
      <c r="I38" s="22">
        <v>0</v>
      </c>
      <c r="J38" s="22">
        <v>0</v>
      </c>
      <c r="K38" s="22">
        <v>0</v>
      </c>
      <c r="L38" s="22">
        <v>0</v>
      </c>
      <c r="M38" s="22">
        <f t="shared" si="8"/>
        <v>382</v>
      </c>
      <c r="N38" s="22">
        <v>382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f t="shared" si="9"/>
        <v>19992</v>
      </c>
      <c r="U38" s="22">
        <v>18682</v>
      </c>
      <c r="V38" s="22">
        <v>1256</v>
      </c>
      <c r="W38" s="22">
        <v>54</v>
      </c>
      <c r="X38" s="22">
        <v>0</v>
      </c>
      <c r="Y38" s="22">
        <v>0</v>
      </c>
      <c r="Z38" s="22">
        <v>0</v>
      </c>
      <c r="AA38" s="22">
        <f t="shared" si="10"/>
        <v>3418</v>
      </c>
      <c r="AB38" s="22">
        <v>0</v>
      </c>
      <c r="AC38" s="22">
        <v>3162</v>
      </c>
      <c r="AD38" s="22">
        <f t="shared" si="11"/>
        <v>256</v>
      </c>
      <c r="AE38" s="22">
        <v>0</v>
      </c>
      <c r="AF38" s="22">
        <v>256</v>
      </c>
      <c r="AG38" s="22">
        <v>0</v>
      </c>
      <c r="AH38" s="22">
        <v>0</v>
      </c>
      <c r="AI38" s="22">
        <v>0</v>
      </c>
    </row>
    <row r="39" spans="1:35" ht="13.5">
      <c r="A39" s="40" t="s">
        <v>12</v>
      </c>
      <c r="B39" s="40" t="s">
        <v>79</v>
      </c>
      <c r="C39" s="41" t="s">
        <v>80</v>
      </c>
      <c r="D39" s="31">
        <f t="shared" si="6"/>
        <v>8417</v>
      </c>
      <c r="E39" s="22">
        <v>6656</v>
      </c>
      <c r="F39" s="31">
        <f t="shared" si="7"/>
        <v>1761</v>
      </c>
      <c r="G39" s="22">
        <v>1746</v>
      </c>
      <c r="H39" s="22">
        <v>0</v>
      </c>
      <c r="I39" s="22">
        <v>0</v>
      </c>
      <c r="J39" s="22">
        <v>0</v>
      </c>
      <c r="K39" s="22">
        <v>15</v>
      </c>
      <c r="L39" s="22">
        <v>0</v>
      </c>
      <c r="M39" s="22">
        <f t="shared" si="8"/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f t="shared" si="9"/>
        <v>7284</v>
      </c>
      <c r="U39" s="22">
        <v>6656</v>
      </c>
      <c r="V39" s="22">
        <v>628</v>
      </c>
      <c r="W39" s="22">
        <v>0</v>
      </c>
      <c r="X39" s="22">
        <v>0</v>
      </c>
      <c r="Y39" s="22">
        <v>0</v>
      </c>
      <c r="Z39" s="22">
        <v>0</v>
      </c>
      <c r="AA39" s="22">
        <f t="shared" si="10"/>
        <v>1447</v>
      </c>
      <c r="AB39" s="22">
        <v>0</v>
      </c>
      <c r="AC39" s="22">
        <v>1245</v>
      </c>
      <c r="AD39" s="22">
        <f t="shared" si="11"/>
        <v>202</v>
      </c>
      <c r="AE39" s="22">
        <v>187</v>
      </c>
      <c r="AF39" s="22">
        <v>0</v>
      </c>
      <c r="AG39" s="22">
        <v>0</v>
      </c>
      <c r="AH39" s="22">
        <v>0</v>
      </c>
      <c r="AI39" s="22">
        <v>15</v>
      </c>
    </row>
    <row r="40" spans="1:35" ht="13.5">
      <c r="A40" s="40" t="s">
        <v>12</v>
      </c>
      <c r="B40" s="40" t="s">
        <v>81</v>
      </c>
      <c r="C40" s="41" t="s">
        <v>82</v>
      </c>
      <c r="D40" s="31">
        <f t="shared" si="6"/>
        <v>7697</v>
      </c>
      <c r="E40" s="22">
        <v>5486</v>
      </c>
      <c r="F40" s="31">
        <f t="shared" si="7"/>
        <v>2211</v>
      </c>
      <c r="G40" s="22">
        <v>891</v>
      </c>
      <c r="H40" s="22">
        <v>1320</v>
      </c>
      <c r="I40" s="22">
        <v>0</v>
      </c>
      <c r="J40" s="22">
        <v>0</v>
      </c>
      <c r="K40" s="22">
        <v>0</v>
      </c>
      <c r="L40" s="22">
        <v>0</v>
      </c>
      <c r="M40" s="22">
        <f t="shared" si="8"/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f t="shared" si="9"/>
        <v>6134</v>
      </c>
      <c r="U40" s="22">
        <v>5486</v>
      </c>
      <c r="V40" s="22">
        <v>454</v>
      </c>
      <c r="W40" s="22">
        <v>194</v>
      </c>
      <c r="X40" s="22">
        <v>0</v>
      </c>
      <c r="Y40" s="22">
        <v>0</v>
      </c>
      <c r="Z40" s="22">
        <v>0</v>
      </c>
      <c r="AA40" s="22">
        <f t="shared" si="10"/>
        <v>669</v>
      </c>
      <c r="AB40" s="22">
        <v>0</v>
      </c>
      <c r="AC40" s="22">
        <v>424</v>
      </c>
      <c r="AD40" s="22">
        <f t="shared" si="11"/>
        <v>245</v>
      </c>
      <c r="AE40" s="22">
        <v>116</v>
      </c>
      <c r="AF40" s="22">
        <v>129</v>
      </c>
      <c r="AG40" s="22">
        <v>0</v>
      </c>
      <c r="AH40" s="22">
        <v>0</v>
      </c>
      <c r="AI40" s="22">
        <v>0</v>
      </c>
    </row>
    <row r="41" spans="1:35" ht="13.5">
      <c r="A41" s="40" t="s">
        <v>12</v>
      </c>
      <c r="B41" s="40" t="s">
        <v>83</v>
      </c>
      <c r="C41" s="41" t="s">
        <v>84</v>
      </c>
      <c r="D41" s="31">
        <f t="shared" si="6"/>
        <v>4295</v>
      </c>
      <c r="E41" s="22">
        <v>3046</v>
      </c>
      <c r="F41" s="31">
        <f t="shared" si="7"/>
        <v>1249</v>
      </c>
      <c r="G41" s="22">
        <v>528</v>
      </c>
      <c r="H41" s="22">
        <v>721</v>
      </c>
      <c r="I41" s="22">
        <v>0</v>
      </c>
      <c r="J41" s="22">
        <v>0</v>
      </c>
      <c r="K41" s="22">
        <v>0</v>
      </c>
      <c r="L41" s="22">
        <v>0</v>
      </c>
      <c r="M41" s="22">
        <f t="shared" si="8"/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f t="shared" si="9"/>
        <v>3394</v>
      </c>
      <c r="U41" s="22">
        <v>3046</v>
      </c>
      <c r="V41" s="22">
        <v>246</v>
      </c>
      <c r="W41" s="22">
        <v>102</v>
      </c>
      <c r="X41" s="22">
        <v>0</v>
      </c>
      <c r="Y41" s="22">
        <v>0</v>
      </c>
      <c r="Z41" s="22">
        <v>0</v>
      </c>
      <c r="AA41" s="22">
        <f t="shared" si="10"/>
        <v>391</v>
      </c>
      <c r="AB41" s="22">
        <v>0</v>
      </c>
      <c r="AC41" s="22">
        <v>235</v>
      </c>
      <c r="AD41" s="22">
        <f t="shared" si="11"/>
        <v>156</v>
      </c>
      <c r="AE41" s="22">
        <v>75</v>
      </c>
      <c r="AF41" s="22">
        <v>81</v>
      </c>
      <c r="AG41" s="22">
        <v>0</v>
      </c>
      <c r="AH41" s="22">
        <v>0</v>
      </c>
      <c r="AI41" s="22">
        <v>0</v>
      </c>
    </row>
    <row r="42" spans="1:35" ht="13.5">
      <c r="A42" s="40" t="s">
        <v>12</v>
      </c>
      <c r="B42" s="40" t="s">
        <v>85</v>
      </c>
      <c r="C42" s="41" t="s">
        <v>86</v>
      </c>
      <c r="D42" s="31">
        <f t="shared" si="6"/>
        <v>8334</v>
      </c>
      <c r="E42" s="22">
        <v>6456</v>
      </c>
      <c r="F42" s="31">
        <f t="shared" si="7"/>
        <v>1878</v>
      </c>
      <c r="G42" s="22">
        <v>1306</v>
      </c>
      <c r="H42" s="22">
        <v>572</v>
      </c>
      <c r="I42" s="22">
        <v>0</v>
      </c>
      <c r="J42" s="22">
        <v>0</v>
      </c>
      <c r="K42" s="22">
        <v>0</v>
      </c>
      <c r="L42" s="22">
        <v>0</v>
      </c>
      <c r="M42" s="22">
        <f t="shared" si="8"/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f t="shared" si="9"/>
        <v>7762</v>
      </c>
      <c r="U42" s="22">
        <v>6456</v>
      </c>
      <c r="V42" s="22">
        <v>1306</v>
      </c>
      <c r="W42" s="22">
        <v>0</v>
      </c>
      <c r="X42" s="22">
        <v>0</v>
      </c>
      <c r="Y42" s="22">
        <v>0</v>
      </c>
      <c r="Z42" s="22">
        <v>0</v>
      </c>
      <c r="AA42" s="22">
        <f t="shared" si="10"/>
        <v>1190</v>
      </c>
      <c r="AB42" s="22">
        <v>0</v>
      </c>
      <c r="AC42" s="22">
        <v>1190</v>
      </c>
      <c r="AD42" s="22">
        <f t="shared" si="11"/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</row>
    <row r="43" spans="1:35" ht="13.5">
      <c r="A43" s="40" t="s">
        <v>12</v>
      </c>
      <c r="B43" s="40" t="s">
        <v>87</v>
      </c>
      <c r="C43" s="41" t="s">
        <v>88</v>
      </c>
      <c r="D43" s="31">
        <f t="shared" si="6"/>
        <v>15882</v>
      </c>
      <c r="E43" s="22">
        <v>12593</v>
      </c>
      <c r="F43" s="31">
        <f t="shared" si="7"/>
        <v>1928</v>
      </c>
      <c r="G43" s="22">
        <v>1850</v>
      </c>
      <c r="H43" s="22">
        <v>78</v>
      </c>
      <c r="I43" s="22">
        <v>0</v>
      </c>
      <c r="J43" s="22">
        <v>0</v>
      </c>
      <c r="K43" s="22">
        <v>0</v>
      </c>
      <c r="L43" s="22">
        <v>0</v>
      </c>
      <c r="M43" s="22">
        <f t="shared" si="8"/>
        <v>1361</v>
      </c>
      <c r="N43" s="22">
        <v>973</v>
      </c>
      <c r="O43" s="22">
        <v>0</v>
      </c>
      <c r="P43" s="22">
        <v>296</v>
      </c>
      <c r="Q43" s="22">
        <v>0</v>
      </c>
      <c r="R43" s="22">
        <v>0</v>
      </c>
      <c r="S43" s="22">
        <v>92</v>
      </c>
      <c r="T43" s="22">
        <f t="shared" si="9"/>
        <v>13873</v>
      </c>
      <c r="U43" s="22">
        <v>12593</v>
      </c>
      <c r="V43" s="22">
        <v>1268</v>
      </c>
      <c r="W43" s="22">
        <v>12</v>
      </c>
      <c r="X43" s="22">
        <v>0</v>
      </c>
      <c r="Y43" s="22">
        <v>0</v>
      </c>
      <c r="Z43" s="22">
        <v>0</v>
      </c>
      <c r="AA43" s="22">
        <f t="shared" si="10"/>
        <v>1894</v>
      </c>
      <c r="AB43" s="22">
        <v>0</v>
      </c>
      <c r="AC43" s="22">
        <v>1894</v>
      </c>
      <c r="AD43" s="22">
        <f t="shared" si="11"/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</row>
    <row r="44" spans="1:35" ht="13.5">
      <c r="A44" s="40" t="s">
        <v>12</v>
      </c>
      <c r="B44" s="40" t="s">
        <v>89</v>
      </c>
      <c r="C44" s="41" t="s">
        <v>195</v>
      </c>
      <c r="D44" s="31">
        <f t="shared" si="6"/>
        <v>3446</v>
      </c>
      <c r="E44" s="22">
        <v>2940</v>
      </c>
      <c r="F44" s="31">
        <f t="shared" si="7"/>
        <v>506</v>
      </c>
      <c r="G44" s="22">
        <v>506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f t="shared" si="8"/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f t="shared" si="9"/>
        <v>3243</v>
      </c>
      <c r="U44" s="22">
        <v>2940</v>
      </c>
      <c r="V44" s="22">
        <v>303</v>
      </c>
      <c r="W44" s="22">
        <v>0</v>
      </c>
      <c r="X44" s="22">
        <v>0</v>
      </c>
      <c r="Y44" s="22">
        <v>0</v>
      </c>
      <c r="Z44" s="22">
        <v>0</v>
      </c>
      <c r="AA44" s="22">
        <f t="shared" si="10"/>
        <v>480</v>
      </c>
      <c r="AB44" s="22">
        <v>0</v>
      </c>
      <c r="AC44" s="22">
        <v>462</v>
      </c>
      <c r="AD44" s="22">
        <f t="shared" si="11"/>
        <v>18</v>
      </c>
      <c r="AE44" s="22">
        <v>18</v>
      </c>
      <c r="AF44" s="22">
        <v>0</v>
      </c>
      <c r="AG44" s="22">
        <v>0</v>
      </c>
      <c r="AH44" s="22">
        <v>0</v>
      </c>
      <c r="AI44" s="22">
        <v>0</v>
      </c>
    </row>
    <row r="45" spans="1:35" ht="13.5">
      <c r="A45" s="40" t="s">
        <v>12</v>
      </c>
      <c r="B45" s="40" t="s">
        <v>90</v>
      </c>
      <c r="C45" s="41" t="s">
        <v>0</v>
      </c>
      <c r="D45" s="31">
        <f t="shared" si="6"/>
        <v>8899</v>
      </c>
      <c r="E45" s="22">
        <v>6727</v>
      </c>
      <c r="F45" s="31">
        <f t="shared" si="7"/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f t="shared" si="8"/>
        <v>2172</v>
      </c>
      <c r="N45" s="22">
        <v>758</v>
      </c>
      <c r="O45" s="22">
        <v>200</v>
      </c>
      <c r="P45" s="22">
        <v>387</v>
      </c>
      <c r="Q45" s="22">
        <v>6</v>
      </c>
      <c r="R45" s="22">
        <v>0</v>
      </c>
      <c r="S45" s="22">
        <v>821</v>
      </c>
      <c r="T45" s="22">
        <f t="shared" si="9"/>
        <v>6727</v>
      </c>
      <c r="U45" s="22">
        <v>6727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f t="shared" si="10"/>
        <v>817</v>
      </c>
      <c r="AB45" s="22">
        <v>0</v>
      </c>
      <c r="AC45" s="22">
        <v>817</v>
      </c>
      <c r="AD45" s="22">
        <f t="shared" si="11"/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</row>
    <row r="46" spans="1:35" ht="13.5">
      <c r="A46" s="40" t="s">
        <v>12</v>
      </c>
      <c r="B46" s="40" t="s">
        <v>91</v>
      </c>
      <c r="C46" s="41" t="s">
        <v>92</v>
      </c>
      <c r="D46" s="31">
        <f t="shared" si="6"/>
        <v>3823</v>
      </c>
      <c r="E46" s="22">
        <v>2838</v>
      </c>
      <c r="F46" s="31">
        <f t="shared" si="7"/>
        <v>968</v>
      </c>
      <c r="G46" s="22">
        <v>508</v>
      </c>
      <c r="H46" s="22">
        <v>460</v>
      </c>
      <c r="I46" s="22">
        <v>0</v>
      </c>
      <c r="J46" s="22">
        <v>0</v>
      </c>
      <c r="K46" s="22">
        <v>0</v>
      </c>
      <c r="L46" s="22">
        <v>14</v>
      </c>
      <c r="M46" s="22">
        <f t="shared" si="8"/>
        <v>3</v>
      </c>
      <c r="N46" s="22">
        <v>3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f t="shared" si="9"/>
        <v>3313</v>
      </c>
      <c r="U46" s="22">
        <v>2838</v>
      </c>
      <c r="V46" s="22">
        <v>475</v>
      </c>
      <c r="W46" s="22">
        <v>0</v>
      </c>
      <c r="X46" s="22">
        <v>0</v>
      </c>
      <c r="Y46" s="22">
        <v>0</v>
      </c>
      <c r="Z46" s="22">
        <v>0</v>
      </c>
      <c r="AA46" s="22">
        <f t="shared" si="10"/>
        <v>566</v>
      </c>
      <c r="AB46" s="22">
        <v>14</v>
      </c>
      <c r="AC46" s="22">
        <v>552</v>
      </c>
      <c r="AD46" s="22">
        <f t="shared" si="11"/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</row>
    <row r="47" spans="1:35" ht="13.5">
      <c r="A47" s="40" t="s">
        <v>12</v>
      </c>
      <c r="B47" s="40" t="s">
        <v>93</v>
      </c>
      <c r="C47" s="41" t="s">
        <v>196</v>
      </c>
      <c r="D47" s="31">
        <f t="shared" si="6"/>
        <v>4797</v>
      </c>
      <c r="E47" s="22">
        <v>3738</v>
      </c>
      <c r="F47" s="31">
        <f t="shared" si="7"/>
        <v>956</v>
      </c>
      <c r="G47" s="22">
        <v>692</v>
      </c>
      <c r="H47" s="22">
        <v>264</v>
      </c>
      <c r="I47" s="22">
        <v>0</v>
      </c>
      <c r="J47" s="22">
        <v>0</v>
      </c>
      <c r="K47" s="22">
        <v>0</v>
      </c>
      <c r="L47" s="22">
        <v>103</v>
      </c>
      <c r="M47" s="22">
        <f t="shared" si="8"/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f t="shared" si="9"/>
        <v>4386</v>
      </c>
      <c r="U47" s="22">
        <v>3738</v>
      </c>
      <c r="V47" s="22">
        <v>648</v>
      </c>
      <c r="W47" s="22">
        <v>0</v>
      </c>
      <c r="X47" s="22">
        <v>0</v>
      </c>
      <c r="Y47" s="22">
        <v>0</v>
      </c>
      <c r="Z47" s="22">
        <v>0</v>
      </c>
      <c r="AA47" s="22">
        <f t="shared" si="10"/>
        <v>881</v>
      </c>
      <c r="AB47" s="22">
        <v>103</v>
      </c>
      <c r="AC47" s="22">
        <v>726</v>
      </c>
      <c r="AD47" s="22">
        <f t="shared" si="11"/>
        <v>52</v>
      </c>
      <c r="AE47" s="22">
        <v>0</v>
      </c>
      <c r="AF47" s="22">
        <v>52</v>
      </c>
      <c r="AG47" s="22">
        <v>0</v>
      </c>
      <c r="AH47" s="22">
        <v>0</v>
      </c>
      <c r="AI47" s="22">
        <v>0</v>
      </c>
    </row>
    <row r="48" spans="1:35" ht="13.5">
      <c r="A48" s="40" t="s">
        <v>12</v>
      </c>
      <c r="B48" s="40" t="s">
        <v>94</v>
      </c>
      <c r="C48" s="41" t="s">
        <v>95</v>
      </c>
      <c r="D48" s="31">
        <f t="shared" si="6"/>
        <v>2175</v>
      </c>
      <c r="E48" s="22">
        <v>1501</v>
      </c>
      <c r="F48" s="31">
        <f t="shared" si="7"/>
        <v>410</v>
      </c>
      <c r="G48" s="22">
        <v>304</v>
      </c>
      <c r="H48" s="22">
        <v>106</v>
      </c>
      <c r="I48" s="22">
        <v>0</v>
      </c>
      <c r="J48" s="22">
        <v>0</v>
      </c>
      <c r="K48" s="22">
        <v>0</v>
      </c>
      <c r="L48" s="22">
        <v>173</v>
      </c>
      <c r="M48" s="22">
        <f t="shared" si="8"/>
        <v>91</v>
      </c>
      <c r="N48" s="22">
        <v>0</v>
      </c>
      <c r="O48" s="22">
        <v>91</v>
      </c>
      <c r="P48" s="22">
        <v>0</v>
      </c>
      <c r="Q48" s="22">
        <v>0</v>
      </c>
      <c r="R48" s="22">
        <v>0</v>
      </c>
      <c r="S48" s="22">
        <v>0</v>
      </c>
      <c r="T48" s="22">
        <f t="shared" si="9"/>
        <v>1785</v>
      </c>
      <c r="U48" s="22">
        <v>1501</v>
      </c>
      <c r="V48" s="22">
        <v>284</v>
      </c>
      <c r="W48" s="22">
        <v>0</v>
      </c>
      <c r="X48" s="22">
        <v>0</v>
      </c>
      <c r="Y48" s="22">
        <v>0</v>
      </c>
      <c r="Z48" s="22">
        <v>0</v>
      </c>
      <c r="AA48" s="22">
        <f t="shared" si="10"/>
        <v>488</v>
      </c>
      <c r="AB48" s="22">
        <v>173</v>
      </c>
      <c r="AC48" s="22">
        <v>292</v>
      </c>
      <c r="AD48" s="22">
        <f t="shared" si="11"/>
        <v>23</v>
      </c>
      <c r="AE48" s="22">
        <v>0</v>
      </c>
      <c r="AF48" s="22">
        <v>23</v>
      </c>
      <c r="AG48" s="22">
        <v>0</v>
      </c>
      <c r="AH48" s="22">
        <v>0</v>
      </c>
      <c r="AI48" s="22">
        <v>0</v>
      </c>
    </row>
    <row r="49" spans="1:35" ht="13.5">
      <c r="A49" s="40" t="s">
        <v>12</v>
      </c>
      <c r="B49" s="40" t="s">
        <v>96</v>
      </c>
      <c r="C49" s="41" t="s">
        <v>97</v>
      </c>
      <c r="D49" s="31">
        <f t="shared" si="6"/>
        <v>11002</v>
      </c>
      <c r="E49" s="22">
        <v>10026</v>
      </c>
      <c r="F49" s="31">
        <f t="shared" si="7"/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5</v>
      </c>
      <c r="M49" s="22">
        <f t="shared" si="8"/>
        <v>971</v>
      </c>
      <c r="N49" s="22">
        <v>325</v>
      </c>
      <c r="O49" s="22">
        <v>245</v>
      </c>
      <c r="P49" s="22">
        <v>324</v>
      </c>
      <c r="Q49" s="22">
        <v>53</v>
      </c>
      <c r="R49" s="22">
        <v>2</v>
      </c>
      <c r="S49" s="22">
        <v>22</v>
      </c>
      <c r="T49" s="22">
        <f t="shared" si="9"/>
        <v>10026</v>
      </c>
      <c r="U49" s="22">
        <v>10026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f t="shared" si="10"/>
        <v>1686</v>
      </c>
      <c r="AB49" s="22">
        <v>5</v>
      </c>
      <c r="AC49" s="22">
        <v>1681</v>
      </c>
      <c r="AD49" s="22">
        <f t="shared" si="11"/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</row>
    <row r="50" spans="1:35" ht="13.5">
      <c r="A50" s="74" t="s">
        <v>98</v>
      </c>
      <c r="B50" s="75"/>
      <c r="C50" s="76"/>
      <c r="D50" s="22">
        <f aca="true" t="shared" si="12" ref="D50:AI50">SUM(D6:D49)</f>
        <v>4351833</v>
      </c>
      <c r="E50" s="22">
        <f t="shared" si="12"/>
        <v>3952892</v>
      </c>
      <c r="F50" s="22">
        <f t="shared" si="12"/>
        <v>308591</v>
      </c>
      <c r="G50" s="22">
        <f t="shared" si="12"/>
        <v>203955</v>
      </c>
      <c r="H50" s="22">
        <f t="shared" si="12"/>
        <v>102579</v>
      </c>
      <c r="I50" s="22">
        <f t="shared" si="12"/>
        <v>43</v>
      </c>
      <c r="J50" s="22">
        <f t="shared" si="12"/>
        <v>0</v>
      </c>
      <c r="K50" s="22">
        <f t="shared" si="12"/>
        <v>2014</v>
      </c>
      <c r="L50" s="22">
        <f t="shared" si="12"/>
        <v>62944</v>
      </c>
      <c r="M50" s="22">
        <f t="shared" si="12"/>
        <v>27406</v>
      </c>
      <c r="N50" s="22">
        <f t="shared" si="12"/>
        <v>7382</v>
      </c>
      <c r="O50" s="22">
        <f t="shared" si="12"/>
        <v>10071</v>
      </c>
      <c r="P50" s="22">
        <f t="shared" si="12"/>
        <v>7532</v>
      </c>
      <c r="Q50" s="22">
        <f t="shared" si="12"/>
        <v>901</v>
      </c>
      <c r="R50" s="22">
        <f t="shared" si="12"/>
        <v>241</v>
      </c>
      <c r="S50" s="22">
        <f t="shared" si="12"/>
        <v>1279</v>
      </c>
      <c r="T50" s="22">
        <f t="shared" si="12"/>
        <v>4109470</v>
      </c>
      <c r="U50" s="22">
        <f t="shared" si="12"/>
        <v>3952892</v>
      </c>
      <c r="V50" s="22">
        <f t="shared" si="12"/>
        <v>138813</v>
      </c>
      <c r="W50" s="22">
        <f t="shared" si="12"/>
        <v>17187</v>
      </c>
      <c r="X50" s="22">
        <f t="shared" si="12"/>
        <v>578</v>
      </c>
      <c r="Y50" s="22">
        <f t="shared" si="12"/>
        <v>0</v>
      </c>
      <c r="Z50" s="22">
        <f t="shared" si="12"/>
        <v>0</v>
      </c>
      <c r="AA50" s="22">
        <f t="shared" si="12"/>
        <v>880579</v>
      </c>
      <c r="AB50" s="22">
        <f t="shared" si="12"/>
        <v>62944</v>
      </c>
      <c r="AC50" s="22">
        <f t="shared" si="12"/>
        <v>781530</v>
      </c>
      <c r="AD50" s="22">
        <f t="shared" si="12"/>
        <v>36105</v>
      </c>
      <c r="AE50" s="22">
        <f t="shared" si="12"/>
        <v>19929</v>
      </c>
      <c r="AF50" s="22">
        <f t="shared" si="12"/>
        <v>14740</v>
      </c>
      <c r="AG50" s="22">
        <f t="shared" si="12"/>
        <v>0</v>
      </c>
      <c r="AH50" s="22">
        <f t="shared" si="12"/>
        <v>0</v>
      </c>
      <c r="AI50" s="22">
        <f t="shared" si="12"/>
        <v>1436</v>
      </c>
    </row>
  </sheetData>
  <mergeCells count="10">
    <mergeCell ref="AC3:AC4"/>
    <mergeCell ref="A50:C50"/>
    <mergeCell ref="L3:L4"/>
    <mergeCell ref="U3:U4"/>
    <mergeCell ref="V3:Z3"/>
    <mergeCell ref="AB3:AB4"/>
    <mergeCell ref="A2:A5"/>
    <mergeCell ref="B2:B5"/>
    <mergeCell ref="C2:C5"/>
    <mergeCell ref="F3:K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&amp;L&amp;16ごみ処理の状況（平成１２年度実績）&amp;R&amp;D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49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66" ht="17.25">
      <c r="A1" s="1" t="s">
        <v>191</v>
      </c>
      <c r="B1" s="1"/>
      <c r="C1" s="1"/>
      <c r="D1" s="24"/>
      <c r="E1" s="24"/>
      <c r="F1" s="25"/>
      <c r="G1" s="25"/>
      <c r="H1" s="25"/>
      <c r="I1" s="25"/>
      <c r="J1" s="25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s="42" customFormat="1" ht="22.5" customHeight="1">
      <c r="A2" s="49" t="s">
        <v>99</v>
      </c>
      <c r="B2" s="49" t="s">
        <v>135</v>
      </c>
      <c r="C2" s="49" t="s">
        <v>136</v>
      </c>
      <c r="D2" s="95" t="s">
        <v>137</v>
      </c>
      <c r="E2" s="93"/>
      <c r="F2" s="93"/>
      <c r="G2" s="93"/>
      <c r="H2" s="93"/>
      <c r="I2" s="93"/>
      <c r="J2" s="94"/>
      <c r="K2" s="95" t="s">
        <v>138</v>
      </c>
      <c r="L2" s="93"/>
      <c r="M2" s="93"/>
      <c r="N2" s="93"/>
      <c r="O2" s="93"/>
      <c r="P2" s="93"/>
      <c r="Q2" s="94"/>
      <c r="R2" s="96" t="s">
        <v>1</v>
      </c>
      <c r="S2" s="47"/>
      <c r="T2" s="47"/>
      <c r="U2" s="47"/>
      <c r="V2" s="47"/>
      <c r="W2" s="47"/>
      <c r="X2" s="48"/>
      <c r="Y2" s="57" t="s">
        <v>2</v>
      </c>
      <c r="Z2" s="97"/>
      <c r="AA2" s="97"/>
      <c r="AB2" s="97"/>
      <c r="AC2" s="97"/>
      <c r="AD2" s="97"/>
      <c r="AE2" s="98"/>
      <c r="AF2" s="57" t="s">
        <v>3</v>
      </c>
      <c r="AG2" s="66"/>
      <c r="AH2" s="66"/>
      <c r="AI2" s="66"/>
      <c r="AJ2" s="66"/>
      <c r="AK2" s="66"/>
      <c r="AL2" s="67"/>
      <c r="AM2" s="57" t="s">
        <v>4</v>
      </c>
      <c r="AN2" s="99"/>
      <c r="AO2" s="99"/>
      <c r="AP2" s="99"/>
      <c r="AQ2" s="99"/>
      <c r="AR2" s="99"/>
      <c r="AS2" s="100"/>
      <c r="AT2" s="57" t="s">
        <v>5</v>
      </c>
      <c r="AU2" s="97"/>
      <c r="AV2" s="97"/>
      <c r="AW2" s="97"/>
      <c r="AX2" s="97"/>
      <c r="AY2" s="97"/>
      <c r="AZ2" s="98"/>
      <c r="BA2" s="57" t="s">
        <v>6</v>
      </c>
      <c r="BB2" s="97"/>
      <c r="BC2" s="97"/>
      <c r="BD2" s="97"/>
      <c r="BE2" s="97"/>
      <c r="BF2" s="97"/>
      <c r="BG2" s="98"/>
      <c r="BH2" s="92" t="s">
        <v>7</v>
      </c>
      <c r="BI2" s="93"/>
      <c r="BJ2" s="93"/>
      <c r="BK2" s="93"/>
      <c r="BL2" s="93"/>
      <c r="BM2" s="93"/>
      <c r="BN2" s="94"/>
    </row>
    <row r="3" spans="1:66" s="42" customFormat="1" ht="13.5">
      <c r="A3" s="101"/>
      <c r="B3" s="50"/>
      <c r="C3" s="50"/>
      <c r="D3" s="39" t="s">
        <v>153</v>
      </c>
      <c r="E3" s="7" t="s">
        <v>161</v>
      </c>
      <c r="F3" s="7" t="s">
        <v>131</v>
      </c>
      <c r="G3" s="7" t="s">
        <v>163</v>
      </c>
      <c r="H3" s="7" t="s">
        <v>8</v>
      </c>
      <c r="I3" s="7" t="s">
        <v>9</v>
      </c>
      <c r="J3" s="7" t="s">
        <v>133</v>
      </c>
      <c r="K3" s="39" t="s">
        <v>153</v>
      </c>
      <c r="L3" s="7" t="s">
        <v>161</v>
      </c>
      <c r="M3" s="7" t="s">
        <v>131</v>
      </c>
      <c r="N3" s="7" t="s">
        <v>163</v>
      </c>
      <c r="O3" s="7" t="s">
        <v>8</v>
      </c>
      <c r="P3" s="7" t="s">
        <v>9</v>
      </c>
      <c r="Q3" s="7" t="s">
        <v>133</v>
      </c>
      <c r="R3" s="39" t="s">
        <v>153</v>
      </c>
      <c r="S3" s="7" t="s">
        <v>161</v>
      </c>
      <c r="T3" s="7" t="s">
        <v>131</v>
      </c>
      <c r="U3" s="7" t="s">
        <v>163</v>
      </c>
      <c r="V3" s="7" t="s">
        <v>8</v>
      </c>
      <c r="W3" s="7" t="s">
        <v>9</v>
      </c>
      <c r="X3" s="7" t="s">
        <v>133</v>
      </c>
      <c r="Y3" s="39" t="s">
        <v>153</v>
      </c>
      <c r="Z3" s="7" t="s">
        <v>161</v>
      </c>
      <c r="AA3" s="7" t="s">
        <v>131</v>
      </c>
      <c r="AB3" s="7" t="s">
        <v>163</v>
      </c>
      <c r="AC3" s="7" t="s">
        <v>8</v>
      </c>
      <c r="AD3" s="7" t="s">
        <v>9</v>
      </c>
      <c r="AE3" s="7" t="s">
        <v>133</v>
      </c>
      <c r="AF3" s="39" t="s">
        <v>153</v>
      </c>
      <c r="AG3" s="7" t="s">
        <v>161</v>
      </c>
      <c r="AH3" s="7" t="s">
        <v>131</v>
      </c>
      <c r="AI3" s="7" t="s">
        <v>163</v>
      </c>
      <c r="AJ3" s="7" t="s">
        <v>8</v>
      </c>
      <c r="AK3" s="7" t="s">
        <v>9</v>
      </c>
      <c r="AL3" s="7" t="s">
        <v>133</v>
      </c>
      <c r="AM3" s="39" t="s">
        <v>153</v>
      </c>
      <c r="AN3" s="7" t="s">
        <v>161</v>
      </c>
      <c r="AO3" s="7" t="s">
        <v>131</v>
      </c>
      <c r="AP3" s="7" t="s">
        <v>163</v>
      </c>
      <c r="AQ3" s="7" t="s">
        <v>8</v>
      </c>
      <c r="AR3" s="7" t="s">
        <v>9</v>
      </c>
      <c r="AS3" s="7" t="s">
        <v>133</v>
      </c>
      <c r="AT3" s="39" t="s">
        <v>153</v>
      </c>
      <c r="AU3" s="7" t="s">
        <v>161</v>
      </c>
      <c r="AV3" s="7" t="s">
        <v>131</v>
      </c>
      <c r="AW3" s="7" t="s">
        <v>163</v>
      </c>
      <c r="AX3" s="7" t="s">
        <v>8</v>
      </c>
      <c r="AY3" s="7" t="s">
        <v>9</v>
      </c>
      <c r="AZ3" s="7" t="s">
        <v>133</v>
      </c>
      <c r="BA3" s="39" t="s">
        <v>153</v>
      </c>
      <c r="BB3" s="7" t="s">
        <v>161</v>
      </c>
      <c r="BC3" s="7" t="s">
        <v>131</v>
      </c>
      <c r="BD3" s="7" t="s">
        <v>163</v>
      </c>
      <c r="BE3" s="7" t="s">
        <v>8</v>
      </c>
      <c r="BF3" s="7" t="s">
        <v>9</v>
      </c>
      <c r="BG3" s="7" t="s">
        <v>133</v>
      </c>
      <c r="BH3" s="39" t="s">
        <v>153</v>
      </c>
      <c r="BI3" s="7" t="s">
        <v>161</v>
      </c>
      <c r="BJ3" s="7" t="s">
        <v>131</v>
      </c>
      <c r="BK3" s="7" t="s">
        <v>163</v>
      </c>
      <c r="BL3" s="7" t="s">
        <v>8</v>
      </c>
      <c r="BM3" s="7" t="s">
        <v>9</v>
      </c>
      <c r="BN3" s="7" t="s">
        <v>133</v>
      </c>
    </row>
    <row r="4" spans="1:66" s="42" customFormat="1" ht="13.5">
      <c r="A4" s="51"/>
      <c r="B4" s="77"/>
      <c r="C4" s="77"/>
      <c r="D4" s="19" t="s">
        <v>134</v>
      </c>
      <c r="E4" s="38" t="s">
        <v>120</v>
      </c>
      <c r="F4" s="38" t="s">
        <v>120</v>
      </c>
      <c r="G4" s="38" t="s">
        <v>120</v>
      </c>
      <c r="H4" s="38" t="s">
        <v>120</v>
      </c>
      <c r="I4" s="38" t="s">
        <v>120</v>
      </c>
      <c r="J4" s="38" t="s">
        <v>120</v>
      </c>
      <c r="K4" s="19" t="s">
        <v>120</v>
      </c>
      <c r="L4" s="38" t="s">
        <v>120</v>
      </c>
      <c r="M4" s="38" t="s">
        <v>120</v>
      </c>
      <c r="N4" s="38" t="s">
        <v>120</v>
      </c>
      <c r="O4" s="38" t="s">
        <v>120</v>
      </c>
      <c r="P4" s="38" t="s">
        <v>120</v>
      </c>
      <c r="Q4" s="38" t="s">
        <v>120</v>
      </c>
      <c r="R4" s="19" t="s">
        <v>120</v>
      </c>
      <c r="S4" s="38" t="s">
        <v>120</v>
      </c>
      <c r="T4" s="38" t="s">
        <v>120</v>
      </c>
      <c r="U4" s="38" t="s">
        <v>120</v>
      </c>
      <c r="V4" s="38" t="s">
        <v>120</v>
      </c>
      <c r="W4" s="38" t="s">
        <v>120</v>
      </c>
      <c r="X4" s="38" t="s">
        <v>120</v>
      </c>
      <c r="Y4" s="19" t="s">
        <v>120</v>
      </c>
      <c r="Z4" s="38" t="s">
        <v>120</v>
      </c>
      <c r="AA4" s="38" t="s">
        <v>120</v>
      </c>
      <c r="AB4" s="38" t="s">
        <v>120</v>
      </c>
      <c r="AC4" s="38" t="s">
        <v>120</v>
      </c>
      <c r="AD4" s="38" t="s">
        <v>120</v>
      </c>
      <c r="AE4" s="38" t="s">
        <v>120</v>
      </c>
      <c r="AF4" s="19" t="s">
        <v>120</v>
      </c>
      <c r="AG4" s="38" t="s">
        <v>120</v>
      </c>
      <c r="AH4" s="38" t="s">
        <v>120</v>
      </c>
      <c r="AI4" s="38" t="s">
        <v>120</v>
      </c>
      <c r="AJ4" s="38" t="s">
        <v>120</v>
      </c>
      <c r="AK4" s="38" t="s">
        <v>120</v>
      </c>
      <c r="AL4" s="38" t="s">
        <v>120</v>
      </c>
      <c r="AM4" s="19" t="s">
        <v>120</v>
      </c>
      <c r="AN4" s="38" t="s">
        <v>120</v>
      </c>
      <c r="AO4" s="38" t="s">
        <v>120</v>
      </c>
      <c r="AP4" s="38" t="s">
        <v>120</v>
      </c>
      <c r="AQ4" s="38" t="s">
        <v>120</v>
      </c>
      <c r="AR4" s="38" t="s">
        <v>120</v>
      </c>
      <c r="AS4" s="38" t="s">
        <v>120</v>
      </c>
      <c r="AT4" s="19" t="s">
        <v>120</v>
      </c>
      <c r="AU4" s="38" t="s">
        <v>120</v>
      </c>
      <c r="AV4" s="38" t="s">
        <v>120</v>
      </c>
      <c r="AW4" s="38" t="s">
        <v>120</v>
      </c>
      <c r="AX4" s="38" t="s">
        <v>120</v>
      </c>
      <c r="AY4" s="38" t="s">
        <v>120</v>
      </c>
      <c r="AZ4" s="38" t="s">
        <v>120</v>
      </c>
      <c r="BA4" s="19" t="s">
        <v>120</v>
      </c>
      <c r="BB4" s="38" t="s">
        <v>120</v>
      </c>
      <c r="BC4" s="38" t="s">
        <v>120</v>
      </c>
      <c r="BD4" s="38" t="s">
        <v>120</v>
      </c>
      <c r="BE4" s="38" t="s">
        <v>120</v>
      </c>
      <c r="BF4" s="38" t="s">
        <v>120</v>
      </c>
      <c r="BG4" s="38" t="s">
        <v>120</v>
      </c>
      <c r="BH4" s="19" t="s">
        <v>120</v>
      </c>
      <c r="BI4" s="38" t="s">
        <v>120</v>
      </c>
      <c r="BJ4" s="38" t="s">
        <v>120</v>
      </c>
      <c r="BK4" s="38" t="s">
        <v>120</v>
      </c>
      <c r="BL4" s="38" t="s">
        <v>120</v>
      </c>
      <c r="BM4" s="38" t="s">
        <v>120</v>
      </c>
      <c r="BN4" s="38" t="s">
        <v>120</v>
      </c>
    </row>
    <row r="5" spans="1:66" ht="13.5">
      <c r="A5" s="40" t="s">
        <v>12</v>
      </c>
      <c r="B5" s="40" t="s">
        <v>13</v>
      </c>
      <c r="C5" s="41" t="s">
        <v>14</v>
      </c>
      <c r="D5" s="22">
        <f aca="true" t="shared" si="0" ref="D5:D30">SUM(E5:J5)</f>
        <v>26320</v>
      </c>
      <c r="E5" s="22">
        <f aca="true" t="shared" si="1" ref="E5:J28">L5+S5</f>
        <v>256</v>
      </c>
      <c r="F5" s="22">
        <f t="shared" si="1"/>
        <v>15639</v>
      </c>
      <c r="G5" s="22">
        <f t="shared" si="1"/>
        <v>8449</v>
      </c>
      <c r="H5" s="22">
        <f t="shared" si="1"/>
        <v>1976</v>
      </c>
      <c r="I5" s="22">
        <f t="shared" si="1"/>
        <v>0</v>
      </c>
      <c r="J5" s="22">
        <f t="shared" si="1"/>
        <v>0</v>
      </c>
      <c r="K5" s="22">
        <f aca="true" t="shared" si="2" ref="K5:K30">SUM(L5:Q5)</f>
        <v>559</v>
      </c>
      <c r="L5" s="22">
        <v>256</v>
      </c>
      <c r="M5" s="22">
        <v>182</v>
      </c>
      <c r="N5" s="22">
        <v>121</v>
      </c>
      <c r="O5" s="22">
        <v>0</v>
      </c>
      <c r="P5" s="22">
        <v>0</v>
      </c>
      <c r="Q5" s="22">
        <v>0</v>
      </c>
      <c r="R5" s="22">
        <f aca="true" t="shared" si="3" ref="R5:R30">SUM(S5:X5)</f>
        <v>25761</v>
      </c>
      <c r="S5" s="22">
        <f aca="true" t="shared" si="4" ref="S5:S30">AG5+AN5</f>
        <v>0</v>
      </c>
      <c r="T5" s="22">
        <f aca="true" t="shared" si="5" ref="T5:T30">AA5+AH5+AO5+AV5+BC5</f>
        <v>15457</v>
      </c>
      <c r="U5" s="22">
        <f aca="true" t="shared" si="6" ref="U5:W7">AI5+AP5</f>
        <v>8328</v>
      </c>
      <c r="V5" s="22">
        <f t="shared" si="6"/>
        <v>1976</v>
      </c>
      <c r="W5" s="22">
        <f t="shared" si="6"/>
        <v>0</v>
      </c>
      <c r="X5" s="22">
        <f aca="true" t="shared" si="7" ref="X5:X30">AE5+AL5+AS5+AZ5+BG5</f>
        <v>0</v>
      </c>
      <c r="Y5" s="22">
        <f aca="true" t="shared" si="8" ref="Y5:Y30">SUM(Z5:AE5)</f>
        <v>0</v>
      </c>
      <c r="Z5" s="22" t="s">
        <v>172</v>
      </c>
      <c r="AA5" s="22">
        <v>0</v>
      </c>
      <c r="AB5" s="22" t="s">
        <v>172</v>
      </c>
      <c r="AC5" s="22" t="s">
        <v>172</v>
      </c>
      <c r="AD5" s="22" t="s">
        <v>172</v>
      </c>
      <c r="AE5" s="22">
        <v>0</v>
      </c>
      <c r="AF5" s="22">
        <f aca="true" t="shared" si="9" ref="AF5:AF30">SUM(AG5:AL5)</f>
        <v>9289</v>
      </c>
      <c r="AG5" s="22">
        <v>0</v>
      </c>
      <c r="AH5" s="22">
        <v>9289</v>
      </c>
      <c r="AI5" s="22">
        <v>0</v>
      </c>
      <c r="AJ5" s="22">
        <v>0</v>
      </c>
      <c r="AK5" s="22">
        <v>0</v>
      </c>
      <c r="AL5" s="22">
        <v>0</v>
      </c>
      <c r="AM5" s="22">
        <f aca="true" t="shared" si="10" ref="AM5:AM30">SUM(AN5:AS5)</f>
        <v>16472</v>
      </c>
      <c r="AN5" s="22">
        <v>0</v>
      </c>
      <c r="AO5" s="22">
        <v>6168</v>
      </c>
      <c r="AP5" s="22">
        <v>8328</v>
      </c>
      <c r="AQ5" s="22">
        <v>1976</v>
      </c>
      <c r="AR5" s="22">
        <v>0</v>
      </c>
      <c r="AS5" s="22">
        <v>0</v>
      </c>
      <c r="AT5" s="22">
        <f aca="true" t="shared" si="11" ref="AT5:AT30">SUM(AU5:AZ5)</f>
        <v>0</v>
      </c>
      <c r="AU5" s="22" t="s">
        <v>172</v>
      </c>
      <c r="AV5" s="22">
        <v>0</v>
      </c>
      <c r="AW5" s="22" t="s">
        <v>172</v>
      </c>
      <c r="AX5" s="22" t="s">
        <v>172</v>
      </c>
      <c r="AY5" s="22" t="s">
        <v>172</v>
      </c>
      <c r="AZ5" s="22">
        <v>0</v>
      </c>
      <c r="BA5" s="22">
        <f aca="true" t="shared" si="12" ref="BA5:BA30">SUM(BB5:BG5)</f>
        <v>0</v>
      </c>
      <c r="BB5" s="22" t="s">
        <v>172</v>
      </c>
      <c r="BC5" s="22">
        <v>0</v>
      </c>
      <c r="BD5" s="22" t="s">
        <v>172</v>
      </c>
      <c r="BE5" s="22" t="s">
        <v>172</v>
      </c>
      <c r="BF5" s="22" t="s">
        <v>172</v>
      </c>
      <c r="BG5" s="22">
        <v>0</v>
      </c>
      <c r="BH5" s="22">
        <f aca="true" t="shared" si="13" ref="BH5:BH30">SUM(BI5:BN5)</f>
        <v>22127</v>
      </c>
      <c r="BI5" s="22">
        <v>21532</v>
      </c>
      <c r="BJ5" s="22">
        <v>150</v>
      </c>
      <c r="BK5" s="22">
        <v>0</v>
      </c>
      <c r="BL5" s="22">
        <v>0</v>
      </c>
      <c r="BM5" s="22">
        <v>0</v>
      </c>
      <c r="BN5" s="22">
        <v>445</v>
      </c>
    </row>
    <row r="6" spans="1:66" ht="13.5">
      <c r="A6" s="40" t="s">
        <v>12</v>
      </c>
      <c r="B6" s="40" t="s">
        <v>15</v>
      </c>
      <c r="C6" s="41" t="s">
        <v>16</v>
      </c>
      <c r="D6" s="22">
        <f t="shared" si="0"/>
        <v>6083</v>
      </c>
      <c r="E6" s="22">
        <f t="shared" si="1"/>
        <v>0</v>
      </c>
      <c r="F6" s="22">
        <f t="shared" si="1"/>
        <v>2901</v>
      </c>
      <c r="G6" s="22">
        <f t="shared" si="1"/>
        <v>2915</v>
      </c>
      <c r="H6" s="22">
        <f t="shared" si="1"/>
        <v>267</v>
      </c>
      <c r="I6" s="22">
        <f t="shared" si="1"/>
        <v>0</v>
      </c>
      <c r="J6" s="22">
        <f t="shared" si="1"/>
        <v>0</v>
      </c>
      <c r="K6" s="22">
        <f t="shared" si="2"/>
        <v>2286</v>
      </c>
      <c r="L6" s="22">
        <v>0</v>
      </c>
      <c r="M6" s="22">
        <v>765</v>
      </c>
      <c r="N6" s="22">
        <v>1254</v>
      </c>
      <c r="O6" s="22">
        <v>267</v>
      </c>
      <c r="P6" s="22">
        <v>0</v>
      </c>
      <c r="Q6" s="22">
        <v>0</v>
      </c>
      <c r="R6" s="22">
        <f t="shared" si="3"/>
        <v>3797</v>
      </c>
      <c r="S6" s="22">
        <f t="shared" si="4"/>
        <v>0</v>
      </c>
      <c r="T6" s="22">
        <f t="shared" si="5"/>
        <v>2136</v>
      </c>
      <c r="U6" s="22">
        <f t="shared" si="6"/>
        <v>1661</v>
      </c>
      <c r="V6" s="22">
        <f t="shared" si="6"/>
        <v>0</v>
      </c>
      <c r="W6" s="22">
        <f t="shared" si="6"/>
        <v>0</v>
      </c>
      <c r="X6" s="22">
        <f t="shared" si="7"/>
        <v>0</v>
      </c>
      <c r="Y6" s="22">
        <f t="shared" si="8"/>
        <v>0</v>
      </c>
      <c r="Z6" s="22" t="s">
        <v>172</v>
      </c>
      <c r="AA6" s="22">
        <v>0</v>
      </c>
      <c r="AB6" s="22" t="s">
        <v>172</v>
      </c>
      <c r="AC6" s="22" t="s">
        <v>172</v>
      </c>
      <c r="AD6" s="22" t="s">
        <v>172</v>
      </c>
      <c r="AE6" s="22">
        <v>0</v>
      </c>
      <c r="AF6" s="22">
        <f t="shared" si="9"/>
        <v>604</v>
      </c>
      <c r="AG6" s="22">
        <v>0</v>
      </c>
      <c r="AH6" s="22">
        <v>604</v>
      </c>
      <c r="AI6" s="22">
        <v>0</v>
      </c>
      <c r="AJ6" s="22">
        <v>0</v>
      </c>
      <c r="AK6" s="22">
        <v>0</v>
      </c>
      <c r="AL6" s="22">
        <v>0</v>
      </c>
      <c r="AM6" s="22">
        <f t="shared" si="10"/>
        <v>3193</v>
      </c>
      <c r="AN6" s="22">
        <v>0</v>
      </c>
      <c r="AO6" s="22">
        <v>1532</v>
      </c>
      <c r="AP6" s="22">
        <v>1661</v>
      </c>
      <c r="AQ6" s="22">
        <v>0</v>
      </c>
      <c r="AR6" s="22">
        <v>0</v>
      </c>
      <c r="AS6" s="22">
        <v>0</v>
      </c>
      <c r="AT6" s="22">
        <f t="shared" si="11"/>
        <v>0</v>
      </c>
      <c r="AU6" s="22" t="s">
        <v>172</v>
      </c>
      <c r="AV6" s="22">
        <v>0</v>
      </c>
      <c r="AW6" s="22" t="s">
        <v>172</v>
      </c>
      <c r="AX6" s="22" t="s">
        <v>172</v>
      </c>
      <c r="AY6" s="22" t="s">
        <v>172</v>
      </c>
      <c r="AZ6" s="22">
        <v>0</v>
      </c>
      <c r="BA6" s="22">
        <f t="shared" si="12"/>
        <v>0</v>
      </c>
      <c r="BB6" s="22" t="s">
        <v>172</v>
      </c>
      <c r="BC6" s="22">
        <v>0</v>
      </c>
      <c r="BD6" s="22" t="s">
        <v>172</v>
      </c>
      <c r="BE6" s="22" t="s">
        <v>172</v>
      </c>
      <c r="BF6" s="22" t="s">
        <v>172</v>
      </c>
      <c r="BG6" s="22">
        <v>0</v>
      </c>
      <c r="BH6" s="22">
        <f t="shared" si="13"/>
        <v>32733</v>
      </c>
      <c r="BI6" s="22">
        <v>32733</v>
      </c>
      <c r="BJ6" s="22">
        <v>0</v>
      </c>
      <c r="BK6" s="22">
        <v>0</v>
      </c>
      <c r="BL6" s="22">
        <v>0</v>
      </c>
      <c r="BM6" s="22">
        <v>0</v>
      </c>
      <c r="BN6" s="22">
        <v>0</v>
      </c>
    </row>
    <row r="7" spans="1:66" ht="13.5">
      <c r="A7" s="40" t="s">
        <v>12</v>
      </c>
      <c r="B7" s="40" t="s">
        <v>17</v>
      </c>
      <c r="C7" s="41" t="s">
        <v>18</v>
      </c>
      <c r="D7" s="22">
        <f t="shared" si="0"/>
        <v>6615</v>
      </c>
      <c r="E7" s="22">
        <f t="shared" si="1"/>
        <v>0</v>
      </c>
      <c r="F7" s="22">
        <f t="shared" si="1"/>
        <v>4260</v>
      </c>
      <c r="G7" s="22">
        <f t="shared" si="1"/>
        <v>2120</v>
      </c>
      <c r="H7" s="22">
        <f t="shared" si="1"/>
        <v>0</v>
      </c>
      <c r="I7" s="22">
        <f t="shared" si="1"/>
        <v>235</v>
      </c>
      <c r="J7" s="22">
        <f t="shared" si="1"/>
        <v>0</v>
      </c>
      <c r="K7" s="22">
        <f t="shared" si="2"/>
        <v>6615</v>
      </c>
      <c r="L7" s="22">
        <v>0</v>
      </c>
      <c r="M7" s="22">
        <v>4260</v>
      </c>
      <c r="N7" s="22">
        <v>2120</v>
      </c>
      <c r="O7" s="22">
        <v>0</v>
      </c>
      <c r="P7" s="22">
        <v>235</v>
      </c>
      <c r="Q7" s="22">
        <v>0</v>
      </c>
      <c r="R7" s="22">
        <f t="shared" si="3"/>
        <v>0</v>
      </c>
      <c r="S7" s="22">
        <f t="shared" si="4"/>
        <v>0</v>
      </c>
      <c r="T7" s="22">
        <f t="shared" si="5"/>
        <v>0</v>
      </c>
      <c r="U7" s="22">
        <f t="shared" si="6"/>
        <v>0</v>
      </c>
      <c r="V7" s="22">
        <f t="shared" si="6"/>
        <v>0</v>
      </c>
      <c r="W7" s="22">
        <f t="shared" si="6"/>
        <v>0</v>
      </c>
      <c r="X7" s="22">
        <f t="shared" si="7"/>
        <v>0</v>
      </c>
      <c r="Y7" s="22">
        <f t="shared" si="8"/>
        <v>0</v>
      </c>
      <c r="Z7" s="22" t="s">
        <v>172</v>
      </c>
      <c r="AA7" s="22">
        <v>0</v>
      </c>
      <c r="AB7" s="22" t="s">
        <v>172</v>
      </c>
      <c r="AC7" s="22" t="s">
        <v>172</v>
      </c>
      <c r="AD7" s="22" t="s">
        <v>172</v>
      </c>
      <c r="AE7" s="22">
        <v>0</v>
      </c>
      <c r="AF7" s="22">
        <f t="shared" si="9"/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f t="shared" si="10"/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f t="shared" si="11"/>
        <v>0</v>
      </c>
      <c r="AU7" s="22" t="s">
        <v>172</v>
      </c>
      <c r="AV7" s="22">
        <v>0</v>
      </c>
      <c r="AW7" s="22" t="s">
        <v>172</v>
      </c>
      <c r="AX7" s="22" t="s">
        <v>172</v>
      </c>
      <c r="AY7" s="22" t="s">
        <v>172</v>
      </c>
      <c r="AZ7" s="22">
        <v>0</v>
      </c>
      <c r="BA7" s="22">
        <f t="shared" si="12"/>
        <v>0</v>
      </c>
      <c r="BB7" s="22" t="s">
        <v>172</v>
      </c>
      <c r="BC7" s="22">
        <v>0</v>
      </c>
      <c r="BD7" s="22" t="s">
        <v>172</v>
      </c>
      <c r="BE7" s="22" t="s">
        <v>172</v>
      </c>
      <c r="BF7" s="22" t="s">
        <v>172</v>
      </c>
      <c r="BG7" s="22">
        <v>0</v>
      </c>
      <c r="BH7" s="22">
        <f t="shared" si="13"/>
        <v>7169</v>
      </c>
      <c r="BI7" s="22">
        <v>7169</v>
      </c>
      <c r="BJ7" s="22">
        <v>0</v>
      </c>
      <c r="BK7" s="22">
        <v>0</v>
      </c>
      <c r="BL7" s="22">
        <v>0</v>
      </c>
      <c r="BM7" s="22">
        <v>0</v>
      </c>
      <c r="BN7" s="22">
        <v>0</v>
      </c>
    </row>
    <row r="8" spans="1:66" ht="13.5">
      <c r="A8" s="40" t="s">
        <v>12</v>
      </c>
      <c r="B8" s="40" t="s">
        <v>19</v>
      </c>
      <c r="C8" s="41" t="s">
        <v>20</v>
      </c>
      <c r="D8" s="22">
        <f t="shared" si="0"/>
        <v>9874</v>
      </c>
      <c r="E8" s="22">
        <f t="shared" si="1"/>
        <v>3750</v>
      </c>
      <c r="F8" s="22">
        <f t="shared" si="1"/>
        <v>4345</v>
      </c>
      <c r="G8" s="22">
        <f t="shared" si="1"/>
        <v>1213</v>
      </c>
      <c r="H8" s="22">
        <f t="shared" si="1"/>
        <v>168</v>
      </c>
      <c r="I8" s="22">
        <f t="shared" si="1"/>
        <v>77</v>
      </c>
      <c r="J8" s="22">
        <f t="shared" si="1"/>
        <v>321</v>
      </c>
      <c r="K8" s="22">
        <f t="shared" si="2"/>
        <v>42</v>
      </c>
      <c r="L8" s="22">
        <v>42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f t="shared" si="3"/>
        <v>9832</v>
      </c>
      <c r="S8" s="22">
        <f t="shared" si="4"/>
        <v>3708</v>
      </c>
      <c r="T8" s="22">
        <f t="shared" si="5"/>
        <v>4345</v>
      </c>
      <c r="U8" s="22">
        <f aca="true" t="shared" si="14" ref="U8:W48">AI8+AP8</f>
        <v>1213</v>
      </c>
      <c r="V8" s="22">
        <f t="shared" si="14"/>
        <v>168</v>
      </c>
      <c r="W8" s="22">
        <f t="shared" si="14"/>
        <v>77</v>
      </c>
      <c r="X8" s="22">
        <f t="shared" si="7"/>
        <v>321</v>
      </c>
      <c r="Y8" s="22">
        <f t="shared" si="8"/>
        <v>0</v>
      </c>
      <c r="Z8" s="22" t="s">
        <v>172</v>
      </c>
      <c r="AA8" s="22">
        <v>0</v>
      </c>
      <c r="AB8" s="22" t="s">
        <v>172</v>
      </c>
      <c r="AC8" s="22" t="s">
        <v>172</v>
      </c>
      <c r="AD8" s="22" t="s">
        <v>172</v>
      </c>
      <c r="AE8" s="22">
        <v>0</v>
      </c>
      <c r="AF8" s="22">
        <f t="shared" si="9"/>
        <v>4345</v>
      </c>
      <c r="AG8" s="22">
        <v>0</v>
      </c>
      <c r="AH8" s="22">
        <v>4345</v>
      </c>
      <c r="AI8" s="22">
        <v>0</v>
      </c>
      <c r="AJ8" s="22">
        <v>0</v>
      </c>
      <c r="AK8" s="22">
        <v>0</v>
      </c>
      <c r="AL8" s="22">
        <v>0</v>
      </c>
      <c r="AM8" s="22">
        <f t="shared" si="10"/>
        <v>5487</v>
      </c>
      <c r="AN8" s="22">
        <v>3708</v>
      </c>
      <c r="AO8" s="22">
        <v>0</v>
      </c>
      <c r="AP8" s="22">
        <v>1213</v>
      </c>
      <c r="AQ8" s="22">
        <v>168</v>
      </c>
      <c r="AR8" s="22">
        <v>77</v>
      </c>
      <c r="AS8" s="22">
        <v>321</v>
      </c>
      <c r="AT8" s="22">
        <f t="shared" si="11"/>
        <v>0</v>
      </c>
      <c r="AU8" s="22" t="s">
        <v>172</v>
      </c>
      <c r="AV8" s="22">
        <v>0</v>
      </c>
      <c r="AW8" s="22" t="s">
        <v>172</v>
      </c>
      <c r="AX8" s="22" t="s">
        <v>172</v>
      </c>
      <c r="AY8" s="22" t="s">
        <v>172</v>
      </c>
      <c r="AZ8" s="22">
        <v>0</v>
      </c>
      <c r="BA8" s="22">
        <f t="shared" si="12"/>
        <v>0</v>
      </c>
      <c r="BB8" s="22" t="s">
        <v>172</v>
      </c>
      <c r="BC8" s="22">
        <v>0</v>
      </c>
      <c r="BD8" s="22" t="s">
        <v>172</v>
      </c>
      <c r="BE8" s="22" t="s">
        <v>172</v>
      </c>
      <c r="BF8" s="22" t="s">
        <v>172</v>
      </c>
      <c r="BG8" s="22">
        <v>0</v>
      </c>
      <c r="BH8" s="22">
        <f t="shared" si="13"/>
        <v>9330</v>
      </c>
      <c r="BI8" s="22">
        <v>8802</v>
      </c>
      <c r="BJ8" s="22">
        <v>142</v>
      </c>
      <c r="BK8" s="22">
        <v>18</v>
      </c>
      <c r="BL8" s="22">
        <v>0</v>
      </c>
      <c r="BM8" s="22">
        <v>0</v>
      </c>
      <c r="BN8" s="22">
        <v>368</v>
      </c>
    </row>
    <row r="9" spans="1:66" ht="13.5">
      <c r="A9" s="40" t="s">
        <v>12</v>
      </c>
      <c r="B9" s="40" t="s">
        <v>21</v>
      </c>
      <c r="C9" s="41" t="s">
        <v>22</v>
      </c>
      <c r="D9" s="22">
        <f t="shared" si="0"/>
        <v>2935</v>
      </c>
      <c r="E9" s="22">
        <f t="shared" si="1"/>
        <v>1038</v>
      </c>
      <c r="F9" s="22">
        <f t="shared" si="1"/>
        <v>1293</v>
      </c>
      <c r="G9" s="22">
        <f t="shared" si="1"/>
        <v>498</v>
      </c>
      <c r="H9" s="22">
        <f t="shared" si="1"/>
        <v>106</v>
      </c>
      <c r="I9" s="22">
        <f t="shared" si="1"/>
        <v>0</v>
      </c>
      <c r="J9" s="22">
        <f t="shared" si="1"/>
        <v>0</v>
      </c>
      <c r="K9" s="22">
        <f t="shared" si="2"/>
        <v>1038</v>
      </c>
      <c r="L9" s="22">
        <v>1038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f t="shared" si="3"/>
        <v>1897</v>
      </c>
      <c r="S9" s="22">
        <f t="shared" si="4"/>
        <v>0</v>
      </c>
      <c r="T9" s="22">
        <f t="shared" si="5"/>
        <v>1293</v>
      </c>
      <c r="U9" s="22">
        <f t="shared" si="14"/>
        <v>498</v>
      </c>
      <c r="V9" s="22">
        <f t="shared" si="14"/>
        <v>106</v>
      </c>
      <c r="W9" s="22">
        <f t="shared" si="14"/>
        <v>0</v>
      </c>
      <c r="X9" s="22">
        <f t="shared" si="7"/>
        <v>0</v>
      </c>
      <c r="Y9" s="22">
        <f t="shared" si="8"/>
        <v>0</v>
      </c>
      <c r="Z9" s="22" t="s">
        <v>172</v>
      </c>
      <c r="AA9" s="22">
        <v>0</v>
      </c>
      <c r="AB9" s="22" t="s">
        <v>172</v>
      </c>
      <c r="AC9" s="22" t="s">
        <v>172</v>
      </c>
      <c r="AD9" s="22" t="s">
        <v>172</v>
      </c>
      <c r="AE9" s="22">
        <v>0</v>
      </c>
      <c r="AF9" s="22">
        <f t="shared" si="9"/>
        <v>544</v>
      </c>
      <c r="AG9" s="22">
        <v>0</v>
      </c>
      <c r="AH9" s="22">
        <v>544</v>
      </c>
      <c r="AI9" s="22">
        <v>0</v>
      </c>
      <c r="AJ9" s="22">
        <v>0</v>
      </c>
      <c r="AK9" s="22">
        <v>0</v>
      </c>
      <c r="AL9" s="22">
        <v>0</v>
      </c>
      <c r="AM9" s="22">
        <f t="shared" si="10"/>
        <v>1353</v>
      </c>
      <c r="AN9" s="22">
        <v>0</v>
      </c>
      <c r="AO9" s="22">
        <v>749</v>
      </c>
      <c r="AP9" s="22">
        <v>498</v>
      </c>
      <c r="AQ9" s="22">
        <v>106</v>
      </c>
      <c r="AR9" s="22">
        <v>0</v>
      </c>
      <c r="AS9" s="22">
        <v>0</v>
      </c>
      <c r="AT9" s="22">
        <f t="shared" si="11"/>
        <v>0</v>
      </c>
      <c r="AU9" s="22" t="s">
        <v>172</v>
      </c>
      <c r="AV9" s="22">
        <v>0</v>
      </c>
      <c r="AW9" s="22" t="s">
        <v>172</v>
      </c>
      <c r="AX9" s="22" t="s">
        <v>172</v>
      </c>
      <c r="AY9" s="22" t="s">
        <v>172</v>
      </c>
      <c r="AZ9" s="22">
        <v>0</v>
      </c>
      <c r="BA9" s="22">
        <f t="shared" si="12"/>
        <v>0</v>
      </c>
      <c r="BB9" s="22" t="s">
        <v>172</v>
      </c>
      <c r="BC9" s="22">
        <v>0</v>
      </c>
      <c r="BD9" s="22" t="s">
        <v>172</v>
      </c>
      <c r="BE9" s="22" t="s">
        <v>172</v>
      </c>
      <c r="BF9" s="22" t="s">
        <v>172</v>
      </c>
      <c r="BG9" s="22">
        <v>0</v>
      </c>
      <c r="BH9" s="22">
        <f t="shared" si="13"/>
        <v>1619</v>
      </c>
      <c r="BI9" s="22">
        <v>1558</v>
      </c>
      <c r="BJ9" s="22">
        <v>11</v>
      </c>
      <c r="BK9" s="22">
        <v>0</v>
      </c>
      <c r="BL9" s="22">
        <v>0</v>
      </c>
      <c r="BM9" s="22">
        <v>0</v>
      </c>
      <c r="BN9" s="22">
        <v>50</v>
      </c>
    </row>
    <row r="10" spans="1:66" ht="13.5">
      <c r="A10" s="40" t="s">
        <v>12</v>
      </c>
      <c r="B10" s="40" t="s">
        <v>23</v>
      </c>
      <c r="C10" s="41" t="s">
        <v>24</v>
      </c>
      <c r="D10" s="22">
        <f t="shared" si="0"/>
        <v>8582</v>
      </c>
      <c r="E10" s="22">
        <f t="shared" si="1"/>
        <v>1903</v>
      </c>
      <c r="F10" s="22">
        <f t="shared" si="1"/>
        <v>3144</v>
      </c>
      <c r="G10" s="22">
        <f t="shared" si="1"/>
        <v>2831</v>
      </c>
      <c r="H10" s="22">
        <f t="shared" si="1"/>
        <v>128</v>
      </c>
      <c r="I10" s="22">
        <f t="shared" si="1"/>
        <v>0</v>
      </c>
      <c r="J10" s="22">
        <f t="shared" si="1"/>
        <v>576</v>
      </c>
      <c r="K10" s="22">
        <f t="shared" si="2"/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f t="shared" si="3"/>
        <v>8582</v>
      </c>
      <c r="S10" s="22">
        <f t="shared" si="4"/>
        <v>1903</v>
      </c>
      <c r="T10" s="22">
        <f t="shared" si="5"/>
        <v>3144</v>
      </c>
      <c r="U10" s="22">
        <f t="shared" si="14"/>
        <v>2831</v>
      </c>
      <c r="V10" s="22">
        <f t="shared" si="14"/>
        <v>128</v>
      </c>
      <c r="W10" s="22">
        <f t="shared" si="14"/>
        <v>0</v>
      </c>
      <c r="X10" s="22">
        <f t="shared" si="7"/>
        <v>576</v>
      </c>
      <c r="Y10" s="22">
        <f t="shared" si="8"/>
        <v>165</v>
      </c>
      <c r="Z10" s="22" t="s">
        <v>172</v>
      </c>
      <c r="AA10" s="22">
        <v>0</v>
      </c>
      <c r="AB10" s="22" t="s">
        <v>172</v>
      </c>
      <c r="AC10" s="22" t="s">
        <v>172</v>
      </c>
      <c r="AD10" s="22" t="s">
        <v>172</v>
      </c>
      <c r="AE10" s="22">
        <v>165</v>
      </c>
      <c r="AF10" s="22">
        <f t="shared" si="9"/>
        <v>8417</v>
      </c>
      <c r="AG10" s="22">
        <v>1903</v>
      </c>
      <c r="AH10" s="22">
        <v>3144</v>
      </c>
      <c r="AI10" s="22">
        <v>2831</v>
      </c>
      <c r="AJ10" s="22">
        <v>128</v>
      </c>
      <c r="AK10" s="22">
        <v>0</v>
      </c>
      <c r="AL10" s="22">
        <v>411</v>
      </c>
      <c r="AM10" s="22">
        <f t="shared" si="10"/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f t="shared" si="11"/>
        <v>0</v>
      </c>
      <c r="AU10" s="22" t="s">
        <v>172</v>
      </c>
      <c r="AV10" s="22">
        <v>0</v>
      </c>
      <c r="AW10" s="22" t="s">
        <v>172</v>
      </c>
      <c r="AX10" s="22" t="s">
        <v>172</v>
      </c>
      <c r="AY10" s="22" t="s">
        <v>172</v>
      </c>
      <c r="AZ10" s="22">
        <v>0</v>
      </c>
      <c r="BA10" s="22">
        <f t="shared" si="12"/>
        <v>0</v>
      </c>
      <c r="BB10" s="22" t="s">
        <v>172</v>
      </c>
      <c r="BC10" s="22">
        <v>0</v>
      </c>
      <c r="BD10" s="22" t="s">
        <v>172</v>
      </c>
      <c r="BE10" s="22" t="s">
        <v>172</v>
      </c>
      <c r="BF10" s="22" t="s">
        <v>172</v>
      </c>
      <c r="BG10" s="22">
        <v>0</v>
      </c>
      <c r="BH10" s="22">
        <f t="shared" si="13"/>
        <v>10396</v>
      </c>
      <c r="BI10" s="22">
        <v>9953</v>
      </c>
      <c r="BJ10" s="22">
        <v>100</v>
      </c>
      <c r="BK10" s="22">
        <v>43</v>
      </c>
      <c r="BL10" s="22">
        <v>0</v>
      </c>
      <c r="BM10" s="22">
        <v>0</v>
      </c>
      <c r="BN10" s="22">
        <v>300</v>
      </c>
    </row>
    <row r="11" spans="1:66" ht="13.5">
      <c r="A11" s="40" t="s">
        <v>12</v>
      </c>
      <c r="B11" s="40" t="s">
        <v>25</v>
      </c>
      <c r="C11" s="41" t="s">
        <v>26</v>
      </c>
      <c r="D11" s="22">
        <f t="shared" si="0"/>
        <v>1638</v>
      </c>
      <c r="E11" s="22">
        <f t="shared" si="1"/>
        <v>368</v>
      </c>
      <c r="F11" s="22">
        <f t="shared" si="1"/>
        <v>725</v>
      </c>
      <c r="G11" s="22">
        <f t="shared" si="1"/>
        <v>386</v>
      </c>
      <c r="H11" s="22">
        <f t="shared" si="1"/>
        <v>103</v>
      </c>
      <c r="I11" s="22">
        <f t="shared" si="1"/>
        <v>0</v>
      </c>
      <c r="J11" s="22">
        <f t="shared" si="1"/>
        <v>56</v>
      </c>
      <c r="K11" s="22">
        <f t="shared" si="2"/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f t="shared" si="3"/>
        <v>1638</v>
      </c>
      <c r="S11" s="22">
        <f t="shared" si="4"/>
        <v>368</v>
      </c>
      <c r="T11" s="22">
        <f t="shared" si="5"/>
        <v>725</v>
      </c>
      <c r="U11" s="22">
        <f t="shared" si="14"/>
        <v>386</v>
      </c>
      <c r="V11" s="22">
        <f t="shared" si="14"/>
        <v>103</v>
      </c>
      <c r="W11" s="22">
        <f t="shared" si="14"/>
        <v>0</v>
      </c>
      <c r="X11" s="22">
        <f t="shared" si="7"/>
        <v>56</v>
      </c>
      <c r="Y11" s="22">
        <f t="shared" si="8"/>
        <v>0</v>
      </c>
      <c r="Z11" s="22" t="s">
        <v>172</v>
      </c>
      <c r="AA11" s="22">
        <v>0</v>
      </c>
      <c r="AB11" s="22" t="s">
        <v>172</v>
      </c>
      <c r="AC11" s="22" t="s">
        <v>172</v>
      </c>
      <c r="AD11" s="22" t="s">
        <v>172</v>
      </c>
      <c r="AE11" s="22">
        <v>0</v>
      </c>
      <c r="AF11" s="22">
        <f t="shared" si="9"/>
        <v>439</v>
      </c>
      <c r="AG11" s="22">
        <v>0</v>
      </c>
      <c r="AH11" s="22">
        <v>397</v>
      </c>
      <c r="AI11" s="22">
        <v>0</v>
      </c>
      <c r="AJ11" s="22">
        <v>0</v>
      </c>
      <c r="AK11" s="22">
        <v>0</v>
      </c>
      <c r="AL11" s="22">
        <v>42</v>
      </c>
      <c r="AM11" s="22">
        <f t="shared" si="10"/>
        <v>1199</v>
      </c>
      <c r="AN11" s="22">
        <v>368</v>
      </c>
      <c r="AO11" s="22">
        <v>328</v>
      </c>
      <c r="AP11" s="22">
        <v>386</v>
      </c>
      <c r="AQ11" s="22">
        <v>103</v>
      </c>
      <c r="AR11" s="22">
        <v>0</v>
      </c>
      <c r="AS11" s="22">
        <v>14</v>
      </c>
      <c r="AT11" s="22">
        <f t="shared" si="11"/>
        <v>0</v>
      </c>
      <c r="AU11" s="22" t="s">
        <v>172</v>
      </c>
      <c r="AV11" s="22">
        <v>0</v>
      </c>
      <c r="AW11" s="22" t="s">
        <v>172</v>
      </c>
      <c r="AX11" s="22" t="s">
        <v>172</v>
      </c>
      <c r="AY11" s="22" t="s">
        <v>172</v>
      </c>
      <c r="AZ11" s="22">
        <v>0</v>
      </c>
      <c r="BA11" s="22">
        <f t="shared" si="12"/>
        <v>0</v>
      </c>
      <c r="BB11" s="22" t="s">
        <v>172</v>
      </c>
      <c r="BC11" s="22">
        <v>0</v>
      </c>
      <c r="BD11" s="22" t="s">
        <v>172</v>
      </c>
      <c r="BE11" s="22" t="s">
        <v>172</v>
      </c>
      <c r="BF11" s="22" t="s">
        <v>172</v>
      </c>
      <c r="BG11" s="22">
        <v>0</v>
      </c>
      <c r="BH11" s="22">
        <f t="shared" si="13"/>
        <v>2657</v>
      </c>
      <c r="BI11" s="22">
        <v>2657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</row>
    <row r="12" spans="1:66" ht="13.5">
      <c r="A12" s="40" t="s">
        <v>12</v>
      </c>
      <c r="B12" s="40" t="s">
        <v>27</v>
      </c>
      <c r="C12" s="41" t="s">
        <v>28</v>
      </c>
      <c r="D12" s="22">
        <f t="shared" si="0"/>
        <v>6463</v>
      </c>
      <c r="E12" s="22">
        <f t="shared" si="1"/>
        <v>1881</v>
      </c>
      <c r="F12" s="22">
        <f t="shared" si="1"/>
        <v>2179</v>
      </c>
      <c r="G12" s="22">
        <f t="shared" si="1"/>
        <v>2203</v>
      </c>
      <c r="H12" s="22">
        <f t="shared" si="1"/>
        <v>107</v>
      </c>
      <c r="I12" s="22">
        <f t="shared" si="1"/>
        <v>0</v>
      </c>
      <c r="J12" s="22">
        <f t="shared" si="1"/>
        <v>93</v>
      </c>
      <c r="K12" s="22">
        <f t="shared" si="2"/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f t="shared" si="3"/>
        <v>6463</v>
      </c>
      <c r="S12" s="22">
        <f t="shared" si="4"/>
        <v>1881</v>
      </c>
      <c r="T12" s="22">
        <f t="shared" si="5"/>
        <v>2179</v>
      </c>
      <c r="U12" s="22">
        <f t="shared" si="14"/>
        <v>2203</v>
      </c>
      <c r="V12" s="22">
        <f t="shared" si="14"/>
        <v>107</v>
      </c>
      <c r="W12" s="22">
        <f t="shared" si="14"/>
        <v>0</v>
      </c>
      <c r="X12" s="22">
        <f t="shared" si="7"/>
        <v>93</v>
      </c>
      <c r="Y12" s="22">
        <f t="shared" si="8"/>
        <v>0</v>
      </c>
      <c r="Z12" s="22" t="s">
        <v>172</v>
      </c>
      <c r="AA12" s="22">
        <v>0</v>
      </c>
      <c r="AB12" s="22" t="s">
        <v>172</v>
      </c>
      <c r="AC12" s="22" t="s">
        <v>172</v>
      </c>
      <c r="AD12" s="22" t="s">
        <v>172</v>
      </c>
      <c r="AE12" s="22">
        <v>0</v>
      </c>
      <c r="AF12" s="22">
        <f t="shared" si="9"/>
        <v>1336</v>
      </c>
      <c r="AG12" s="22">
        <v>0</v>
      </c>
      <c r="AH12" s="22">
        <v>1336</v>
      </c>
      <c r="AI12" s="22">
        <v>0</v>
      </c>
      <c r="AJ12" s="22">
        <v>0</v>
      </c>
      <c r="AK12" s="22">
        <v>0</v>
      </c>
      <c r="AL12" s="22">
        <v>0</v>
      </c>
      <c r="AM12" s="22">
        <f t="shared" si="10"/>
        <v>5127</v>
      </c>
      <c r="AN12" s="22">
        <v>1881</v>
      </c>
      <c r="AO12" s="22">
        <v>843</v>
      </c>
      <c r="AP12" s="22">
        <v>2203</v>
      </c>
      <c r="AQ12" s="22">
        <v>107</v>
      </c>
      <c r="AR12" s="22">
        <v>0</v>
      </c>
      <c r="AS12" s="22">
        <v>93</v>
      </c>
      <c r="AT12" s="22">
        <f t="shared" si="11"/>
        <v>0</v>
      </c>
      <c r="AU12" s="22" t="s">
        <v>172</v>
      </c>
      <c r="AV12" s="22">
        <v>0</v>
      </c>
      <c r="AW12" s="22" t="s">
        <v>172</v>
      </c>
      <c r="AX12" s="22" t="s">
        <v>172</v>
      </c>
      <c r="AY12" s="22" t="s">
        <v>172</v>
      </c>
      <c r="AZ12" s="22">
        <v>0</v>
      </c>
      <c r="BA12" s="22">
        <f t="shared" si="12"/>
        <v>0</v>
      </c>
      <c r="BB12" s="22" t="s">
        <v>172</v>
      </c>
      <c r="BC12" s="22">
        <v>0</v>
      </c>
      <c r="BD12" s="22" t="s">
        <v>172</v>
      </c>
      <c r="BE12" s="22" t="s">
        <v>172</v>
      </c>
      <c r="BF12" s="22" t="s">
        <v>172</v>
      </c>
      <c r="BG12" s="22">
        <v>0</v>
      </c>
      <c r="BH12" s="22">
        <f t="shared" si="13"/>
        <v>7200</v>
      </c>
      <c r="BI12" s="22">
        <v>7200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</row>
    <row r="13" spans="1:66" ht="13.5">
      <c r="A13" s="40" t="s">
        <v>12</v>
      </c>
      <c r="B13" s="40" t="s">
        <v>29</v>
      </c>
      <c r="C13" s="41" t="s">
        <v>30</v>
      </c>
      <c r="D13" s="22">
        <f t="shared" si="0"/>
        <v>3025</v>
      </c>
      <c r="E13" s="22">
        <f t="shared" si="1"/>
        <v>0</v>
      </c>
      <c r="F13" s="22">
        <f t="shared" si="1"/>
        <v>2101</v>
      </c>
      <c r="G13" s="22">
        <f t="shared" si="1"/>
        <v>895</v>
      </c>
      <c r="H13" s="22">
        <f t="shared" si="1"/>
        <v>14</v>
      </c>
      <c r="I13" s="22">
        <f t="shared" si="1"/>
        <v>0</v>
      </c>
      <c r="J13" s="22">
        <f t="shared" si="1"/>
        <v>15</v>
      </c>
      <c r="K13" s="22">
        <f t="shared" si="2"/>
        <v>3025</v>
      </c>
      <c r="L13" s="22">
        <v>0</v>
      </c>
      <c r="M13" s="22">
        <v>2101</v>
      </c>
      <c r="N13" s="22">
        <v>895</v>
      </c>
      <c r="O13" s="22">
        <v>14</v>
      </c>
      <c r="P13" s="22">
        <v>0</v>
      </c>
      <c r="Q13" s="22">
        <v>15</v>
      </c>
      <c r="R13" s="22">
        <f t="shared" si="3"/>
        <v>0</v>
      </c>
      <c r="S13" s="22">
        <f t="shared" si="4"/>
        <v>0</v>
      </c>
      <c r="T13" s="22">
        <f t="shared" si="5"/>
        <v>0</v>
      </c>
      <c r="U13" s="22">
        <f t="shared" si="14"/>
        <v>0</v>
      </c>
      <c r="V13" s="22">
        <f t="shared" si="14"/>
        <v>0</v>
      </c>
      <c r="W13" s="22">
        <f t="shared" si="14"/>
        <v>0</v>
      </c>
      <c r="X13" s="22">
        <f t="shared" si="7"/>
        <v>0</v>
      </c>
      <c r="Y13" s="22">
        <f t="shared" si="8"/>
        <v>0</v>
      </c>
      <c r="Z13" s="22" t="s">
        <v>172</v>
      </c>
      <c r="AA13" s="22">
        <v>0</v>
      </c>
      <c r="AB13" s="22" t="s">
        <v>172</v>
      </c>
      <c r="AC13" s="22" t="s">
        <v>172</v>
      </c>
      <c r="AD13" s="22" t="s">
        <v>172</v>
      </c>
      <c r="AE13" s="22">
        <v>0</v>
      </c>
      <c r="AF13" s="22">
        <f t="shared" si="9"/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f t="shared" si="10"/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f t="shared" si="11"/>
        <v>0</v>
      </c>
      <c r="AU13" s="22" t="s">
        <v>172</v>
      </c>
      <c r="AV13" s="22">
        <v>0</v>
      </c>
      <c r="AW13" s="22" t="s">
        <v>172</v>
      </c>
      <c r="AX13" s="22" t="s">
        <v>172</v>
      </c>
      <c r="AY13" s="22" t="s">
        <v>172</v>
      </c>
      <c r="AZ13" s="22">
        <v>0</v>
      </c>
      <c r="BA13" s="22">
        <f t="shared" si="12"/>
        <v>0</v>
      </c>
      <c r="BB13" s="22" t="s">
        <v>172</v>
      </c>
      <c r="BC13" s="22">
        <v>0</v>
      </c>
      <c r="BD13" s="22" t="s">
        <v>172</v>
      </c>
      <c r="BE13" s="22" t="s">
        <v>172</v>
      </c>
      <c r="BF13" s="22" t="s">
        <v>172</v>
      </c>
      <c r="BG13" s="22">
        <v>0</v>
      </c>
      <c r="BH13" s="22">
        <f t="shared" si="13"/>
        <v>2225</v>
      </c>
      <c r="BI13" s="22">
        <v>2225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</row>
    <row r="14" spans="1:66" ht="13.5">
      <c r="A14" s="40" t="s">
        <v>12</v>
      </c>
      <c r="B14" s="40" t="s">
        <v>31</v>
      </c>
      <c r="C14" s="41" t="s">
        <v>32</v>
      </c>
      <c r="D14" s="22">
        <f t="shared" si="0"/>
        <v>5242</v>
      </c>
      <c r="E14" s="22">
        <f t="shared" si="1"/>
        <v>1735</v>
      </c>
      <c r="F14" s="22">
        <f t="shared" si="1"/>
        <v>2185</v>
      </c>
      <c r="G14" s="22">
        <f t="shared" si="1"/>
        <v>1057</v>
      </c>
      <c r="H14" s="22">
        <f t="shared" si="1"/>
        <v>131</v>
      </c>
      <c r="I14" s="22">
        <f t="shared" si="1"/>
        <v>0</v>
      </c>
      <c r="J14" s="22">
        <f t="shared" si="1"/>
        <v>134</v>
      </c>
      <c r="K14" s="22">
        <f t="shared" si="2"/>
        <v>3721</v>
      </c>
      <c r="L14" s="22">
        <v>1735</v>
      </c>
      <c r="M14" s="22">
        <v>664</v>
      </c>
      <c r="N14" s="22">
        <v>1057</v>
      </c>
      <c r="O14" s="22">
        <v>131</v>
      </c>
      <c r="P14" s="22">
        <v>0</v>
      </c>
      <c r="Q14" s="22">
        <v>134</v>
      </c>
      <c r="R14" s="22">
        <f t="shared" si="3"/>
        <v>1521</v>
      </c>
      <c r="S14" s="22">
        <f t="shared" si="4"/>
        <v>0</v>
      </c>
      <c r="T14" s="22">
        <f t="shared" si="5"/>
        <v>1521</v>
      </c>
      <c r="U14" s="22">
        <f t="shared" si="14"/>
        <v>0</v>
      </c>
      <c r="V14" s="22">
        <f t="shared" si="14"/>
        <v>0</v>
      </c>
      <c r="W14" s="22">
        <f t="shared" si="14"/>
        <v>0</v>
      </c>
      <c r="X14" s="22">
        <f t="shared" si="7"/>
        <v>0</v>
      </c>
      <c r="Y14" s="22">
        <f t="shared" si="8"/>
        <v>0</v>
      </c>
      <c r="Z14" s="22" t="s">
        <v>172</v>
      </c>
      <c r="AA14" s="22">
        <v>0</v>
      </c>
      <c r="AB14" s="22" t="s">
        <v>172</v>
      </c>
      <c r="AC14" s="22" t="s">
        <v>172</v>
      </c>
      <c r="AD14" s="22" t="s">
        <v>172</v>
      </c>
      <c r="AE14" s="22">
        <v>0</v>
      </c>
      <c r="AF14" s="22">
        <f t="shared" si="9"/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f t="shared" si="10"/>
        <v>1521</v>
      </c>
      <c r="AN14" s="22">
        <v>0</v>
      </c>
      <c r="AO14" s="22">
        <v>1521</v>
      </c>
      <c r="AP14" s="22">
        <v>0</v>
      </c>
      <c r="AQ14" s="22">
        <v>0</v>
      </c>
      <c r="AR14" s="22">
        <v>0</v>
      </c>
      <c r="AS14" s="22">
        <v>0</v>
      </c>
      <c r="AT14" s="22">
        <f t="shared" si="11"/>
        <v>0</v>
      </c>
      <c r="AU14" s="22" t="s">
        <v>172</v>
      </c>
      <c r="AV14" s="22">
        <v>0</v>
      </c>
      <c r="AW14" s="22" t="s">
        <v>172</v>
      </c>
      <c r="AX14" s="22" t="s">
        <v>172</v>
      </c>
      <c r="AY14" s="22" t="s">
        <v>172</v>
      </c>
      <c r="AZ14" s="22">
        <v>0</v>
      </c>
      <c r="BA14" s="22">
        <f t="shared" si="12"/>
        <v>0</v>
      </c>
      <c r="BB14" s="22" t="s">
        <v>172</v>
      </c>
      <c r="BC14" s="22">
        <v>0</v>
      </c>
      <c r="BD14" s="22" t="s">
        <v>172</v>
      </c>
      <c r="BE14" s="22" t="s">
        <v>172</v>
      </c>
      <c r="BF14" s="22" t="s">
        <v>172</v>
      </c>
      <c r="BG14" s="22">
        <v>0</v>
      </c>
      <c r="BH14" s="22">
        <f t="shared" si="13"/>
        <v>3858</v>
      </c>
      <c r="BI14" s="22">
        <v>3677</v>
      </c>
      <c r="BJ14" s="22">
        <v>55</v>
      </c>
      <c r="BK14" s="22">
        <v>0</v>
      </c>
      <c r="BL14" s="22">
        <v>0</v>
      </c>
      <c r="BM14" s="22">
        <v>0</v>
      </c>
      <c r="BN14" s="22">
        <v>126</v>
      </c>
    </row>
    <row r="15" spans="1:66" ht="13.5">
      <c r="A15" s="40" t="s">
        <v>12</v>
      </c>
      <c r="B15" s="40" t="s">
        <v>33</v>
      </c>
      <c r="C15" s="41" t="s">
        <v>34</v>
      </c>
      <c r="D15" s="22">
        <f t="shared" si="0"/>
        <v>4707</v>
      </c>
      <c r="E15" s="22">
        <f t="shared" si="1"/>
        <v>0</v>
      </c>
      <c r="F15" s="22">
        <f t="shared" si="1"/>
        <v>2648</v>
      </c>
      <c r="G15" s="22">
        <f t="shared" si="1"/>
        <v>1853</v>
      </c>
      <c r="H15" s="22">
        <f t="shared" si="1"/>
        <v>206</v>
      </c>
      <c r="I15" s="22">
        <f t="shared" si="1"/>
        <v>0</v>
      </c>
      <c r="J15" s="22">
        <f t="shared" si="1"/>
        <v>0</v>
      </c>
      <c r="K15" s="22">
        <f t="shared" si="2"/>
        <v>128</v>
      </c>
      <c r="L15" s="22">
        <v>0</v>
      </c>
      <c r="M15" s="22">
        <v>128</v>
      </c>
      <c r="N15" s="22">
        <v>0</v>
      </c>
      <c r="O15" s="22">
        <v>0</v>
      </c>
      <c r="P15" s="22">
        <v>0</v>
      </c>
      <c r="Q15" s="22">
        <v>0</v>
      </c>
      <c r="R15" s="22">
        <f t="shared" si="3"/>
        <v>4579</v>
      </c>
      <c r="S15" s="22">
        <f t="shared" si="4"/>
        <v>0</v>
      </c>
      <c r="T15" s="22">
        <f t="shared" si="5"/>
        <v>2520</v>
      </c>
      <c r="U15" s="22">
        <f t="shared" si="14"/>
        <v>1853</v>
      </c>
      <c r="V15" s="22">
        <f t="shared" si="14"/>
        <v>206</v>
      </c>
      <c r="W15" s="22">
        <f t="shared" si="14"/>
        <v>0</v>
      </c>
      <c r="X15" s="22">
        <f t="shared" si="7"/>
        <v>0</v>
      </c>
      <c r="Y15" s="22">
        <f t="shared" si="8"/>
        <v>0</v>
      </c>
      <c r="Z15" s="22" t="s">
        <v>172</v>
      </c>
      <c r="AA15" s="22">
        <v>0</v>
      </c>
      <c r="AB15" s="22" t="s">
        <v>172</v>
      </c>
      <c r="AC15" s="22" t="s">
        <v>172</v>
      </c>
      <c r="AD15" s="22" t="s">
        <v>172</v>
      </c>
      <c r="AE15" s="22">
        <v>0</v>
      </c>
      <c r="AF15" s="22">
        <f t="shared" si="9"/>
        <v>1730</v>
      </c>
      <c r="AG15" s="22">
        <v>0</v>
      </c>
      <c r="AH15" s="22">
        <v>1730</v>
      </c>
      <c r="AI15" s="22">
        <v>0</v>
      </c>
      <c r="AJ15" s="22">
        <v>0</v>
      </c>
      <c r="AK15" s="22">
        <v>0</v>
      </c>
      <c r="AL15" s="22">
        <v>0</v>
      </c>
      <c r="AM15" s="22">
        <f t="shared" si="10"/>
        <v>2849</v>
      </c>
      <c r="AN15" s="22">
        <v>0</v>
      </c>
      <c r="AO15" s="22">
        <v>790</v>
      </c>
      <c r="AP15" s="22">
        <v>1853</v>
      </c>
      <c r="AQ15" s="22">
        <v>206</v>
      </c>
      <c r="AR15" s="22">
        <v>0</v>
      </c>
      <c r="AS15" s="22">
        <v>0</v>
      </c>
      <c r="AT15" s="22">
        <f t="shared" si="11"/>
        <v>0</v>
      </c>
      <c r="AU15" s="22" t="s">
        <v>172</v>
      </c>
      <c r="AV15" s="22">
        <v>0</v>
      </c>
      <c r="AW15" s="22" t="s">
        <v>172</v>
      </c>
      <c r="AX15" s="22" t="s">
        <v>172</v>
      </c>
      <c r="AY15" s="22" t="s">
        <v>172</v>
      </c>
      <c r="AZ15" s="22">
        <v>0</v>
      </c>
      <c r="BA15" s="22">
        <f t="shared" si="12"/>
        <v>0</v>
      </c>
      <c r="BB15" s="22" t="s">
        <v>172</v>
      </c>
      <c r="BC15" s="22">
        <v>0</v>
      </c>
      <c r="BD15" s="22" t="s">
        <v>172</v>
      </c>
      <c r="BE15" s="22" t="s">
        <v>172</v>
      </c>
      <c r="BF15" s="22" t="s">
        <v>172</v>
      </c>
      <c r="BG15" s="22">
        <v>0</v>
      </c>
      <c r="BH15" s="22">
        <f t="shared" si="13"/>
        <v>22220</v>
      </c>
      <c r="BI15" s="22">
        <v>21176</v>
      </c>
      <c r="BJ15" s="22">
        <v>96</v>
      </c>
      <c r="BK15" s="22">
        <v>0</v>
      </c>
      <c r="BL15" s="22">
        <v>0</v>
      </c>
      <c r="BM15" s="22">
        <v>0</v>
      </c>
      <c r="BN15" s="22">
        <v>948</v>
      </c>
    </row>
    <row r="16" spans="1:66" ht="13.5">
      <c r="A16" s="40" t="s">
        <v>12</v>
      </c>
      <c r="B16" s="40" t="s">
        <v>35</v>
      </c>
      <c r="C16" s="41" t="s">
        <v>36</v>
      </c>
      <c r="D16" s="22">
        <f t="shared" si="0"/>
        <v>24020</v>
      </c>
      <c r="E16" s="22">
        <f t="shared" si="1"/>
        <v>59</v>
      </c>
      <c r="F16" s="22">
        <f t="shared" si="1"/>
        <v>7240</v>
      </c>
      <c r="G16" s="22">
        <f t="shared" si="1"/>
        <v>1078</v>
      </c>
      <c r="H16" s="22">
        <f t="shared" si="1"/>
        <v>395</v>
      </c>
      <c r="I16" s="22">
        <f t="shared" si="1"/>
        <v>0</v>
      </c>
      <c r="J16" s="22">
        <f t="shared" si="1"/>
        <v>15248</v>
      </c>
      <c r="K16" s="22">
        <f t="shared" si="2"/>
        <v>2478</v>
      </c>
      <c r="L16" s="22">
        <v>59</v>
      </c>
      <c r="M16" s="22">
        <v>946</v>
      </c>
      <c r="N16" s="22">
        <v>1078</v>
      </c>
      <c r="O16" s="22">
        <v>395</v>
      </c>
      <c r="P16" s="22">
        <v>0</v>
      </c>
      <c r="Q16" s="22">
        <v>0</v>
      </c>
      <c r="R16" s="22">
        <f t="shared" si="3"/>
        <v>21542</v>
      </c>
      <c r="S16" s="22">
        <f t="shared" si="4"/>
        <v>0</v>
      </c>
      <c r="T16" s="22">
        <f t="shared" si="5"/>
        <v>6294</v>
      </c>
      <c r="U16" s="22">
        <f t="shared" si="14"/>
        <v>0</v>
      </c>
      <c r="V16" s="22">
        <f t="shared" si="14"/>
        <v>0</v>
      </c>
      <c r="W16" s="22">
        <f t="shared" si="14"/>
        <v>0</v>
      </c>
      <c r="X16" s="22">
        <f t="shared" si="7"/>
        <v>15248</v>
      </c>
      <c r="Y16" s="22">
        <f t="shared" si="8"/>
        <v>21542</v>
      </c>
      <c r="Z16" s="22" t="s">
        <v>172</v>
      </c>
      <c r="AA16" s="22">
        <v>6294</v>
      </c>
      <c r="AB16" s="22" t="s">
        <v>172</v>
      </c>
      <c r="AC16" s="22" t="s">
        <v>172</v>
      </c>
      <c r="AD16" s="22" t="s">
        <v>172</v>
      </c>
      <c r="AE16" s="22">
        <v>15248</v>
      </c>
      <c r="AF16" s="22">
        <f t="shared" si="9"/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f t="shared" si="10"/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f t="shared" si="11"/>
        <v>0</v>
      </c>
      <c r="AU16" s="22" t="s">
        <v>172</v>
      </c>
      <c r="AV16" s="22">
        <v>0</v>
      </c>
      <c r="AW16" s="22" t="s">
        <v>172</v>
      </c>
      <c r="AX16" s="22" t="s">
        <v>172</v>
      </c>
      <c r="AY16" s="22" t="s">
        <v>172</v>
      </c>
      <c r="AZ16" s="22">
        <v>0</v>
      </c>
      <c r="BA16" s="22">
        <f t="shared" si="12"/>
        <v>0</v>
      </c>
      <c r="BB16" s="22" t="s">
        <v>172</v>
      </c>
      <c r="BC16" s="22">
        <v>0</v>
      </c>
      <c r="BD16" s="22" t="s">
        <v>172</v>
      </c>
      <c r="BE16" s="22" t="s">
        <v>172</v>
      </c>
      <c r="BF16" s="22" t="s">
        <v>172</v>
      </c>
      <c r="BG16" s="22">
        <v>0</v>
      </c>
      <c r="BH16" s="22">
        <f t="shared" si="13"/>
        <v>7947</v>
      </c>
      <c r="BI16" s="22">
        <v>7598</v>
      </c>
      <c r="BJ16" s="22">
        <v>76</v>
      </c>
      <c r="BK16" s="22">
        <v>2</v>
      </c>
      <c r="BL16" s="22">
        <v>0</v>
      </c>
      <c r="BM16" s="22">
        <v>0</v>
      </c>
      <c r="BN16" s="22">
        <v>271</v>
      </c>
    </row>
    <row r="17" spans="1:66" ht="13.5">
      <c r="A17" s="40" t="s">
        <v>12</v>
      </c>
      <c r="B17" s="40" t="s">
        <v>37</v>
      </c>
      <c r="C17" s="41" t="s">
        <v>38</v>
      </c>
      <c r="D17" s="22">
        <f t="shared" si="0"/>
        <v>3660</v>
      </c>
      <c r="E17" s="22">
        <f t="shared" si="1"/>
        <v>0</v>
      </c>
      <c r="F17" s="22">
        <f t="shared" si="1"/>
        <v>2195</v>
      </c>
      <c r="G17" s="22">
        <f t="shared" si="1"/>
        <v>1444</v>
      </c>
      <c r="H17" s="22">
        <f t="shared" si="1"/>
        <v>21</v>
      </c>
      <c r="I17" s="22">
        <f t="shared" si="1"/>
        <v>0</v>
      </c>
      <c r="J17" s="22">
        <f t="shared" si="1"/>
        <v>0</v>
      </c>
      <c r="K17" s="22">
        <f t="shared" si="2"/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f t="shared" si="3"/>
        <v>3660</v>
      </c>
      <c r="S17" s="22">
        <f t="shared" si="4"/>
        <v>0</v>
      </c>
      <c r="T17" s="22">
        <f t="shared" si="5"/>
        <v>2195</v>
      </c>
      <c r="U17" s="22">
        <f t="shared" si="14"/>
        <v>1444</v>
      </c>
      <c r="V17" s="22">
        <f t="shared" si="14"/>
        <v>21</v>
      </c>
      <c r="W17" s="22">
        <f t="shared" si="14"/>
        <v>0</v>
      </c>
      <c r="X17" s="22">
        <f t="shared" si="7"/>
        <v>0</v>
      </c>
      <c r="Y17" s="22">
        <f t="shared" si="8"/>
        <v>0</v>
      </c>
      <c r="Z17" s="22" t="s">
        <v>172</v>
      </c>
      <c r="AA17" s="22">
        <v>0</v>
      </c>
      <c r="AB17" s="22" t="s">
        <v>172</v>
      </c>
      <c r="AC17" s="22" t="s">
        <v>172</v>
      </c>
      <c r="AD17" s="22" t="s">
        <v>172</v>
      </c>
      <c r="AE17" s="22">
        <v>0</v>
      </c>
      <c r="AF17" s="22">
        <f t="shared" si="9"/>
        <v>1383</v>
      </c>
      <c r="AG17" s="22">
        <v>0</v>
      </c>
      <c r="AH17" s="22">
        <v>1383</v>
      </c>
      <c r="AI17" s="22">
        <v>0</v>
      </c>
      <c r="AJ17" s="22">
        <v>0</v>
      </c>
      <c r="AK17" s="22">
        <v>0</v>
      </c>
      <c r="AL17" s="22">
        <v>0</v>
      </c>
      <c r="AM17" s="22">
        <f t="shared" si="10"/>
        <v>2277</v>
      </c>
      <c r="AN17" s="22">
        <v>0</v>
      </c>
      <c r="AO17" s="22">
        <v>812</v>
      </c>
      <c r="AP17" s="22">
        <v>1444</v>
      </c>
      <c r="AQ17" s="22">
        <v>21</v>
      </c>
      <c r="AR17" s="22">
        <v>0</v>
      </c>
      <c r="AS17" s="22">
        <v>0</v>
      </c>
      <c r="AT17" s="22">
        <f t="shared" si="11"/>
        <v>0</v>
      </c>
      <c r="AU17" s="22" t="s">
        <v>172</v>
      </c>
      <c r="AV17" s="22">
        <v>0</v>
      </c>
      <c r="AW17" s="22" t="s">
        <v>172</v>
      </c>
      <c r="AX17" s="22" t="s">
        <v>172</v>
      </c>
      <c r="AY17" s="22" t="s">
        <v>172</v>
      </c>
      <c r="AZ17" s="22">
        <v>0</v>
      </c>
      <c r="BA17" s="22">
        <f t="shared" si="12"/>
        <v>0</v>
      </c>
      <c r="BB17" s="22" t="s">
        <v>172</v>
      </c>
      <c r="BC17" s="22">
        <v>0</v>
      </c>
      <c r="BD17" s="22" t="s">
        <v>172</v>
      </c>
      <c r="BE17" s="22" t="s">
        <v>172</v>
      </c>
      <c r="BF17" s="22" t="s">
        <v>172</v>
      </c>
      <c r="BG17" s="22">
        <v>0</v>
      </c>
      <c r="BH17" s="22">
        <f t="shared" si="13"/>
        <v>16094</v>
      </c>
      <c r="BI17" s="22">
        <v>15249</v>
      </c>
      <c r="BJ17" s="22">
        <v>168</v>
      </c>
      <c r="BK17" s="22">
        <v>0</v>
      </c>
      <c r="BL17" s="22">
        <v>0</v>
      </c>
      <c r="BM17" s="22">
        <v>0</v>
      </c>
      <c r="BN17" s="22">
        <v>677</v>
      </c>
    </row>
    <row r="18" spans="1:66" ht="13.5">
      <c r="A18" s="40" t="s">
        <v>12</v>
      </c>
      <c r="B18" s="40" t="s">
        <v>39</v>
      </c>
      <c r="C18" s="41" t="s">
        <v>40</v>
      </c>
      <c r="D18" s="22">
        <f t="shared" si="0"/>
        <v>1901</v>
      </c>
      <c r="E18" s="22">
        <f t="shared" si="1"/>
        <v>0</v>
      </c>
      <c r="F18" s="22">
        <f t="shared" si="1"/>
        <v>1480</v>
      </c>
      <c r="G18" s="22">
        <f t="shared" si="1"/>
        <v>421</v>
      </c>
      <c r="H18" s="22">
        <f t="shared" si="1"/>
        <v>0</v>
      </c>
      <c r="I18" s="22">
        <f t="shared" si="1"/>
        <v>0</v>
      </c>
      <c r="J18" s="22">
        <f t="shared" si="1"/>
        <v>0</v>
      </c>
      <c r="K18" s="22">
        <f t="shared" si="2"/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f t="shared" si="3"/>
        <v>1901</v>
      </c>
      <c r="S18" s="22">
        <f t="shared" si="4"/>
        <v>0</v>
      </c>
      <c r="T18" s="22">
        <f t="shared" si="5"/>
        <v>1480</v>
      </c>
      <c r="U18" s="22">
        <f t="shared" si="14"/>
        <v>421</v>
      </c>
      <c r="V18" s="22">
        <f t="shared" si="14"/>
        <v>0</v>
      </c>
      <c r="W18" s="22">
        <f t="shared" si="14"/>
        <v>0</v>
      </c>
      <c r="X18" s="22">
        <f t="shared" si="7"/>
        <v>0</v>
      </c>
      <c r="Y18" s="22">
        <f t="shared" si="8"/>
        <v>0</v>
      </c>
      <c r="Z18" s="22" t="s">
        <v>172</v>
      </c>
      <c r="AA18" s="22">
        <v>0</v>
      </c>
      <c r="AB18" s="22" t="s">
        <v>172</v>
      </c>
      <c r="AC18" s="22" t="s">
        <v>172</v>
      </c>
      <c r="AD18" s="22" t="s">
        <v>172</v>
      </c>
      <c r="AE18" s="22">
        <v>0</v>
      </c>
      <c r="AF18" s="22">
        <f t="shared" si="9"/>
        <v>1901</v>
      </c>
      <c r="AG18" s="22">
        <v>0</v>
      </c>
      <c r="AH18" s="22">
        <v>1480</v>
      </c>
      <c r="AI18" s="22">
        <v>421</v>
      </c>
      <c r="AJ18" s="22">
        <v>0</v>
      </c>
      <c r="AK18" s="22">
        <v>0</v>
      </c>
      <c r="AL18" s="22">
        <v>0</v>
      </c>
      <c r="AM18" s="22">
        <f t="shared" si="10"/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f t="shared" si="11"/>
        <v>0</v>
      </c>
      <c r="AU18" s="22" t="s">
        <v>172</v>
      </c>
      <c r="AV18" s="22">
        <v>0</v>
      </c>
      <c r="AW18" s="22" t="s">
        <v>172</v>
      </c>
      <c r="AX18" s="22" t="s">
        <v>172</v>
      </c>
      <c r="AY18" s="22" t="s">
        <v>172</v>
      </c>
      <c r="AZ18" s="22">
        <v>0</v>
      </c>
      <c r="BA18" s="22">
        <f t="shared" si="12"/>
        <v>0</v>
      </c>
      <c r="BB18" s="22" t="s">
        <v>172</v>
      </c>
      <c r="BC18" s="22">
        <v>0</v>
      </c>
      <c r="BD18" s="22" t="s">
        <v>172</v>
      </c>
      <c r="BE18" s="22" t="s">
        <v>172</v>
      </c>
      <c r="BF18" s="22" t="s">
        <v>172</v>
      </c>
      <c r="BG18" s="22">
        <v>0</v>
      </c>
      <c r="BH18" s="22">
        <f t="shared" si="13"/>
        <v>1258</v>
      </c>
      <c r="BI18" s="22">
        <v>1229</v>
      </c>
      <c r="BJ18" s="22">
        <v>0</v>
      </c>
      <c r="BK18" s="22">
        <v>0</v>
      </c>
      <c r="BL18" s="22">
        <v>0</v>
      </c>
      <c r="BM18" s="22">
        <v>0</v>
      </c>
      <c r="BN18" s="22">
        <v>29</v>
      </c>
    </row>
    <row r="19" spans="1:66" ht="13.5">
      <c r="A19" s="40" t="s">
        <v>12</v>
      </c>
      <c r="B19" s="40" t="s">
        <v>41</v>
      </c>
      <c r="C19" s="41" t="s">
        <v>42</v>
      </c>
      <c r="D19" s="22">
        <f t="shared" si="0"/>
        <v>1892</v>
      </c>
      <c r="E19" s="22">
        <f t="shared" si="1"/>
        <v>7</v>
      </c>
      <c r="F19" s="22">
        <f t="shared" si="1"/>
        <v>901</v>
      </c>
      <c r="G19" s="22">
        <f t="shared" si="1"/>
        <v>787</v>
      </c>
      <c r="H19" s="22">
        <f t="shared" si="1"/>
        <v>150</v>
      </c>
      <c r="I19" s="22">
        <f t="shared" si="1"/>
        <v>47</v>
      </c>
      <c r="J19" s="22">
        <f t="shared" si="1"/>
        <v>0</v>
      </c>
      <c r="K19" s="22">
        <f t="shared" si="2"/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f t="shared" si="3"/>
        <v>1892</v>
      </c>
      <c r="S19" s="22">
        <f t="shared" si="4"/>
        <v>7</v>
      </c>
      <c r="T19" s="22">
        <f t="shared" si="5"/>
        <v>901</v>
      </c>
      <c r="U19" s="22">
        <f t="shared" si="14"/>
        <v>787</v>
      </c>
      <c r="V19" s="22">
        <f t="shared" si="14"/>
        <v>150</v>
      </c>
      <c r="W19" s="22">
        <f t="shared" si="14"/>
        <v>47</v>
      </c>
      <c r="X19" s="22">
        <f t="shared" si="7"/>
        <v>0</v>
      </c>
      <c r="Y19" s="22">
        <f t="shared" si="8"/>
        <v>0</v>
      </c>
      <c r="Z19" s="22" t="s">
        <v>172</v>
      </c>
      <c r="AA19" s="22">
        <v>0</v>
      </c>
      <c r="AB19" s="22" t="s">
        <v>172</v>
      </c>
      <c r="AC19" s="22" t="s">
        <v>172</v>
      </c>
      <c r="AD19" s="22" t="s">
        <v>172</v>
      </c>
      <c r="AE19" s="22">
        <v>0</v>
      </c>
      <c r="AF19" s="22">
        <f t="shared" si="9"/>
        <v>384</v>
      </c>
      <c r="AG19" s="22">
        <v>0</v>
      </c>
      <c r="AH19" s="22">
        <v>384</v>
      </c>
      <c r="AI19" s="22">
        <v>0</v>
      </c>
      <c r="AJ19" s="22">
        <v>0</v>
      </c>
      <c r="AK19" s="22">
        <v>0</v>
      </c>
      <c r="AL19" s="22">
        <v>0</v>
      </c>
      <c r="AM19" s="22">
        <f t="shared" si="10"/>
        <v>1508</v>
      </c>
      <c r="AN19" s="22">
        <v>7</v>
      </c>
      <c r="AO19" s="22">
        <v>517</v>
      </c>
      <c r="AP19" s="22">
        <v>787</v>
      </c>
      <c r="AQ19" s="22">
        <v>150</v>
      </c>
      <c r="AR19" s="22">
        <v>47</v>
      </c>
      <c r="AS19" s="22">
        <v>0</v>
      </c>
      <c r="AT19" s="22">
        <f t="shared" si="11"/>
        <v>0</v>
      </c>
      <c r="AU19" s="22" t="s">
        <v>172</v>
      </c>
      <c r="AV19" s="22">
        <v>0</v>
      </c>
      <c r="AW19" s="22" t="s">
        <v>172</v>
      </c>
      <c r="AX19" s="22" t="s">
        <v>172</v>
      </c>
      <c r="AY19" s="22" t="s">
        <v>172</v>
      </c>
      <c r="AZ19" s="22">
        <v>0</v>
      </c>
      <c r="BA19" s="22">
        <f t="shared" si="12"/>
        <v>0</v>
      </c>
      <c r="BB19" s="22" t="s">
        <v>172</v>
      </c>
      <c r="BC19" s="22">
        <v>0</v>
      </c>
      <c r="BD19" s="22" t="s">
        <v>172</v>
      </c>
      <c r="BE19" s="22" t="s">
        <v>172</v>
      </c>
      <c r="BF19" s="22" t="s">
        <v>172</v>
      </c>
      <c r="BG19" s="22">
        <v>0</v>
      </c>
      <c r="BH19" s="22">
        <f t="shared" si="13"/>
        <v>5504</v>
      </c>
      <c r="BI19" s="22">
        <v>5216</v>
      </c>
      <c r="BJ19" s="22">
        <v>20</v>
      </c>
      <c r="BK19" s="22">
        <v>0</v>
      </c>
      <c r="BL19" s="22">
        <v>0</v>
      </c>
      <c r="BM19" s="22">
        <v>0</v>
      </c>
      <c r="BN19" s="22">
        <v>268</v>
      </c>
    </row>
    <row r="20" spans="1:66" ht="13.5">
      <c r="A20" s="40" t="s">
        <v>12</v>
      </c>
      <c r="B20" s="40" t="s">
        <v>43</v>
      </c>
      <c r="C20" s="41" t="s">
        <v>44</v>
      </c>
      <c r="D20" s="22">
        <f t="shared" si="0"/>
        <v>2960</v>
      </c>
      <c r="E20" s="22">
        <f t="shared" si="1"/>
        <v>0</v>
      </c>
      <c r="F20" s="22">
        <f t="shared" si="1"/>
        <v>1765</v>
      </c>
      <c r="G20" s="22">
        <f t="shared" si="1"/>
        <v>828</v>
      </c>
      <c r="H20" s="22">
        <f t="shared" si="1"/>
        <v>349</v>
      </c>
      <c r="I20" s="22">
        <f t="shared" si="1"/>
        <v>18</v>
      </c>
      <c r="J20" s="22">
        <f t="shared" si="1"/>
        <v>0</v>
      </c>
      <c r="K20" s="22">
        <f t="shared" si="2"/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f t="shared" si="3"/>
        <v>2960</v>
      </c>
      <c r="S20" s="22">
        <f t="shared" si="4"/>
        <v>0</v>
      </c>
      <c r="T20" s="22">
        <f t="shared" si="5"/>
        <v>1765</v>
      </c>
      <c r="U20" s="22">
        <f t="shared" si="14"/>
        <v>828</v>
      </c>
      <c r="V20" s="22">
        <f t="shared" si="14"/>
        <v>349</v>
      </c>
      <c r="W20" s="22">
        <f t="shared" si="14"/>
        <v>18</v>
      </c>
      <c r="X20" s="22">
        <f t="shared" si="7"/>
        <v>0</v>
      </c>
      <c r="Y20" s="22">
        <f t="shared" si="8"/>
        <v>0</v>
      </c>
      <c r="Z20" s="22" t="s">
        <v>172</v>
      </c>
      <c r="AA20" s="22">
        <v>0</v>
      </c>
      <c r="AB20" s="22" t="s">
        <v>172</v>
      </c>
      <c r="AC20" s="22" t="s">
        <v>172</v>
      </c>
      <c r="AD20" s="22" t="s">
        <v>172</v>
      </c>
      <c r="AE20" s="22">
        <v>0</v>
      </c>
      <c r="AF20" s="22">
        <f t="shared" si="9"/>
        <v>967</v>
      </c>
      <c r="AG20" s="22">
        <v>0</v>
      </c>
      <c r="AH20" s="22">
        <v>967</v>
      </c>
      <c r="AI20" s="22">
        <v>0</v>
      </c>
      <c r="AJ20" s="22">
        <v>0</v>
      </c>
      <c r="AK20" s="22">
        <v>0</v>
      </c>
      <c r="AL20" s="22">
        <v>0</v>
      </c>
      <c r="AM20" s="22">
        <f t="shared" si="10"/>
        <v>1993</v>
      </c>
      <c r="AN20" s="22">
        <v>0</v>
      </c>
      <c r="AO20" s="22">
        <v>798</v>
      </c>
      <c r="AP20" s="22">
        <v>828</v>
      </c>
      <c r="AQ20" s="22">
        <v>349</v>
      </c>
      <c r="AR20" s="22">
        <v>18</v>
      </c>
      <c r="AS20" s="22">
        <v>0</v>
      </c>
      <c r="AT20" s="22">
        <f t="shared" si="11"/>
        <v>0</v>
      </c>
      <c r="AU20" s="22" t="s">
        <v>172</v>
      </c>
      <c r="AV20" s="22">
        <v>0</v>
      </c>
      <c r="AW20" s="22" t="s">
        <v>172</v>
      </c>
      <c r="AX20" s="22" t="s">
        <v>172</v>
      </c>
      <c r="AY20" s="22" t="s">
        <v>172</v>
      </c>
      <c r="AZ20" s="22">
        <v>0</v>
      </c>
      <c r="BA20" s="22">
        <f t="shared" si="12"/>
        <v>0</v>
      </c>
      <c r="BB20" s="22" t="s">
        <v>172</v>
      </c>
      <c r="BC20" s="22">
        <v>0</v>
      </c>
      <c r="BD20" s="22" t="s">
        <v>172</v>
      </c>
      <c r="BE20" s="22" t="s">
        <v>172</v>
      </c>
      <c r="BF20" s="22" t="s">
        <v>172</v>
      </c>
      <c r="BG20" s="22">
        <v>0</v>
      </c>
      <c r="BH20" s="22">
        <f t="shared" si="13"/>
        <v>8532</v>
      </c>
      <c r="BI20" s="22">
        <v>8291</v>
      </c>
      <c r="BJ20" s="22">
        <v>0</v>
      </c>
      <c r="BK20" s="22">
        <v>0</v>
      </c>
      <c r="BL20" s="22">
        <v>0</v>
      </c>
      <c r="BM20" s="22">
        <v>0</v>
      </c>
      <c r="BN20" s="22">
        <v>241</v>
      </c>
    </row>
    <row r="21" spans="1:66" ht="13.5">
      <c r="A21" s="40" t="s">
        <v>12</v>
      </c>
      <c r="B21" s="40" t="s">
        <v>45</v>
      </c>
      <c r="C21" s="41" t="s">
        <v>46</v>
      </c>
      <c r="D21" s="22">
        <f t="shared" si="0"/>
        <v>3188</v>
      </c>
      <c r="E21" s="22">
        <f t="shared" si="1"/>
        <v>1062</v>
      </c>
      <c r="F21" s="22">
        <f t="shared" si="1"/>
        <v>1217</v>
      </c>
      <c r="G21" s="22">
        <f t="shared" si="1"/>
        <v>843</v>
      </c>
      <c r="H21" s="22">
        <f t="shared" si="1"/>
        <v>24</v>
      </c>
      <c r="I21" s="22">
        <f t="shared" si="1"/>
        <v>2</v>
      </c>
      <c r="J21" s="22">
        <f t="shared" si="1"/>
        <v>40</v>
      </c>
      <c r="K21" s="22">
        <f t="shared" si="2"/>
        <v>8</v>
      </c>
      <c r="L21" s="22">
        <v>6</v>
      </c>
      <c r="M21" s="22">
        <v>0</v>
      </c>
      <c r="N21" s="22">
        <v>0</v>
      </c>
      <c r="O21" s="22">
        <v>0</v>
      </c>
      <c r="P21" s="22">
        <v>2</v>
      </c>
      <c r="Q21" s="22">
        <v>0</v>
      </c>
      <c r="R21" s="22">
        <f t="shared" si="3"/>
        <v>3180</v>
      </c>
      <c r="S21" s="22">
        <f t="shared" si="4"/>
        <v>1056</v>
      </c>
      <c r="T21" s="22">
        <f t="shared" si="5"/>
        <v>1217</v>
      </c>
      <c r="U21" s="22">
        <f t="shared" si="14"/>
        <v>843</v>
      </c>
      <c r="V21" s="22">
        <f t="shared" si="14"/>
        <v>24</v>
      </c>
      <c r="W21" s="22">
        <f t="shared" si="14"/>
        <v>0</v>
      </c>
      <c r="X21" s="22">
        <f t="shared" si="7"/>
        <v>40</v>
      </c>
      <c r="Y21" s="22">
        <f t="shared" si="8"/>
        <v>0</v>
      </c>
      <c r="Z21" s="22" t="s">
        <v>172</v>
      </c>
      <c r="AA21" s="22">
        <v>0</v>
      </c>
      <c r="AB21" s="22" t="s">
        <v>172</v>
      </c>
      <c r="AC21" s="22" t="s">
        <v>172</v>
      </c>
      <c r="AD21" s="22" t="s">
        <v>172</v>
      </c>
      <c r="AE21" s="22">
        <v>0</v>
      </c>
      <c r="AF21" s="22">
        <f t="shared" si="9"/>
        <v>367</v>
      </c>
      <c r="AG21" s="22">
        <v>0</v>
      </c>
      <c r="AH21" s="22">
        <v>367</v>
      </c>
      <c r="AI21" s="22">
        <v>0</v>
      </c>
      <c r="AJ21" s="22">
        <v>0</v>
      </c>
      <c r="AK21" s="22">
        <v>0</v>
      </c>
      <c r="AL21" s="22">
        <v>0</v>
      </c>
      <c r="AM21" s="22">
        <f t="shared" si="10"/>
        <v>2813</v>
      </c>
      <c r="AN21" s="22">
        <v>1056</v>
      </c>
      <c r="AO21" s="22">
        <v>850</v>
      </c>
      <c r="AP21" s="22">
        <v>843</v>
      </c>
      <c r="AQ21" s="22">
        <v>24</v>
      </c>
      <c r="AR21" s="22">
        <v>0</v>
      </c>
      <c r="AS21" s="22">
        <v>40</v>
      </c>
      <c r="AT21" s="22">
        <f t="shared" si="11"/>
        <v>0</v>
      </c>
      <c r="AU21" s="22" t="s">
        <v>172</v>
      </c>
      <c r="AV21" s="22">
        <v>0</v>
      </c>
      <c r="AW21" s="22" t="s">
        <v>172</v>
      </c>
      <c r="AX21" s="22" t="s">
        <v>172</v>
      </c>
      <c r="AY21" s="22" t="s">
        <v>172</v>
      </c>
      <c r="AZ21" s="22">
        <v>0</v>
      </c>
      <c r="BA21" s="22">
        <f t="shared" si="12"/>
        <v>0</v>
      </c>
      <c r="BB21" s="22" t="s">
        <v>172</v>
      </c>
      <c r="BC21" s="22">
        <v>0</v>
      </c>
      <c r="BD21" s="22" t="s">
        <v>172</v>
      </c>
      <c r="BE21" s="22" t="s">
        <v>172</v>
      </c>
      <c r="BF21" s="22" t="s">
        <v>172</v>
      </c>
      <c r="BG21" s="22">
        <v>0</v>
      </c>
      <c r="BH21" s="22">
        <f t="shared" si="13"/>
        <v>6400</v>
      </c>
      <c r="BI21" s="22">
        <v>6085</v>
      </c>
      <c r="BJ21" s="22">
        <v>4</v>
      </c>
      <c r="BK21" s="22">
        <v>0</v>
      </c>
      <c r="BL21" s="22">
        <v>0</v>
      </c>
      <c r="BM21" s="22">
        <v>0</v>
      </c>
      <c r="BN21" s="22">
        <v>311</v>
      </c>
    </row>
    <row r="22" spans="1:66" ht="13.5">
      <c r="A22" s="40" t="s">
        <v>12</v>
      </c>
      <c r="B22" s="40" t="s">
        <v>47</v>
      </c>
      <c r="C22" s="41" t="s">
        <v>48</v>
      </c>
      <c r="D22" s="22">
        <f t="shared" si="0"/>
        <v>4211</v>
      </c>
      <c r="E22" s="22">
        <f t="shared" si="1"/>
        <v>1460</v>
      </c>
      <c r="F22" s="22">
        <f t="shared" si="1"/>
        <v>1423</v>
      </c>
      <c r="G22" s="22">
        <f t="shared" si="1"/>
        <v>850</v>
      </c>
      <c r="H22" s="22">
        <f t="shared" si="1"/>
        <v>196</v>
      </c>
      <c r="I22" s="22">
        <f t="shared" si="1"/>
        <v>182</v>
      </c>
      <c r="J22" s="22">
        <f t="shared" si="1"/>
        <v>100</v>
      </c>
      <c r="K22" s="22">
        <f t="shared" si="2"/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f t="shared" si="3"/>
        <v>4211</v>
      </c>
      <c r="S22" s="22">
        <f t="shared" si="4"/>
        <v>1460</v>
      </c>
      <c r="T22" s="22">
        <f t="shared" si="5"/>
        <v>1423</v>
      </c>
      <c r="U22" s="22">
        <f t="shared" si="14"/>
        <v>850</v>
      </c>
      <c r="V22" s="22">
        <f t="shared" si="14"/>
        <v>196</v>
      </c>
      <c r="W22" s="22">
        <f t="shared" si="14"/>
        <v>182</v>
      </c>
      <c r="X22" s="22">
        <f t="shared" si="7"/>
        <v>100</v>
      </c>
      <c r="Y22" s="22">
        <f t="shared" si="8"/>
        <v>0</v>
      </c>
      <c r="Z22" s="22" t="s">
        <v>172</v>
      </c>
      <c r="AA22" s="22">
        <v>0</v>
      </c>
      <c r="AB22" s="22" t="s">
        <v>172</v>
      </c>
      <c r="AC22" s="22" t="s">
        <v>172</v>
      </c>
      <c r="AD22" s="22" t="s">
        <v>172</v>
      </c>
      <c r="AE22" s="22">
        <v>0</v>
      </c>
      <c r="AF22" s="22">
        <f t="shared" si="9"/>
        <v>1098</v>
      </c>
      <c r="AG22" s="22">
        <v>0</v>
      </c>
      <c r="AH22" s="22">
        <v>914</v>
      </c>
      <c r="AI22" s="22">
        <v>84</v>
      </c>
      <c r="AJ22" s="22">
        <v>0</v>
      </c>
      <c r="AK22" s="22">
        <v>0</v>
      </c>
      <c r="AL22" s="22">
        <v>100</v>
      </c>
      <c r="AM22" s="22">
        <f t="shared" si="10"/>
        <v>3113</v>
      </c>
      <c r="AN22" s="22">
        <v>1460</v>
      </c>
      <c r="AO22" s="22">
        <v>509</v>
      </c>
      <c r="AP22" s="22">
        <v>766</v>
      </c>
      <c r="AQ22" s="22">
        <v>196</v>
      </c>
      <c r="AR22" s="22">
        <v>182</v>
      </c>
      <c r="AS22" s="22">
        <v>0</v>
      </c>
      <c r="AT22" s="22">
        <f t="shared" si="11"/>
        <v>0</v>
      </c>
      <c r="AU22" s="22" t="s">
        <v>172</v>
      </c>
      <c r="AV22" s="22">
        <v>0</v>
      </c>
      <c r="AW22" s="22" t="s">
        <v>172</v>
      </c>
      <c r="AX22" s="22" t="s">
        <v>172</v>
      </c>
      <c r="AY22" s="22" t="s">
        <v>172</v>
      </c>
      <c r="AZ22" s="22">
        <v>0</v>
      </c>
      <c r="BA22" s="22">
        <f t="shared" si="12"/>
        <v>0</v>
      </c>
      <c r="BB22" s="22" t="s">
        <v>172</v>
      </c>
      <c r="BC22" s="22">
        <v>0</v>
      </c>
      <c r="BD22" s="22" t="s">
        <v>172</v>
      </c>
      <c r="BE22" s="22" t="s">
        <v>172</v>
      </c>
      <c r="BF22" s="22" t="s">
        <v>172</v>
      </c>
      <c r="BG22" s="22">
        <v>0</v>
      </c>
      <c r="BH22" s="22">
        <f t="shared" si="13"/>
        <v>4425</v>
      </c>
      <c r="BI22" s="22">
        <v>4230</v>
      </c>
      <c r="BJ22" s="22">
        <v>0</v>
      </c>
      <c r="BK22" s="22">
        <v>0</v>
      </c>
      <c r="BL22" s="22">
        <v>0</v>
      </c>
      <c r="BM22" s="22">
        <v>0</v>
      </c>
      <c r="BN22" s="22">
        <v>195</v>
      </c>
    </row>
    <row r="23" spans="1:66" ht="13.5">
      <c r="A23" s="40" t="s">
        <v>12</v>
      </c>
      <c r="B23" s="40" t="s">
        <v>49</v>
      </c>
      <c r="C23" s="41" t="s">
        <v>50</v>
      </c>
      <c r="D23" s="22">
        <f t="shared" si="0"/>
        <v>1713</v>
      </c>
      <c r="E23" s="22">
        <f t="shared" si="1"/>
        <v>0</v>
      </c>
      <c r="F23" s="22">
        <f t="shared" si="1"/>
        <v>1061</v>
      </c>
      <c r="G23" s="22">
        <f t="shared" si="1"/>
        <v>556</v>
      </c>
      <c r="H23" s="22">
        <f t="shared" si="1"/>
        <v>96</v>
      </c>
      <c r="I23" s="22">
        <f t="shared" si="1"/>
        <v>0</v>
      </c>
      <c r="J23" s="22">
        <f t="shared" si="1"/>
        <v>0</v>
      </c>
      <c r="K23" s="22">
        <f t="shared" si="2"/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f t="shared" si="3"/>
        <v>1713</v>
      </c>
      <c r="S23" s="22">
        <f t="shared" si="4"/>
        <v>0</v>
      </c>
      <c r="T23" s="22">
        <f t="shared" si="5"/>
        <v>1061</v>
      </c>
      <c r="U23" s="22">
        <f t="shared" si="14"/>
        <v>556</v>
      </c>
      <c r="V23" s="22">
        <f t="shared" si="14"/>
        <v>96</v>
      </c>
      <c r="W23" s="22">
        <f t="shared" si="14"/>
        <v>0</v>
      </c>
      <c r="X23" s="22">
        <f t="shared" si="7"/>
        <v>0</v>
      </c>
      <c r="Y23" s="22">
        <f t="shared" si="8"/>
        <v>3</v>
      </c>
      <c r="Z23" s="22" t="s">
        <v>172</v>
      </c>
      <c r="AA23" s="22">
        <v>3</v>
      </c>
      <c r="AB23" s="22" t="s">
        <v>172</v>
      </c>
      <c r="AC23" s="22" t="s">
        <v>172</v>
      </c>
      <c r="AD23" s="22" t="s">
        <v>172</v>
      </c>
      <c r="AE23" s="22">
        <v>0</v>
      </c>
      <c r="AF23" s="22">
        <f t="shared" si="9"/>
        <v>663</v>
      </c>
      <c r="AG23" s="22">
        <v>0</v>
      </c>
      <c r="AH23" s="22">
        <v>663</v>
      </c>
      <c r="AI23" s="22">
        <v>0</v>
      </c>
      <c r="AJ23" s="22">
        <v>0</v>
      </c>
      <c r="AK23" s="22">
        <v>0</v>
      </c>
      <c r="AL23" s="22">
        <v>0</v>
      </c>
      <c r="AM23" s="22">
        <f t="shared" si="10"/>
        <v>1047</v>
      </c>
      <c r="AN23" s="22">
        <v>0</v>
      </c>
      <c r="AO23" s="22">
        <v>395</v>
      </c>
      <c r="AP23" s="22">
        <v>556</v>
      </c>
      <c r="AQ23" s="22">
        <v>96</v>
      </c>
      <c r="AR23" s="22">
        <v>0</v>
      </c>
      <c r="AS23" s="22">
        <v>0</v>
      </c>
      <c r="AT23" s="22">
        <f t="shared" si="11"/>
        <v>0</v>
      </c>
      <c r="AU23" s="22" t="s">
        <v>172</v>
      </c>
      <c r="AV23" s="22">
        <v>0</v>
      </c>
      <c r="AW23" s="22" t="s">
        <v>172</v>
      </c>
      <c r="AX23" s="22" t="s">
        <v>172</v>
      </c>
      <c r="AY23" s="22" t="s">
        <v>172</v>
      </c>
      <c r="AZ23" s="22">
        <v>0</v>
      </c>
      <c r="BA23" s="22">
        <f t="shared" si="12"/>
        <v>0</v>
      </c>
      <c r="BB23" s="22" t="s">
        <v>172</v>
      </c>
      <c r="BC23" s="22">
        <v>0</v>
      </c>
      <c r="BD23" s="22" t="s">
        <v>172</v>
      </c>
      <c r="BE23" s="22" t="s">
        <v>172</v>
      </c>
      <c r="BF23" s="22" t="s">
        <v>172</v>
      </c>
      <c r="BG23" s="22">
        <v>0</v>
      </c>
      <c r="BH23" s="22">
        <f t="shared" si="13"/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</row>
    <row r="24" spans="1:66" ht="13.5">
      <c r="A24" s="40" t="s">
        <v>12</v>
      </c>
      <c r="B24" s="40" t="s">
        <v>51</v>
      </c>
      <c r="C24" s="41" t="s">
        <v>52</v>
      </c>
      <c r="D24" s="22">
        <f t="shared" si="0"/>
        <v>3164</v>
      </c>
      <c r="E24" s="22">
        <f t="shared" si="1"/>
        <v>140</v>
      </c>
      <c r="F24" s="22">
        <f t="shared" si="1"/>
        <v>1968</v>
      </c>
      <c r="G24" s="22">
        <f t="shared" si="1"/>
        <v>926</v>
      </c>
      <c r="H24" s="22">
        <f t="shared" si="1"/>
        <v>97</v>
      </c>
      <c r="I24" s="22">
        <f t="shared" si="1"/>
        <v>0</v>
      </c>
      <c r="J24" s="22">
        <f t="shared" si="1"/>
        <v>33</v>
      </c>
      <c r="K24" s="22">
        <f t="shared" si="2"/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f t="shared" si="3"/>
        <v>3164</v>
      </c>
      <c r="S24" s="22">
        <f t="shared" si="4"/>
        <v>140</v>
      </c>
      <c r="T24" s="22">
        <f t="shared" si="5"/>
        <v>1968</v>
      </c>
      <c r="U24" s="22">
        <f t="shared" si="14"/>
        <v>926</v>
      </c>
      <c r="V24" s="22">
        <f t="shared" si="14"/>
        <v>97</v>
      </c>
      <c r="W24" s="22">
        <f t="shared" si="14"/>
        <v>0</v>
      </c>
      <c r="X24" s="22">
        <f t="shared" si="7"/>
        <v>33</v>
      </c>
      <c r="Y24" s="22">
        <f t="shared" si="8"/>
        <v>0</v>
      </c>
      <c r="Z24" s="22" t="s">
        <v>172</v>
      </c>
      <c r="AA24" s="22">
        <v>0</v>
      </c>
      <c r="AB24" s="22" t="s">
        <v>172</v>
      </c>
      <c r="AC24" s="22" t="s">
        <v>172</v>
      </c>
      <c r="AD24" s="22" t="s">
        <v>172</v>
      </c>
      <c r="AE24" s="22">
        <v>0</v>
      </c>
      <c r="AF24" s="22">
        <f t="shared" si="9"/>
        <v>1172</v>
      </c>
      <c r="AG24" s="22">
        <v>0</v>
      </c>
      <c r="AH24" s="22">
        <v>1172</v>
      </c>
      <c r="AI24" s="22">
        <v>0</v>
      </c>
      <c r="AJ24" s="22">
        <v>0</v>
      </c>
      <c r="AK24" s="22">
        <v>0</v>
      </c>
      <c r="AL24" s="22">
        <v>0</v>
      </c>
      <c r="AM24" s="22">
        <f t="shared" si="10"/>
        <v>1992</v>
      </c>
      <c r="AN24" s="22">
        <v>140</v>
      </c>
      <c r="AO24" s="22">
        <v>796</v>
      </c>
      <c r="AP24" s="22">
        <v>926</v>
      </c>
      <c r="AQ24" s="22">
        <v>97</v>
      </c>
      <c r="AR24" s="22">
        <v>0</v>
      </c>
      <c r="AS24" s="22">
        <v>33</v>
      </c>
      <c r="AT24" s="22">
        <f t="shared" si="11"/>
        <v>0</v>
      </c>
      <c r="AU24" s="22" t="s">
        <v>172</v>
      </c>
      <c r="AV24" s="22">
        <v>0</v>
      </c>
      <c r="AW24" s="22" t="s">
        <v>172</v>
      </c>
      <c r="AX24" s="22" t="s">
        <v>172</v>
      </c>
      <c r="AY24" s="22" t="s">
        <v>172</v>
      </c>
      <c r="AZ24" s="22">
        <v>0</v>
      </c>
      <c r="BA24" s="22">
        <f t="shared" si="12"/>
        <v>0</v>
      </c>
      <c r="BB24" s="22" t="s">
        <v>172</v>
      </c>
      <c r="BC24" s="22">
        <v>0</v>
      </c>
      <c r="BD24" s="22" t="s">
        <v>172</v>
      </c>
      <c r="BE24" s="22" t="s">
        <v>172</v>
      </c>
      <c r="BF24" s="22" t="s">
        <v>172</v>
      </c>
      <c r="BG24" s="22">
        <v>0</v>
      </c>
      <c r="BH24" s="22">
        <f t="shared" si="13"/>
        <v>6451</v>
      </c>
      <c r="BI24" s="22">
        <v>6451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</row>
    <row r="25" spans="1:66" ht="13.5">
      <c r="A25" s="40" t="s">
        <v>12</v>
      </c>
      <c r="B25" s="40" t="s">
        <v>53</v>
      </c>
      <c r="C25" s="41" t="s">
        <v>54</v>
      </c>
      <c r="D25" s="22">
        <f t="shared" si="0"/>
        <v>3068</v>
      </c>
      <c r="E25" s="22">
        <f t="shared" si="1"/>
        <v>60</v>
      </c>
      <c r="F25" s="22">
        <f t="shared" si="1"/>
        <v>1769</v>
      </c>
      <c r="G25" s="22">
        <f t="shared" si="1"/>
        <v>1098</v>
      </c>
      <c r="H25" s="22">
        <f t="shared" si="1"/>
        <v>91</v>
      </c>
      <c r="I25" s="22">
        <f t="shared" si="1"/>
        <v>5</v>
      </c>
      <c r="J25" s="22">
        <f t="shared" si="1"/>
        <v>45</v>
      </c>
      <c r="K25" s="22">
        <f t="shared" si="2"/>
        <v>60</v>
      </c>
      <c r="L25" s="22">
        <v>60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f t="shared" si="3"/>
        <v>3008</v>
      </c>
      <c r="S25" s="22">
        <f t="shared" si="4"/>
        <v>0</v>
      </c>
      <c r="T25" s="22">
        <f t="shared" si="5"/>
        <v>1769</v>
      </c>
      <c r="U25" s="22">
        <f t="shared" si="14"/>
        <v>1098</v>
      </c>
      <c r="V25" s="22">
        <f t="shared" si="14"/>
        <v>91</v>
      </c>
      <c r="W25" s="22">
        <f t="shared" si="14"/>
        <v>5</v>
      </c>
      <c r="X25" s="22">
        <f t="shared" si="7"/>
        <v>45</v>
      </c>
      <c r="Y25" s="22">
        <f t="shared" si="8"/>
        <v>182</v>
      </c>
      <c r="Z25" s="22" t="s">
        <v>172</v>
      </c>
      <c r="AA25" s="22">
        <v>182</v>
      </c>
      <c r="AB25" s="22" t="s">
        <v>172</v>
      </c>
      <c r="AC25" s="22" t="s">
        <v>172</v>
      </c>
      <c r="AD25" s="22" t="s">
        <v>172</v>
      </c>
      <c r="AE25" s="22">
        <v>0</v>
      </c>
      <c r="AF25" s="22">
        <f t="shared" si="9"/>
        <v>1129</v>
      </c>
      <c r="AG25" s="22">
        <v>0</v>
      </c>
      <c r="AH25" s="22">
        <v>1129</v>
      </c>
      <c r="AI25" s="22">
        <v>0</v>
      </c>
      <c r="AJ25" s="22">
        <v>0</v>
      </c>
      <c r="AK25" s="22">
        <v>0</v>
      </c>
      <c r="AL25" s="22">
        <v>0</v>
      </c>
      <c r="AM25" s="22">
        <f t="shared" si="10"/>
        <v>1697</v>
      </c>
      <c r="AN25" s="22">
        <v>0</v>
      </c>
      <c r="AO25" s="22">
        <v>458</v>
      </c>
      <c r="AP25" s="22">
        <v>1098</v>
      </c>
      <c r="AQ25" s="22">
        <v>91</v>
      </c>
      <c r="AR25" s="22">
        <v>5</v>
      </c>
      <c r="AS25" s="22">
        <v>45</v>
      </c>
      <c r="AT25" s="22">
        <f t="shared" si="11"/>
        <v>0</v>
      </c>
      <c r="AU25" s="22" t="s">
        <v>172</v>
      </c>
      <c r="AV25" s="22">
        <v>0</v>
      </c>
      <c r="AW25" s="22" t="s">
        <v>172</v>
      </c>
      <c r="AX25" s="22" t="s">
        <v>172</v>
      </c>
      <c r="AY25" s="22" t="s">
        <v>172</v>
      </c>
      <c r="AZ25" s="22">
        <v>0</v>
      </c>
      <c r="BA25" s="22">
        <f t="shared" si="12"/>
        <v>0</v>
      </c>
      <c r="BB25" s="22" t="s">
        <v>172</v>
      </c>
      <c r="BC25" s="22">
        <v>0</v>
      </c>
      <c r="BD25" s="22" t="s">
        <v>172</v>
      </c>
      <c r="BE25" s="22" t="s">
        <v>172</v>
      </c>
      <c r="BF25" s="22" t="s">
        <v>172</v>
      </c>
      <c r="BG25" s="22">
        <v>0</v>
      </c>
      <c r="BH25" s="22">
        <f t="shared" si="13"/>
        <v>5114</v>
      </c>
      <c r="BI25" s="22">
        <v>4874</v>
      </c>
      <c r="BJ25" s="22">
        <v>0</v>
      </c>
      <c r="BK25" s="22">
        <v>0</v>
      </c>
      <c r="BL25" s="22">
        <v>0</v>
      </c>
      <c r="BM25" s="22">
        <v>0</v>
      </c>
      <c r="BN25" s="22">
        <v>240</v>
      </c>
    </row>
    <row r="26" spans="1:66" ht="13.5">
      <c r="A26" s="40" t="s">
        <v>12</v>
      </c>
      <c r="B26" s="40" t="s">
        <v>55</v>
      </c>
      <c r="C26" s="41" t="s">
        <v>56</v>
      </c>
      <c r="D26" s="22">
        <f t="shared" si="0"/>
        <v>1097</v>
      </c>
      <c r="E26" s="22">
        <f t="shared" si="1"/>
        <v>18</v>
      </c>
      <c r="F26" s="22">
        <f t="shared" si="1"/>
        <v>850</v>
      </c>
      <c r="G26" s="22">
        <f t="shared" si="1"/>
        <v>204</v>
      </c>
      <c r="H26" s="22">
        <f t="shared" si="1"/>
        <v>25</v>
      </c>
      <c r="I26" s="22">
        <f t="shared" si="1"/>
        <v>0</v>
      </c>
      <c r="J26" s="22">
        <f t="shared" si="1"/>
        <v>0</v>
      </c>
      <c r="K26" s="22">
        <f t="shared" si="2"/>
        <v>43</v>
      </c>
      <c r="L26" s="22">
        <v>18</v>
      </c>
      <c r="M26" s="22">
        <v>0</v>
      </c>
      <c r="N26" s="22">
        <v>0</v>
      </c>
      <c r="O26" s="22">
        <v>25</v>
      </c>
      <c r="P26" s="22">
        <v>0</v>
      </c>
      <c r="Q26" s="22">
        <v>0</v>
      </c>
      <c r="R26" s="22">
        <f t="shared" si="3"/>
        <v>1054</v>
      </c>
      <c r="S26" s="22">
        <f t="shared" si="4"/>
        <v>0</v>
      </c>
      <c r="T26" s="22">
        <f t="shared" si="5"/>
        <v>850</v>
      </c>
      <c r="U26" s="22">
        <f t="shared" si="14"/>
        <v>204</v>
      </c>
      <c r="V26" s="22">
        <f t="shared" si="14"/>
        <v>0</v>
      </c>
      <c r="W26" s="22">
        <f t="shared" si="14"/>
        <v>0</v>
      </c>
      <c r="X26" s="22">
        <f t="shared" si="7"/>
        <v>0</v>
      </c>
      <c r="Y26" s="22">
        <f t="shared" si="8"/>
        <v>0</v>
      </c>
      <c r="Z26" s="22" t="s">
        <v>172</v>
      </c>
      <c r="AA26" s="22">
        <v>0</v>
      </c>
      <c r="AB26" s="22" t="s">
        <v>172</v>
      </c>
      <c r="AC26" s="22" t="s">
        <v>172</v>
      </c>
      <c r="AD26" s="22" t="s">
        <v>172</v>
      </c>
      <c r="AE26" s="22">
        <v>0</v>
      </c>
      <c r="AF26" s="22">
        <f t="shared" si="9"/>
        <v>582</v>
      </c>
      <c r="AG26" s="22">
        <v>0</v>
      </c>
      <c r="AH26" s="22">
        <v>582</v>
      </c>
      <c r="AI26" s="22">
        <v>0</v>
      </c>
      <c r="AJ26" s="22">
        <v>0</v>
      </c>
      <c r="AK26" s="22">
        <v>0</v>
      </c>
      <c r="AL26" s="22">
        <v>0</v>
      </c>
      <c r="AM26" s="22">
        <f t="shared" si="10"/>
        <v>472</v>
      </c>
      <c r="AN26" s="22">
        <v>0</v>
      </c>
      <c r="AO26" s="22">
        <v>268</v>
      </c>
      <c r="AP26" s="22">
        <v>204</v>
      </c>
      <c r="AQ26" s="22">
        <v>0</v>
      </c>
      <c r="AR26" s="22">
        <v>0</v>
      </c>
      <c r="AS26" s="22">
        <v>0</v>
      </c>
      <c r="AT26" s="22">
        <f t="shared" si="11"/>
        <v>0</v>
      </c>
      <c r="AU26" s="22" t="s">
        <v>172</v>
      </c>
      <c r="AV26" s="22">
        <v>0</v>
      </c>
      <c r="AW26" s="22" t="s">
        <v>172</v>
      </c>
      <c r="AX26" s="22" t="s">
        <v>172</v>
      </c>
      <c r="AY26" s="22" t="s">
        <v>172</v>
      </c>
      <c r="AZ26" s="22">
        <v>0</v>
      </c>
      <c r="BA26" s="22">
        <f t="shared" si="12"/>
        <v>0</v>
      </c>
      <c r="BB26" s="22" t="s">
        <v>172</v>
      </c>
      <c r="BC26" s="22">
        <v>0</v>
      </c>
      <c r="BD26" s="22" t="s">
        <v>172</v>
      </c>
      <c r="BE26" s="22" t="s">
        <v>172</v>
      </c>
      <c r="BF26" s="22" t="s">
        <v>172</v>
      </c>
      <c r="BG26" s="22">
        <v>0</v>
      </c>
      <c r="BH26" s="22">
        <f t="shared" si="13"/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</row>
    <row r="27" spans="1:66" ht="13.5">
      <c r="A27" s="40" t="s">
        <v>12</v>
      </c>
      <c r="B27" s="40" t="s">
        <v>57</v>
      </c>
      <c r="C27" s="41" t="s">
        <v>58</v>
      </c>
      <c r="D27" s="22">
        <f t="shared" si="0"/>
        <v>1268</v>
      </c>
      <c r="E27" s="22">
        <f t="shared" si="1"/>
        <v>0</v>
      </c>
      <c r="F27" s="22">
        <f t="shared" si="1"/>
        <v>1019</v>
      </c>
      <c r="G27" s="22">
        <f t="shared" si="1"/>
        <v>239</v>
      </c>
      <c r="H27" s="22">
        <f t="shared" si="1"/>
        <v>10</v>
      </c>
      <c r="I27" s="22">
        <f t="shared" si="1"/>
        <v>0</v>
      </c>
      <c r="J27" s="22">
        <f t="shared" si="1"/>
        <v>0</v>
      </c>
      <c r="K27" s="22">
        <f t="shared" si="2"/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f t="shared" si="3"/>
        <v>1268</v>
      </c>
      <c r="S27" s="22">
        <f t="shared" si="4"/>
        <v>0</v>
      </c>
      <c r="T27" s="22">
        <f t="shared" si="5"/>
        <v>1019</v>
      </c>
      <c r="U27" s="22">
        <f t="shared" si="14"/>
        <v>239</v>
      </c>
      <c r="V27" s="22">
        <f t="shared" si="14"/>
        <v>10</v>
      </c>
      <c r="W27" s="22">
        <f t="shared" si="14"/>
        <v>0</v>
      </c>
      <c r="X27" s="22">
        <f t="shared" si="7"/>
        <v>0</v>
      </c>
      <c r="Y27" s="22">
        <f t="shared" si="8"/>
        <v>0</v>
      </c>
      <c r="Z27" s="22" t="s">
        <v>172</v>
      </c>
      <c r="AA27" s="22">
        <v>0</v>
      </c>
      <c r="AB27" s="22" t="s">
        <v>172</v>
      </c>
      <c r="AC27" s="22" t="s">
        <v>172</v>
      </c>
      <c r="AD27" s="22" t="s">
        <v>172</v>
      </c>
      <c r="AE27" s="22">
        <v>0</v>
      </c>
      <c r="AF27" s="22">
        <f t="shared" si="9"/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f t="shared" si="10"/>
        <v>1268</v>
      </c>
      <c r="AN27" s="22">
        <v>0</v>
      </c>
      <c r="AO27" s="22">
        <v>1019</v>
      </c>
      <c r="AP27" s="22">
        <v>239</v>
      </c>
      <c r="AQ27" s="22">
        <v>10</v>
      </c>
      <c r="AR27" s="22">
        <v>0</v>
      </c>
      <c r="AS27" s="22">
        <v>0</v>
      </c>
      <c r="AT27" s="22">
        <f t="shared" si="11"/>
        <v>0</v>
      </c>
      <c r="AU27" s="22" t="s">
        <v>172</v>
      </c>
      <c r="AV27" s="22">
        <v>0</v>
      </c>
      <c r="AW27" s="22" t="s">
        <v>172</v>
      </c>
      <c r="AX27" s="22" t="s">
        <v>172</v>
      </c>
      <c r="AY27" s="22" t="s">
        <v>172</v>
      </c>
      <c r="AZ27" s="22">
        <v>0</v>
      </c>
      <c r="BA27" s="22">
        <f t="shared" si="12"/>
        <v>0</v>
      </c>
      <c r="BB27" s="22" t="s">
        <v>172</v>
      </c>
      <c r="BC27" s="22">
        <v>0</v>
      </c>
      <c r="BD27" s="22" t="s">
        <v>172</v>
      </c>
      <c r="BE27" s="22" t="s">
        <v>172</v>
      </c>
      <c r="BF27" s="22" t="s">
        <v>172</v>
      </c>
      <c r="BG27" s="22">
        <v>0</v>
      </c>
      <c r="BH27" s="22">
        <f t="shared" si="13"/>
        <v>1813</v>
      </c>
      <c r="BI27" s="22">
        <v>1813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</row>
    <row r="28" spans="1:66" ht="13.5">
      <c r="A28" s="40" t="s">
        <v>12</v>
      </c>
      <c r="B28" s="40" t="s">
        <v>59</v>
      </c>
      <c r="C28" s="41" t="s">
        <v>60</v>
      </c>
      <c r="D28" s="22">
        <f t="shared" si="0"/>
        <v>4080</v>
      </c>
      <c r="E28" s="22">
        <f t="shared" si="1"/>
        <v>1682</v>
      </c>
      <c r="F28" s="22">
        <f t="shared" si="1"/>
        <v>1289</v>
      </c>
      <c r="G28" s="22">
        <f t="shared" si="1"/>
        <v>627</v>
      </c>
      <c r="H28" s="22">
        <f aca="true" t="shared" si="15" ref="H28:J48">O28+V28</f>
        <v>224</v>
      </c>
      <c r="I28" s="22">
        <f t="shared" si="15"/>
        <v>73</v>
      </c>
      <c r="J28" s="22">
        <f t="shared" si="15"/>
        <v>185</v>
      </c>
      <c r="K28" s="22">
        <f t="shared" si="2"/>
        <v>1867</v>
      </c>
      <c r="L28" s="22">
        <v>1682</v>
      </c>
      <c r="M28" s="22">
        <v>0</v>
      </c>
      <c r="N28" s="22">
        <v>0</v>
      </c>
      <c r="O28" s="22">
        <v>0</v>
      </c>
      <c r="P28" s="22">
        <v>0</v>
      </c>
      <c r="Q28" s="22">
        <v>185</v>
      </c>
      <c r="R28" s="22">
        <f t="shared" si="3"/>
        <v>2213</v>
      </c>
      <c r="S28" s="22">
        <f t="shared" si="4"/>
        <v>0</v>
      </c>
      <c r="T28" s="22">
        <f t="shared" si="5"/>
        <v>1289</v>
      </c>
      <c r="U28" s="22">
        <f t="shared" si="14"/>
        <v>627</v>
      </c>
      <c r="V28" s="22">
        <f t="shared" si="14"/>
        <v>224</v>
      </c>
      <c r="W28" s="22">
        <f t="shared" si="14"/>
        <v>73</v>
      </c>
      <c r="X28" s="22">
        <f t="shared" si="7"/>
        <v>0</v>
      </c>
      <c r="Y28" s="22">
        <f t="shared" si="8"/>
        <v>0</v>
      </c>
      <c r="Z28" s="22" t="s">
        <v>172</v>
      </c>
      <c r="AA28" s="22">
        <v>0</v>
      </c>
      <c r="AB28" s="22" t="s">
        <v>172</v>
      </c>
      <c r="AC28" s="22" t="s">
        <v>172</v>
      </c>
      <c r="AD28" s="22" t="s">
        <v>172</v>
      </c>
      <c r="AE28" s="22">
        <v>0</v>
      </c>
      <c r="AF28" s="22">
        <f t="shared" si="9"/>
        <v>740</v>
      </c>
      <c r="AG28" s="22">
        <v>0</v>
      </c>
      <c r="AH28" s="22">
        <v>740</v>
      </c>
      <c r="AI28" s="22">
        <v>0</v>
      </c>
      <c r="AJ28" s="22">
        <v>0</v>
      </c>
      <c r="AK28" s="22">
        <v>0</v>
      </c>
      <c r="AL28" s="22">
        <v>0</v>
      </c>
      <c r="AM28" s="22">
        <f t="shared" si="10"/>
        <v>1473</v>
      </c>
      <c r="AN28" s="22">
        <v>0</v>
      </c>
      <c r="AO28" s="22">
        <v>549</v>
      </c>
      <c r="AP28" s="22">
        <v>627</v>
      </c>
      <c r="AQ28" s="22">
        <v>224</v>
      </c>
      <c r="AR28" s="22">
        <v>73</v>
      </c>
      <c r="AS28" s="22">
        <v>0</v>
      </c>
      <c r="AT28" s="22">
        <f t="shared" si="11"/>
        <v>0</v>
      </c>
      <c r="AU28" s="22" t="s">
        <v>172</v>
      </c>
      <c r="AV28" s="22">
        <v>0</v>
      </c>
      <c r="AW28" s="22" t="s">
        <v>172</v>
      </c>
      <c r="AX28" s="22" t="s">
        <v>172</v>
      </c>
      <c r="AY28" s="22" t="s">
        <v>172</v>
      </c>
      <c r="AZ28" s="22">
        <v>0</v>
      </c>
      <c r="BA28" s="22">
        <f t="shared" si="12"/>
        <v>0</v>
      </c>
      <c r="BB28" s="22" t="s">
        <v>172</v>
      </c>
      <c r="BC28" s="22">
        <v>0</v>
      </c>
      <c r="BD28" s="22" t="s">
        <v>172</v>
      </c>
      <c r="BE28" s="22" t="s">
        <v>172</v>
      </c>
      <c r="BF28" s="22" t="s">
        <v>172</v>
      </c>
      <c r="BG28" s="22">
        <v>0</v>
      </c>
      <c r="BH28" s="22">
        <f t="shared" si="13"/>
        <v>4237</v>
      </c>
      <c r="BI28" s="22">
        <v>4034</v>
      </c>
      <c r="BJ28" s="22">
        <v>0</v>
      </c>
      <c r="BK28" s="22">
        <v>0</v>
      </c>
      <c r="BL28" s="22">
        <v>0</v>
      </c>
      <c r="BM28" s="22">
        <v>0</v>
      </c>
      <c r="BN28" s="22">
        <v>203</v>
      </c>
    </row>
    <row r="29" spans="1:66" ht="13.5">
      <c r="A29" s="40" t="s">
        <v>12</v>
      </c>
      <c r="B29" s="40" t="s">
        <v>61</v>
      </c>
      <c r="C29" s="41" t="s">
        <v>62</v>
      </c>
      <c r="D29" s="22">
        <f t="shared" si="0"/>
        <v>1105</v>
      </c>
      <c r="E29" s="22">
        <f aca="true" t="shared" si="16" ref="E29:G48">L29+S29</f>
        <v>401</v>
      </c>
      <c r="F29" s="22">
        <f t="shared" si="16"/>
        <v>220</v>
      </c>
      <c r="G29" s="22">
        <f t="shared" si="16"/>
        <v>449</v>
      </c>
      <c r="H29" s="22">
        <f t="shared" si="15"/>
        <v>24</v>
      </c>
      <c r="I29" s="22">
        <f t="shared" si="15"/>
        <v>0</v>
      </c>
      <c r="J29" s="22">
        <f t="shared" si="15"/>
        <v>11</v>
      </c>
      <c r="K29" s="22">
        <f t="shared" si="2"/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f t="shared" si="3"/>
        <v>1105</v>
      </c>
      <c r="S29" s="22">
        <f t="shared" si="4"/>
        <v>401</v>
      </c>
      <c r="T29" s="22">
        <f t="shared" si="5"/>
        <v>220</v>
      </c>
      <c r="U29" s="22">
        <f t="shared" si="14"/>
        <v>449</v>
      </c>
      <c r="V29" s="22">
        <f t="shared" si="14"/>
        <v>24</v>
      </c>
      <c r="W29" s="22">
        <f t="shared" si="14"/>
        <v>0</v>
      </c>
      <c r="X29" s="22">
        <f t="shared" si="7"/>
        <v>11</v>
      </c>
      <c r="Y29" s="22">
        <f t="shared" si="8"/>
        <v>0</v>
      </c>
      <c r="Z29" s="22" t="s">
        <v>172</v>
      </c>
      <c r="AA29" s="22">
        <v>0</v>
      </c>
      <c r="AB29" s="22" t="s">
        <v>172</v>
      </c>
      <c r="AC29" s="22" t="s">
        <v>172</v>
      </c>
      <c r="AD29" s="22" t="s">
        <v>172</v>
      </c>
      <c r="AE29" s="22">
        <v>0</v>
      </c>
      <c r="AF29" s="22">
        <f t="shared" si="9"/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f t="shared" si="10"/>
        <v>1105</v>
      </c>
      <c r="AN29" s="22">
        <v>401</v>
      </c>
      <c r="AO29" s="22">
        <v>220</v>
      </c>
      <c r="AP29" s="22">
        <v>449</v>
      </c>
      <c r="AQ29" s="22">
        <v>24</v>
      </c>
      <c r="AR29" s="22">
        <v>0</v>
      </c>
      <c r="AS29" s="22">
        <v>11</v>
      </c>
      <c r="AT29" s="22">
        <f t="shared" si="11"/>
        <v>0</v>
      </c>
      <c r="AU29" s="22" t="s">
        <v>172</v>
      </c>
      <c r="AV29" s="22">
        <v>0</v>
      </c>
      <c r="AW29" s="22" t="s">
        <v>172</v>
      </c>
      <c r="AX29" s="22" t="s">
        <v>172</v>
      </c>
      <c r="AY29" s="22" t="s">
        <v>172</v>
      </c>
      <c r="AZ29" s="22">
        <v>0</v>
      </c>
      <c r="BA29" s="22">
        <f t="shared" si="12"/>
        <v>0</v>
      </c>
      <c r="BB29" s="22" t="s">
        <v>172</v>
      </c>
      <c r="BC29" s="22">
        <v>0</v>
      </c>
      <c r="BD29" s="22" t="s">
        <v>172</v>
      </c>
      <c r="BE29" s="22" t="s">
        <v>172</v>
      </c>
      <c r="BF29" s="22" t="s">
        <v>172</v>
      </c>
      <c r="BG29" s="22">
        <v>0</v>
      </c>
      <c r="BH29" s="22">
        <f t="shared" si="13"/>
        <v>2551</v>
      </c>
      <c r="BI29" s="22">
        <v>2441</v>
      </c>
      <c r="BJ29" s="22">
        <v>21</v>
      </c>
      <c r="BK29" s="22">
        <v>0</v>
      </c>
      <c r="BL29" s="22">
        <v>0</v>
      </c>
      <c r="BM29" s="22">
        <v>0</v>
      </c>
      <c r="BN29" s="22">
        <v>89</v>
      </c>
    </row>
    <row r="30" spans="1:66" ht="13.5">
      <c r="A30" s="40" t="s">
        <v>12</v>
      </c>
      <c r="B30" s="40" t="s">
        <v>63</v>
      </c>
      <c r="C30" s="41" t="s">
        <v>64</v>
      </c>
      <c r="D30" s="22">
        <f t="shared" si="0"/>
        <v>1207</v>
      </c>
      <c r="E30" s="22">
        <f t="shared" si="16"/>
        <v>0</v>
      </c>
      <c r="F30" s="22">
        <f t="shared" si="16"/>
        <v>712</v>
      </c>
      <c r="G30" s="22">
        <f t="shared" si="16"/>
        <v>417</v>
      </c>
      <c r="H30" s="22">
        <f t="shared" si="15"/>
        <v>78</v>
      </c>
      <c r="I30" s="22">
        <f t="shared" si="15"/>
        <v>0</v>
      </c>
      <c r="J30" s="22">
        <f t="shared" si="15"/>
        <v>0</v>
      </c>
      <c r="K30" s="22">
        <f t="shared" si="2"/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f t="shared" si="3"/>
        <v>1207</v>
      </c>
      <c r="S30" s="22">
        <f t="shared" si="4"/>
        <v>0</v>
      </c>
      <c r="T30" s="22">
        <f t="shared" si="5"/>
        <v>712</v>
      </c>
      <c r="U30" s="22">
        <f t="shared" si="14"/>
        <v>417</v>
      </c>
      <c r="V30" s="22">
        <f t="shared" si="14"/>
        <v>78</v>
      </c>
      <c r="W30" s="22">
        <f t="shared" si="14"/>
        <v>0</v>
      </c>
      <c r="X30" s="22">
        <f t="shared" si="7"/>
        <v>0</v>
      </c>
      <c r="Y30" s="22">
        <f t="shared" si="8"/>
        <v>0</v>
      </c>
      <c r="Z30" s="22" t="s">
        <v>172</v>
      </c>
      <c r="AA30" s="22">
        <v>0</v>
      </c>
      <c r="AB30" s="22" t="s">
        <v>172</v>
      </c>
      <c r="AC30" s="22" t="s">
        <v>172</v>
      </c>
      <c r="AD30" s="22" t="s">
        <v>172</v>
      </c>
      <c r="AE30" s="22">
        <v>0</v>
      </c>
      <c r="AF30" s="22">
        <f t="shared" si="9"/>
        <v>351</v>
      </c>
      <c r="AG30" s="22">
        <v>0</v>
      </c>
      <c r="AH30" s="22">
        <v>351</v>
      </c>
      <c r="AI30" s="22">
        <v>0</v>
      </c>
      <c r="AJ30" s="22">
        <v>0</v>
      </c>
      <c r="AK30" s="22">
        <v>0</v>
      </c>
      <c r="AL30" s="22">
        <v>0</v>
      </c>
      <c r="AM30" s="22">
        <f t="shared" si="10"/>
        <v>856</v>
      </c>
      <c r="AN30" s="22">
        <v>0</v>
      </c>
      <c r="AO30" s="22">
        <v>361</v>
      </c>
      <c r="AP30" s="22">
        <v>417</v>
      </c>
      <c r="AQ30" s="22">
        <v>78</v>
      </c>
      <c r="AR30" s="22">
        <v>0</v>
      </c>
      <c r="AS30" s="22">
        <v>0</v>
      </c>
      <c r="AT30" s="22">
        <f t="shared" si="11"/>
        <v>0</v>
      </c>
      <c r="AU30" s="22" t="s">
        <v>172</v>
      </c>
      <c r="AV30" s="22">
        <v>0</v>
      </c>
      <c r="AW30" s="22" t="s">
        <v>172</v>
      </c>
      <c r="AX30" s="22" t="s">
        <v>172</v>
      </c>
      <c r="AY30" s="22" t="s">
        <v>172</v>
      </c>
      <c r="AZ30" s="22">
        <v>0</v>
      </c>
      <c r="BA30" s="22">
        <f t="shared" si="12"/>
        <v>0</v>
      </c>
      <c r="BB30" s="22" t="s">
        <v>172</v>
      </c>
      <c r="BC30" s="22">
        <v>0</v>
      </c>
      <c r="BD30" s="22" t="s">
        <v>172</v>
      </c>
      <c r="BE30" s="22" t="s">
        <v>172</v>
      </c>
      <c r="BF30" s="22" t="s">
        <v>172</v>
      </c>
      <c r="BG30" s="22">
        <v>0</v>
      </c>
      <c r="BH30" s="22">
        <f t="shared" si="13"/>
        <v>1929</v>
      </c>
      <c r="BI30" s="22">
        <v>1929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</row>
    <row r="31" spans="1:66" ht="13.5">
      <c r="A31" s="40" t="s">
        <v>12</v>
      </c>
      <c r="B31" s="40" t="s">
        <v>65</v>
      </c>
      <c r="C31" s="41" t="s">
        <v>66</v>
      </c>
      <c r="D31" s="22">
        <f aca="true" t="shared" si="17" ref="D31:D48">SUM(E31:J31)</f>
        <v>1158</v>
      </c>
      <c r="E31" s="22">
        <f t="shared" si="16"/>
        <v>109</v>
      </c>
      <c r="F31" s="22">
        <f t="shared" si="16"/>
        <v>529</v>
      </c>
      <c r="G31" s="22">
        <f t="shared" si="16"/>
        <v>508</v>
      </c>
      <c r="H31" s="22">
        <f t="shared" si="15"/>
        <v>12</v>
      </c>
      <c r="I31" s="22">
        <f t="shared" si="15"/>
        <v>0</v>
      </c>
      <c r="J31" s="22">
        <f t="shared" si="15"/>
        <v>0</v>
      </c>
      <c r="K31" s="22">
        <f aca="true" t="shared" si="18" ref="K31:K48">SUM(L31:Q31)</f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f aca="true" t="shared" si="19" ref="R31:R48">SUM(S31:X31)</f>
        <v>1158</v>
      </c>
      <c r="S31" s="22">
        <f aca="true" t="shared" si="20" ref="S31:S48">AG31+AN31</f>
        <v>109</v>
      </c>
      <c r="T31" s="22">
        <f aca="true" t="shared" si="21" ref="T31:T48">AA31+AH31+AO31+AV31+BC31</f>
        <v>529</v>
      </c>
      <c r="U31" s="22">
        <f t="shared" si="14"/>
        <v>508</v>
      </c>
      <c r="V31" s="22">
        <f t="shared" si="14"/>
        <v>12</v>
      </c>
      <c r="W31" s="22">
        <f t="shared" si="14"/>
        <v>0</v>
      </c>
      <c r="X31" s="22">
        <f aca="true" t="shared" si="22" ref="X31:X48">AE31+AL31+AS31+AZ31+BG31</f>
        <v>0</v>
      </c>
      <c r="Y31" s="22">
        <f aca="true" t="shared" si="23" ref="Y31:Y48">SUM(Z31:AE31)</f>
        <v>0</v>
      </c>
      <c r="Z31" s="22" t="s">
        <v>172</v>
      </c>
      <c r="AA31" s="22">
        <v>0</v>
      </c>
      <c r="AB31" s="22" t="s">
        <v>172</v>
      </c>
      <c r="AC31" s="22" t="s">
        <v>172</v>
      </c>
      <c r="AD31" s="22" t="s">
        <v>172</v>
      </c>
      <c r="AE31" s="22">
        <v>0</v>
      </c>
      <c r="AF31" s="22">
        <f aca="true" t="shared" si="24" ref="AF31:AF48">SUM(AG31:AL31)</f>
        <v>304</v>
      </c>
      <c r="AG31" s="22">
        <v>0</v>
      </c>
      <c r="AH31" s="22">
        <v>304</v>
      </c>
      <c r="AI31" s="22">
        <v>0</v>
      </c>
      <c r="AJ31" s="22">
        <v>0</v>
      </c>
      <c r="AK31" s="22">
        <v>0</v>
      </c>
      <c r="AL31" s="22">
        <v>0</v>
      </c>
      <c r="AM31" s="22">
        <f aca="true" t="shared" si="25" ref="AM31:AM48">SUM(AN31:AS31)</f>
        <v>854</v>
      </c>
      <c r="AN31" s="22">
        <v>109</v>
      </c>
      <c r="AO31" s="22">
        <v>225</v>
      </c>
      <c r="AP31" s="22">
        <v>508</v>
      </c>
      <c r="AQ31" s="22">
        <v>12</v>
      </c>
      <c r="AR31" s="22">
        <v>0</v>
      </c>
      <c r="AS31" s="22">
        <v>0</v>
      </c>
      <c r="AT31" s="22">
        <f aca="true" t="shared" si="26" ref="AT31:AT48">SUM(AU31:AZ31)</f>
        <v>0</v>
      </c>
      <c r="AU31" s="22" t="s">
        <v>172</v>
      </c>
      <c r="AV31" s="22">
        <v>0</v>
      </c>
      <c r="AW31" s="22" t="s">
        <v>172</v>
      </c>
      <c r="AX31" s="22" t="s">
        <v>172</v>
      </c>
      <c r="AY31" s="22" t="s">
        <v>172</v>
      </c>
      <c r="AZ31" s="22">
        <v>0</v>
      </c>
      <c r="BA31" s="22">
        <f aca="true" t="shared" si="27" ref="BA31:BA48">SUM(BB31:BG31)</f>
        <v>0</v>
      </c>
      <c r="BB31" s="22" t="s">
        <v>172</v>
      </c>
      <c r="BC31" s="22">
        <v>0</v>
      </c>
      <c r="BD31" s="22" t="s">
        <v>172</v>
      </c>
      <c r="BE31" s="22" t="s">
        <v>172</v>
      </c>
      <c r="BF31" s="22" t="s">
        <v>172</v>
      </c>
      <c r="BG31" s="22">
        <v>0</v>
      </c>
      <c r="BH31" s="22">
        <f aca="true" t="shared" si="28" ref="BH31:BH48">SUM(BI31:BN31)</f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</row>
    <row r="32" spans="1:66" ht="13.5">
      <c r="A32" s="40" t="s">
        <v>12</v>
      </c>
      <c r="B32" s="40" t="s">
        <v>67</v>
      </c>
      <c r="C32" s="41" t="s">
        <v>68</v>
      </c>
      <c r="D32" s="22">
        <f t="shared" si="17"/>
        <v>6541</v>
      </c>
      <c r="E32" s="22">
        <f t="shared" si="16"/>
        <v>0</v>
      </c>
      <c r="F32" s="22">
        <f t="shared" si="16"/>
        <v>3936</v>
      </c>
      <c r="G32" s="22">
        <f t="shared" si="16"/>
        <v>2366</v>
      </c>
      <c r="H32" s="22">
        <f t="shared" si="15"/>
        <v>238</v>
      </c>
      <c r="I32" s="22">
        <f t="shared" si="15"/>
        <v>1</v>
      </c>
      <c r="J32" s="22">
        <f t="shared" si="15"/>
        <v>0</v>
      </c>
      <c r="K32" s="22">
        <f t="shared" si="18"/>
        <v>1</v>
      </c>
      <c r="L32" s="22">
        <v>0</v>
      </c>
      <c r="M32" s="22">
        <v>0</v>
      </c>
      <c r="N32" s="22">
        <v>0</v>
      </c>
      <c r="O32" s="22">
        <v>0</v>
      </c>
      <c r="P32" s="22">
        <v>1</v>
      </c>
      <c r="Q32" s="22">
        <v>0</v>
      </c>
      <c r="R32" s="22">
        <f t="shared" si="19"/>
        <v>6540</v>
      </c>
      <c r="S32" s="22">
        <f t="shared" si="20"/>
        <v>0</v>
      </c>
      <c r="T32" s="22">
        <f t="shared" si="21"/>
        <v>3936</v>
      </c>
      <c r="U32" s="22">
        <f t="shared" si="14"/>
        <v>2366</v>
      </c>
      <c r="V32" s="22">
        <f t="shared" si="14"/>
        <v>238</v>
      </c>
      <c r="W32" s="22">
        <f t="shared" si="14"/>
        <v>0</v>
      </c>
      <c r="X32" s="22">
        <f t="shared" si="22"/>
        <v>0</v>
      </c>
      <c r="Y32" s="22">
        <f t="shared" si="23"/>
        <v>19</v>
      </c>
      <c r="Z32" s="22" t="s">
        <v>172</v>
      </c>
      <c r="AA32" s="22">
        <v>19</v>
      </c>
      <c r="AB32" s="22" t="s">
        <v>172</v>
      </c>
      <c r="AC32" s="22" t="s">
        <v>172</v>
      </c>
      <c r="AD32" s="22" t="s">
        <v>172</v>
      </c>
      <c r="AE32" s="22">
        <v>0</v>
      </c>
      <c r="AF32" s="22">
        <f t="shared" si="24"/>
        <v>2236</v>
      </c>
      <c r="AG32" s="22">
        <v>0</v>
      </c>
      <c r="AH32" s="22">
        <v>2236</v>
      </c>
      <c r="AI32" s="22">
        <v>0</v>
      </c>
      <c r="AJ32" s="22">
        <v>0</v>
      </c>
      <c r="AK32" s="22">
        <v>0</v>
      </c>
      <c r="AL32" s="22">
        <v>0</v>
      </c>
      <c r="AM32" s="22">
        <f t="shared" si="25"/>
        <v>4285</v>
      </c>
      <c r="AN32" s="22">
        <v>0</v>
      </c>
      <c r="AO32" s="22">
        <v>1681</v>
      </c>
      <c r="AP32" s="22">
        <v>2366</v>
      </c>
      <c r="AQ32" s="22">
        <v>238</v>
      </c>
      <c r="AR32" s="22">
        <v>0</v>
      </c>
      <c r="AS32" s="22">
        <v>0</v>
      </c>
      <c r="AT32" s="22">
        <f t="shared" si="26"/>
        <v>0</v>
      </c>
      <c r="AU32" s="22" t="s">
        <v>172</v>
      </c>
      <c r="AV32" s="22">
        <v>0</v>
      </c>
      <c r="AW32" s="22" t="s">
        <v>172</v>
      </c>
      <c r="AX32" s="22" t="s">
        <v>172</v>
      </c>
      <c r="AY32" s="22" t="s">
        <v>172</v>
      </c>
      <c r="AZ32" s="22">
        <v>0</v>
      </c>
      <c r="BA32" s="22">
        <f t="shared" si="27"/>
        <v>0</v>
      </c>
      <c r="BB32" s="22" t="s">
        <v>172</v>
      </c>
      <c r="BC32" s="22">
        <v>0</v>
      </c>
      <c r="BD32" s="22" t="s">
        <v>172</v>
      </c>
      <c r="BE32" s="22" t="s">
        <v>172</v>
      </c>
      <c r="BF32" s="22" t="s">
        <v>172</v>
      </c>
      <c r="BG32" s="22">
        <v>0</v>
      </c>
      <c r="BH32" s="22">
        <f t="shared" si="28"/>
        <v>14101</v>
      </c>
      <c r="BI32" s="22">
        <v>13535</v>
      </c>
      <c r="BJ32" s="22">
        <v>74</v>
      </c>
      <c r="BK32" s="22">
        <v>0</v>
      </c>
      <c r="BL32" s="22">
        <v>0</v>
      </c>
      <c r="BM32" s="22">
        <v>0</v>
      </c>
      <c r="BN32" s="22">
        <v>492</v>
      </c>
    </row>
    <row r="33" spans="1:66" ht="13.5">
      <c r="A33" s="40" t="s">
        <v>12</v>
      </c>
      <c r="B33" s="40" t="s">
        <v>69</v>
      </c>
      <c r="C33" s="41" t="s">
        <v>70</v>
      </c>
      <c r="D33" s="22">
        <f t="shared" si="17"/>
        <v>1288</v>
      </c>
      <c r="E33" s="22">
        <f t="shared" si="16"/>
        <v>10</v>
      </c>
      <c r="F33" s="22">
        <f t="shared" si="16"/>
        <v>785</v>
      </c>
      <c r="G33" s="22">
        <f t="shared" si="16"/>
        <v>287</v>
      </c>
      <c r="H33" s="22">
        <f t="shared" si="15"/>
        <v>68</v>
      </c>
      <c r="I33" s="22">
        <f t="shared" si="15"/>
        <v>138</v>
      </c>
      <c r="J33" s="22">
        <f t="shared" si="15"/>
        <v>0</v>
      </c>
      <c r="K33" s="22">
        <f t="shared" si="18"/>
        <v>10</v>
      </c>
      <c r="L33" s="22">
        <v>10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f t="shared" si="19"/>
        <v>1278</v>
      </c>
      <c r="S33" s="22">
        <f t="shared" si="20"/>
        <v>0</v>
      </c>
      <c r="T33" s="22">
        <f t="shared" si="21"/>
        <v>785</v>
      </c>
      <c r="U33" s="22">
        <f t="shared" si="14"/>
        <v>287</v>
      </c>
      <c r="V33" s="22">
        <f t="shared" si="14"/>
        <v>68</v>
      </c>
      <c r="W33" s="22">
        <f t="shared" si="14"/>
        <v>138</v>
      </c>
      <c r="X33" s="22">
        <f t="shared" si="22"/>
        <v>0</v>
      </c>
      <c r="Y33" s="22">
        <f t="shared" si="23"/>
        <v>0</v>
      </c>
      <c r="Z33" s="22" t="s">
        <v>172</v>
      </c>
      <c r="AA33" s="22">
        <v>0</v>
      </c>
      <c r="AB33" s="22" t="s">
        <v>172</v>
      </c>
      <c r="AC33" s="22" t="s">
        <v>172</v>
      </c>
      <c r="AD33" s="22" t="s">
        <v>172</v>
      </c>
      <c r="AE33" s="22">
        <v>0</v>
      </c>
      <c r="AF33" s="22">
        <f t="shared" si="24"/>
        <v>522</v>
      </c>
      <c r="AG33" s="22">
        <v>0</v>
      </c>
      <c r="AH33" s="22">
        <v>522</v>
      </c>
      <c r="AI33" s="22">
        <v>0</v>
      </c>
      <c r="AJ33" s="22">
        <v>0</v>
      </c>
      <c r="AK33" s="22">
        <v>0</v>
      </c>
      <c r="AL33" s="22">
        <v>0</v>
      </c>
      <c r="AM33" s="22">
        <f t="shared" si="25"/>
        <v>756</v>
      </c>
      <c r="AN33" s="22">
        <v>0</v>
      </c>
      <c r="AO33" s="22">
        <v>263</v>
      </c>
      <c r="AP33" s="22">
        <v>287</v>
      </c>
      <c r="AQ33" s="22">
        <v>68</v>
      </c>
      <c r="AR33" s="22">
        <v>138</v>
      </c>
      <c r="AS33" s="22">
        <v>0</v>
      </c>
      <c r="AT33" s="22">
        <f t="shared" si="26"/>
        <v>0</v>
      </c>
      <c r="AU33" s="22" t="s">
        <v>172</v>
      </c>
      <c r="AV33" s="22">
        <v>0</v>
      </c>
      <c r="AW33" s="22" t="s">
        <v>172</v>
      </c>
      <c r="AX33" s="22" t="s">
        <v>172</v>
      </c>
      <c r="AY33" s="22" t="s">
        <v>172</v>
      </c>
      <c r="AZ33" s="22">
        <v>0</v>
      </c>
      <c r="BA33" s="22">
        <f t="shared" si="27"/>
        <v>0</v>
      </c>
      <c r="BB33" s="22" t="s">
        <v>172</v>
      </c>
      <c r="BC33" s="22">
        <v>0</v>
      </c>
      <c r="BD33" s="22" t="s">
        <v>172</v>
      </c>
      <c r="BE33" s="22" t="s">
        <v>172</v>
      </c>
      <c r="BF33" s="22" t="s">
        <v>172</v>
      </c>
      <c r="BG33" s="22">
        <v>0</v>
      </c>
      <c r="BH33" s="22">
        <f t="shared" si="28"/>
        <v>1214</v>
      </c>
      <c r="BI33" s="22">
        <v>1159</v>
      </c>
      <c r="BJ33" s="22">
        <v>17</v>
      </c>
      <c r="BK33" s="22">
        <v>0</v>
      </c>
      <c r="BL33" s="22">
        <v>0</v>
      </c>
      <c r="BM33" s="22">
        <v>0</v>
      </c>
      <c r="BN33" s="22">
        <v>38</v>
      </c>
    </row>
    <row r="34" spans="1:66" ht="13.5">
      <c r="A34" s="40" t="s">
        <v>12</v>
      </c>
      <c r="B34" s="40" t="s">
        <v>71</v>
      </c>
      <c r="C34" s="41" t="s">
        <v>72</v>
      </c>
      <c r="D34" s="22">
        <f t="shared" si="17"/>
        <v>510</v>
      </c>
      <c r="E34" s="22">
        <f t="shared" si="16"/>
        <v>0</v>
      </c>
      <c r="F34" s="22">
        <f t="shared" si="16"/>
        <v>489</v>
      </c>
      <c r="G34" s="22">
        <f t="shared" si="16"/>
        <v>0</v>
      </c>
      <c r="H34" s="22">
        <f t="shared" si="15"/>
        <v>10</v>
      </c>
      <c r="I34" s="22">
        <f t="shared" si="15"/>
        <v>1</v>
      </c>
      <c r="J34" s="22">
        <f t="shared" si="15"/>
        <v>10</v>
      </c>
      <c r="K34" s="22">
        <f t="shared" si="18"/>
        <v>510</v>
      </c>
      <c r="L34" s="22">
        <v>0</v>
      </c>
      <c r="M34" s="22">
        <v>489</v>
      </c>
      <c r="N34" s="22">
        <v>0</v>
      </c>
      <c r="O34" s="22">
        <v>10</v>
      </c>
      <c r="P34" s="22">
        <v>1</v>
      </c>
      <c r="Q34" s="22">
        <v>10</v>
      </c>
      <c r="R34" s="22">
        <f t="shared" si="19"/>
        <v>0</v>
      </c>
      <c r="S34" s="22">
        <f t="shared" si="20"/>
        <v>0</v>
      </c>
      <c r="T34" s="22">
        <f t="shared" si="21"/>
        <v>0</v>
      </c>
      <c r="U34" s="22">
        <f t="shared" si="14"/>
        <v>0</v>
      </c>
      <c r="V34" s="22">
        <f t="shared" si="14"/>
        <v>0</v>
      </c>
      <c r="W34" s="22">
        <f t="shared" si="14"/>
        <v>0</v>
      </c>
      <c r="X34" s="22">
        <f t="shared" si="22"/>
        <v>0</v>
      </c>
      <c r="Y34" s="22">
        <f t="shared" si="23"/>
        <v>0</v>
      </c>
      <c r="Z34" s="22" t="s">
        <v>172</v>
      </c>
      <c r="AA34" s="22">
        <v>0</v>
      </c>
      <c r="AB34" s="22" t="s">
        <v>172</v>
      </c>
      <c r="AC34" s="22" t="s">
        <v>172</v>
      </c>
      <c r="AD34" s="22" t="s">
        <v>172</v>
      </c>
      <c r="AE34" s="22">
        <v>0</v>
      </c>
      <c r="AF34" s="22">
        <f t="shared" si="24"/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f t="shared" si="25"/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f t="shared" si="26"/>
        <v>0</v>
      </c>
      <c r="AU34" s="22" t="s">
        <v>172</v>
      </c>
      <c r="AV34" s="22">
        <v>0</v>
      </c>
      <c r="AW34" s="22" t="s">
        <v>172</v>
      </c>
      <c r="AX34" s="22" t="s">
        <v>172</v>
      </c>
      <c r="AY34" s="22" t="s">
        <v>172</v>
      </c>
      <c r="AZ34" s="22">
        <v>0</v>
      </c>
      <c r="BA34" s="22">
        <f t="shared" si="27"/>
        <v>0</v>
      </c>
      <c r="BB34" s="22" t="s">
        <v>172</v>
      </c>
      <c r="BC34" s="22">
        <v>0</v>
      </c>
      <c r="BD34" s="22" t="s">
        <v>172</v>
      </c>
      <c r="BE34" s="22" t="s">
        <v>172</v>
      </c>
      <c r="BF34" s="22" t="s">
        <v>172</v>
      </c>
      <c r="BG34" s="22">
        <v>0</v>
      </c>
      <c r="BH34" s="22">
        <f t="shared" si="28"/>
        <v>206</v>
      </c>
      <c r="BI34" s="22">
        <v>172</v>
      </c>
      <c r="BJ34" s="22">
        <v>33</v>
      </c>
      <c r="BK34" s="22">
        <v>0</v>
      </c>
      <c r="BL34" s="22">
        <v>1</v>
      </c>
      <c r="BM34" s="22">
        <v>0</v>
      </c>
      <c r="BN34" s="22">
        <v>0</v>
      </c>
    </row>
    <row r="35" spans="1:66" ht="13.5">
      <c r="A35" s="40" t="s">
        <v>12</v>
      </c>
      <c r="B35" s="40" t="s">
        <v>73</v>
      </c>
      <c r="C35" s="41" t="s">
        <v>74</v>
      </c>
      <c r="D35" s="22">
        <f t="shared" si="17"/>
        <v>2716</v>
      </c>
      <c r="E35" s="22">
        <f t="shared" si="16"/>
        <v>347</v>
      </c>
      <c r="F35" s="22">
        <f t="shared" si="16"/>
        <v>1531</v>
      </c>
      <c r="G35" s="22">
        <f t="shared" si="16"/>
        <v>652</v>
      </c>
      <c r="H35" s="22">
        <f t="shared" si="15"/>
        <v>105</v>
      </c>
      <c r="I35" s="22">
        <f t="shared" si="15"/>
        <v>0</v>
      </c>
      <c r="J35" s="22">
        <f t="shared" si="15"/>
        <v>81</v>
      </c>
      <c r="K35" s="22">
        <f t="shared" si="18"/>
        <v>35</v>
      </c>
      <c r="L35" s="22">
        <v>35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f t="shared" si="19"/>
        <v>2681</v>
      </c>
      <c r="S35" s="22">
        <f t="shared" si="20"/>
        <v>312</v>
      </c>
      <c r="T35" s="22">
        <f t="shared" si="21"/>
        <v>1531</v>
      </c>
      <c r="U35" s="22">
        <f t="shared" si="14"/>
        <v>652</v>
      </c>
      <c r="V35" s="22">
        <f t="shared" si="14"/>
        <v>105</v>
      </c>
      <c r="W35" s="22">
        <f t="shared" si="14"/>
        <v>0</v>
      </c>
      <c r="X35" s="22">
        <f t="shared" si="22"/>
        <v>81</v>
      </c>
      <c r="Y35" s="22">
        <f t="shared" si="23"/>
        <v>0</v>
      </c>
      <c r="Z35" s="22" t="s">
        <v>172</v>
      </c>
      <c r="AA35" s="22">
        <v>0</v>
      </c>
      <c r="AB35" s="22" t="s">
        <v>172</v>
      </c>
      <c r="AC35" s="22" t="s">
        <v>172</v>
      </c>
      <c r="AD35" s="22" t="s">
        <v>172</v>
      </c>
      <c r="AE35" s="22">
        <v>0</v>
      </c>
      <c r="AF35" s="22">
        <f t="shared" si="24"/>
        <v>1567</v>
      </c>
      <c r="AG35" s="22">
        <v>312</v>
      </c>
      <c r="AH35" s="22">
        <v>1174</v>
      </c>
      <c r="AI35" s="22">
        <v>0</v>
      </c>
      <c r="AJ35" s="22">
        <v>0</v>
      </c>
      <c r="AK35" s="22">
        <v>0</v>
      </c>
      <c r="AL35" s="22">
        <v>81</v>
      </c>
      <c r="AM35" s="22">
        <f t="shared" si="25"/>
        <v>1114</v>
      </c>
      <c r="AN35" s="22">
        <v>0</v>
      </c>
      <c r="AO35" s="22">
        <v>357</v>
      </c>
      <c r="AP35" s="22">
        <v>652</v>
      </c>
      <c r="AQ35" s="22">
        <v>105</v>
      </c>
      <c r="AR35" s="22">
        <v>0</v>
      </c>
      <c r="AS35" s="22">
        <v>0</v>
      </c>
      <c r="AT35" s="22">
        <f t="shared" si="26"/>
        <v>0</v>
      </c>
      <c r="AU35" s="22" t="s">
        <v>172</v>
      </c>
      <c r="AV35" s="22">
        <v>0</v>
      </c>
      <c r="AW35" s="22" t="s">
        <v>172</v>
      </c>
      <c r="AX35" s="22" t="s">
        <v>172</v>
      </c>
      <c r="AY35" s="22" t="s">
        <v>172</v>
      </c>
      <c r="AZ35" s="22">
        <v>0</v>
      </c>
      <c r="BA35" s="22">
        <f t="shared" si="27"/>
        <v>0</v>
      </c>
      <c r="BB35" s="22" t="s">
        <v>172</v>
      </c>
      <c r="BC35" s="22">
        <v>0</v>
      </c>
      <c r="BD35" s="22" t="s">
        <v>172</v>
      </c>
      <c r="BE35" s="22" t="s">
        <v>172</v>
      </c>
      <c r="BF35" s="22" t="s">
        <v>172</v>
      </c>
      <c r="BG35" s="22">
        <v>0</v>
      </c>
      <c r="BH35" s="22">
        <f t="shared" si="28"/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</row>
    <row r="36" spans="1:66" ht="13.5">
      <c r="A36" s="40" t="s">
        <v>12</v>
      </c>
      <c r="B36" s="40" t="s">
        <v>75</v>
      </c>
      <c r="C36" s="41" t="s">
        <v>76</v>
      </c>
      <c r="D36" s="22">
        <f t="shared" si="17"/>
        <v>1260</v>
      </c>
      <c r="E36" s="22">
        <f t="shared" si="16"/>
        <v>26</v>
      </c>
      <c r="F36" s="22">
        <f t="shared" si="16"/>
        <v>742</v>
      </c>
      <c r="G36" s="22">
        <f t="shared" si="16"/>
        <v>393</v>
      </c>
      <c r="H36" s="22">
        <f t="shared" si="15"/>
        <v>64</v>
      </c>
      <c r="I36" s="22">
        <f t="shared" si="15"/>
        <v>35</v>
      </c>
      <c r="J36" s="22">
        <f t="shared" si="15"/>
        <v>0</v>
      </c>
      <c r="K36" s="22">
        <f t="shared" si="18"/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f t="shared" si="19"/>
        <v>1260</v>
      </c>
      <c r="S36" s="22">
        <f t="shared" si="20"/>
        <v>26</v>
      </c>
      <c r="T36" s="22">
        <f t="shared" si="21"/>
        <v>742</v>
      </c>
      <c r="U36" s="22">
        <f t="shared" si="14"/>
        <v>393</v>
      </c>
      <c r="V36" s="22">
        <f t="shared" si="14"/>
        <v>64</v>
      </c>
      <c r="W36" s="22">
        <f t="shared" si="14"/>
        <v>35</v>
      </c>
      <c r="X36" s="22">
        <f t="shared" si="22"/>
        <v>0</v>
      </c>
      <c r="Y36" s="22">
        <f t="shared" si="23"/>
        <v>0</v>
      </c>
      <c r="Z36" s="22" t="s">
        <v>172</v>
      </c>
      <c r="AA36" s="22">
        <v>0</v>
      </c>
      <c r="AB36" s="22" t="s">
        <v>172</v>
      </c>
      <c r="AC36" s="22" t="s">
        <v>172</v>
      </c>
      <c r="AD36" s="22" t="s">
        <v>172</v>
      </c>
      <c r="AE36" s="22">
        <v>0</v>
      </c>
      <c r="AF36" s="22">
        <f t="shared" si="24"/>
        <v>101</v>
      </c>
      <c r="AG36" s="22">
        <v>0</v>
      </c>
      <c r="AH36" s="22">
        <v>101</v>
      </c>
      <c r="AI36" s="22">
        <v>0</v>
      </c>
      <c r="AJ36" s="22">
        <v>0</v>
      </c>
      <c r="AK36" s="22">
        <v>0</v>
      </c>
      <c r="AL36" s="22">
        <v>0</v>
      </c>
      <c r="AM36" s="22">
        <f t="shared" si="25"/>
        <v>1159</v>
      </c>
      <c r="AN36" s="22">
        <v>26</v>
      </c>
      <c r="AO36" s="22">
        <v>641</v>
      </c>
      <c r="AP36" s="22">
        <v>393</v>
      </c>
      <c r="AQ36" s="22">
        <v>64</v>
      </c>
      <c r="AR36" s="22">
        <v>35</v>
      </c>
      <c r="AS36" s="22">
        <v>0</v>
      </c>
      <c r="AT36" s="22">
        <f t="shared" si="26"/>
        <v>0</v>
      </c>
      <c r="AU36" s="22" t="s">
        <v>172</v>
      </c>
      <c r="AV36" s="22">
        <v>0</v>
      </c>
      <c r="AW36" s="22" t="s">
        <v>172</v>
      </c>
      <c r="AX36" s="22" t="s">
        <v>172</v>
      </c>
      <c r="AY36" s="22" t="s">
        <v>172</v>
      </c>
      <c r="AZ36" s="22">
        <v>0</v>
      </c>
      <c r="BA36" s="22">
        <f t="shared" si="27"/>
        <v>0</v>
      </c>
      <c r="BB36" s="22" t="s">
        <v>172</v>
      </c>
      <c r="BC36" s="22">
        <v>0</v>
      </c>
      <c r="BD36" s="22" t="s">
        <v>172</v>
      </c>
      <c r="BE36" s="22" t="s">
        <v>172</v>
      </c>
      <c r="BF36" s="22" t="s">
        <v>172</v>
      </c>
      <c r="BG36" s="22">
        <v>0</v>
      </c>
      <c r="BH36" s="22">
        <f t="shared" si="28"/>
        <v>392</v>
      </c>
      <c r="BI36" s="22">
        <v>392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</row>
    <row r="37" spans="1:66" ht="13.5">
      <c r="A37" s="40" t="s">
        <v>12</v>
      </c>
      <c r="B37" s="40" t="s">
        <v>77</v>
      </c>
      <c r="C37" s="41" t="s">
        <v>78</v>
      </c>
      <c r="D37" s="22">
        <f t="shared" si="17"/>
        <v>1649</v>
      </c>
      <c r="E37" s="22">
        <f t="shared" si="16"/>
        <v>382</v>
      </c>
      <c r="F37" s="22">
        <f t="shared" si="16"/>
        <v>771</v>
      </c>
      <c r="G37" s="22">
        <f t="shared" si="16"/>
        <v>267</v>
      </c>
      <c r="H37" s="22">
        <f t="shared" si="15"/>
        <v>67</v>
      </c>
      <c r="I37" s="22">
        <f t="shared" si="15"/>
        <v>162</v>
      </c>
      <c r="J37" s="22">
        <f t="shared" si="15"/>
        <v>0</v>
      </c>
      <c r="K37" s="22">
        <f t="shared" si="18"/>
        <v>382</v>
      </c>
      <c r="L37" s="22">
        <v>382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f t="shared" si="19"/>
        <v>1267</v>
      </c>
      <c r="S37" s="22">
        <f t="shared" si="20"/>
        <v>0</v>
      </c>
      <c r="T37" s="22">
        <f t="shared" si="21"/>
        <v>771</v>
      </c>
      <c r="U37" s="22">
        <f t="shared" si="14"/>
        <v>267</v>
      </c>
      <c r="V37" s="22">
        <f t="shared" si="14"/>
        <v>67</v>
      </c>
      <c r="W37" s="22">
        <f t="shared" si="14"/>
        <v>162</v>
      </c>
      <c r="X37" s="22">
        <f t="shared" si="22"/>
        <v>0</v>
      </c>
      <c r="Y37" s="22">
        <f t="shared" si="23"/>
        <v>0</v>
      </c>
      <c r="Z37" s="22" t="s">
        <v>172</v>
      </c>
      <c r="AA37" s="22">
        <v>0</v>
      </c>
      <c r="AB37" s="22" t="s">
        <v>172</v>
      </c>
      <c r="AC37" s="22" t="s">
        <v>172</v>
      </c>
      <c r="AD37" s="22" t="s">
        <v>172</v>
      </c>
      <c r="AE37" s="22">
        <v>0</v>
      </c>
      <c r="AF37" s="22">
        <f t="shared" si="24"/>
        <v>527</v>
      </c>
      <c r="AG37" s="22">
        <v>0</v>
      </c>
      <c r="AH37" s="22">
        <v>527</v>
      </c>
      <c r="AI37" s="22">
        <v>0</v>
      </c>
      <c r="AJ37" s="22">
        <v>0</v>
      </c>
      <c r="AK37" s="22">
        <v>0</v>
      </c>
      <c r="AL37" s="22">
        <v>0</v>
      </c>
      <c r="AM37" s="22">
        <f t="shared" si="25"/>
        <v>740</v>
      </c>
      <c r="AN37" s="22">
        <v>0</v>
      </c>
      <c r="AO37" s="22">
        <v>244</v>
      </c>
      <c r="AP37" s="22">
        <v>267</v>
      </c>
      <c r="AQ37" s="22">
        <v>67</v>
      </c>
      <c r="AR37" s="22">
        <v>162</v>
      </c>
      <c r="AS37" s="22">
        <v>0</v>
      </c>
      <c r="AT37" s="22">
        <f t="shared" si="26"/>
        <v>0</v>
      </c>
      <c r="AU37" s="22" t="s">
        <v>172</v>
      </c>
      <c r="AV37" s="22">
        <v>0</v>
      </c>
      <c r="AW37" s="22" t="s">
        <v>172</v>
      </c>
      <c r="AX37" s="22" t="s">
        <v>172</v>
      </c>
      <c r="AY37" s="22" t="s">
        <v>172</v>
      </c>
      <c r="AZ37" s="22">
        <v>0</v>
      </c>
      <c r="BA37" s="22">
        <f t="shared" si="27"/>
        <v>0</v>
      </c>
      <c r="BB37" s="22" t="s">
        <v>172</v>
      </c>
      <c r="BC37" s="22">
        <v>0</v>
      </c>
      <c r="BD37" s="22" t="s">
        <v>172</v>
      </c>
      <c r="BE37" s="22" t="s">
        <v>172</v>
      </c>
      <c r="BF37" s="22" t="s">
        <v>172</v>
      </c>
      <c r="BG37" s="22">
        <v>0</v>
      </c>
      <c r="BH37" s="22">
        <f t="shared" si="28"/>
        <v>1762</v>
      </c>
      <c r="BI37" s="22">
        <v>1728</v>
      </c>
      <c r="BJ37" s="22">
        <v>33</v>
      </c>
      <c r="BK37" s="22">
        <v>0</v>
      </c>
      <c r="BL37" s="22">
        <v>0</v>
      </c>
      <c r="BM37" s="22">
        <v>0</v>
      </c>
      <c r="BN37" s="22">
        <v>1</v>
      </c>
    </row>
    <row r="38" spans="1:66" ht="13.5">
      <c r="A38" s="40" t="s">
        <v>12</v>
      </c>
      <c r="B38" s="40" t="s">
        <v>79</v>
      </c>
      <c r="C38" s="41" t="s">
        <v>80</v>
      </c>
      <c r="D38" s="22">
        <f t="shared" si="17"/>
        <v>931</v>
      </c>
      <c r="E38" s="22">
        <f t="shared" si="16"/>
        <v>222</v>
      </c>
      <c r="F38" s="22">
        <f t="shared" si="16"/>
        <v>368</v>
      </c>
      <c r="G38" s="22">
        <f t="shared" si="16"/>
        <v>278</v>
      </c>
      <c r="H38" s="22">
        <f t="shared" si="15"/>
        <v>24</v>
      </c>
      <c r="I38" s="22">
        <f t="shared" si="15"/>
        <v>0</v>
      </c>
      <c r="J38" s="22">
        <f t="shared" si="15"/>
        <v>39</v>
      </c>
      <c r="K38" s="22">
        <f t="shared" si="18"/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f t="shared" si="19"/>
        <v>931</v>
      </c>
      <c r="S38" s="22">
        <f t="shared" si="20"/>
        <v>222</v>
      </c>
      <c r="T38" s="22">
        <f t="shared" si="21"/>
        <v>368</v>
      </c>
      <c r="U38" s="22">
        <f t="shared" si="14"/>
        <v>278</v>
      </c>
      <c r="V38" s="22">
        <f t="shared" si="14"/>
        <v>24</v>
      </c>
      <c r="W38" s="22">
        <f t="shared" si="14"/>
        <v>0</v>
      </c>
      <c r="X38" s="22">
        <f t="shared" si="22"/>
        <v>39</v>
      </c>
      <c r="Y38" s="22">
        <f t="shared" si="23"/>
        <v>0</v>
      </c>
      <c r="Z38" s="22" t="s">
        <v>172</v>
      </c>
      <c r="AA38" s="22">
        <v>0</v>
      </c>
      <c r="AB38" s="22" t="s">
        <v>172</v>
      </c>
      <c r="AC38" s="22" t="s">
        <v>172</v>
      </c>
      <c r="AD38" s="22" t="s">
        <v>172</v>
      </c>
      <c r="AE38" s="22">
        <v>0</v>
      </c>
      <c r="AF38" s="22">
        <f t="shared" si="24"/>
        <v>931</v>
      </c>
      <c r="AG38" s="22">
        <v>222</v>
      </c>
      <c r="AH38" s="22">
        <v>368</v>
      </c>
      <c r="AI38" s="22">
        <v>278</v>
      </c>
      <c r="AJ38" s="22">
        <v>24</v>
      </c>
      <c r="AK38" s="22">
        <v>0</v>
      </c>
      <c r="AL38" s="22">
        <v>39</v>
      </c>
      <c r="AM38" s="22">
        <f t="shared" si="25"/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f t="shared" si="26"/>
        <v>0</v>
      </c>
      <c r="AU38" s="22" t="s">
        <v>172</v>
      </c>
      <c r="AV38" s="22">
        <v>0</v>
      </c>
      <c r="AW38" s="22" t="s">
        <v>172</v>
      </c>
      <c r="AX38" s="22" t="s">
        <v>172</v>
      </c>
      <c r="AY38" s="22" t="s">
        <v>172</v>
      </c>
      <c r="AZ38" s="22">
        <v>0</v>
      </c>
      <c r="BA38" s="22">
        <f t="shared" si="27"/>
        <v>0</v>
      </c>
      <c r="BB38" s="22" t="s">
        <v>172</v>
      </c>
      <c r="BC38" s="22">
        <v>0</v>
      </c>
      <c r="BD38" s="22" t="s">
        <v>172</v>
      </c>
      <c r="BE38" s="22" t="s">
        <v>172</v>
      </c>
      <c r="BF38" s="22" t="s">
        <v>172</v>
      </c>
      <c r="BG38" s="22">
        <v>0</v>
      </c>
      <c r="BH38" s="22">
        <f t="shared" si="28"/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</row>
    <row r="39" spans="1:66" ht="13.5">
      <c r="A39" s="40" t="s">
        <v>12</v>
      </c>
      <c r="B39" s="40" t="s">
        <v>81</v>
      </c>
      <c r="C39" s="41" t="s">
        <v>82</v>
      </c>
      <c r="D39" s="22">
        <f t="shared" si="17"/>
        <v>1318</v>
      </c>
      <c r="E39" s="22">
        <f t="shared" si="16"/>
        <v>709</v>
      </c>
      <c r="F39" s="22">
        <f t="shared" si="16"/>
        <v>321</v>
      </c>
      <c r="G39" s="22">
        <f t="shared" si="16"/>
        <v>113</v>
      </c>
      <c r="H39" s="22">
        <f t="shared" si="15"/>
        <v>11</v>
      </c>
      <c r="I39" s="22">
        <f t="shared" si="15"/>
        <v>164</v>
      </c>
      <c r="J39" s="22">
        <f t="shared" si="15"/>
        <v>0</v>
      </c>
      <c r="K39" s="22">
        <f t="shared" si="18"/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f t="shared" si="19"/>
        <v>1318</v>
      </c>
      <c r="S39" s="22">
        <f t="shared" si="20"/>
        <v>709</v>
      </c>
      <c r="T39" s="22">
        <f t="shared" si="21"/>
        <v>321</v>
      </c>
      <c r="U39" s="22">
        <f t="shared" si="14"/>
        <v>113</v>
      </c>
      <c r="V39" s="22">
        <f t="shared" si="14"/>
        <v>11</v>
      </c>
      <c r="W39" s="22">
        <f t="shared" si="14"/>
        <v>164</v>
      </c>
      <c r="X39" s="22">
        <f t="shared" si="22"/>
        <v>0</v>
      </c>
      <c r="Y39" s="22">
        <f t="shared" si="23"/>
        <v>0</v>
      </c>
      <c r="Z39" s="22" t="s">
        <v>172</v>
      </c>
      <c r="AA39" s="22">
        <v>0</v>
      </c>
      <c r="AB39" s="22" t="s">
        <v>172</v>
      </c>
      <c r="AC39" s="22" t="s">
        <v>172</v>
      </c>
      <c r="AD39" s="22" t="s">
        <v>172</v>
      </c>
      <c r="AE39" s="22">
        <v>0</v>
      </c>
      <c r="AF39" s="22">
        <f t="shared" si="24"/>
        <v>321</v>
      </c>
      <c r="AG39" s="22">
        <v>0</v>
      </c>
      <c r="AH39" s="22">
        <v>321</v>
      </c>
      <c r="AI39" s="22">
        <v>0</v>
      </c>
      <c r="AJ39" s="22">
        <v>0</v>
      </c>
      <c r="AK39" s="22">
        <v>0</v>
      </c>
      <c r="AL39" s="22">
        <v>0</v>
      </c>
      <c r="AM39" s="22">
        <f t="shared" si="25"/>
        <v>997</v>
      </c>
      <c r="AN39" s="22">
        <v>709</v>
      </c>
      <c r="AO39" s="22">
        <v>0</v>
      </c>
      <c r="AP39" s="22">
        <v>113</v>
      </c>
      <c r="AQ39" s="22">
        <v>11</v>
      </c>
      <c r="AR39" s="22">
        <v>164</v>
      </c>
      <c r="AS39" s="22">
        <v>0</v>
      </c>
      <c r="AT39" s="22">
        <f t="shared" si="26"/>
        <v>0</v>
      </c>
      <c r="AU39" s="22" t="s">
        <v>172</v>
      </c>
      <c r="AV39" s="22">
        <v>0</v>
      </c>
      <c r="AW39" s="22" t="s">
        <v>172</v>
      </c>
      <c r="AX39" s="22" t="s">
        <v>172</v>
      </c>
      <c r="AY39" s="22" t="s">
        <v>172</v>
      </c>
      <c r="AZ39" s="22">
        <v>0</v>
      </c>
      <c r="BA39" s="22">
        <f t="shared" si="27"/>
        <v>0</v>
      </c>
      <c r="BB39" s="22" t="s">
        <v>172</v>
      </c>
      <c r="BC39" s="22">
        <v>0</v>
      </c>
      <c r="BD39" s="22" t="s">
        <v>172</v>
      </c>
      <c r="BE39" s="22" t="s">
        <v>172</v>
      </c>
      <c r="BF39" s="22" t="s">
        <v>172</v>
      </c>
      <c r="BG39" s="22">
        <v>0</v>
      </c>
      <c r="BH39" s="22">
        <f t="shared" si="28"/>
        <v>1149</v>
      </c>
      <c r="BI39" s="22">
        <v>1059</v>
      </c>
      <c r="BJ39" s="22">
        <v>0</v>
      </c>
      <c r="BK39" s="22">
        <v>0</v>
      </c>
      <c r="BL39" s="22">
        <v>0</v>
      </c>
      <c r="BM39" s="22">
        <v>0</v>
      </c>
      <c r="BN39" s="22">
        <v>90</v>
      </c>
    </row>
    <row r="40" spans="1:66" ht="13.5">
      <c r="A40" s="40" t="s">
        <v>12</v>
      </c>
      <c r="B40" s="40" t="s">
        <v>83</v>
      </c>
      <c r="C40" s="41" t="s">
        <v>84</v>
      </c>
      <c r="D40" s="22">
        <f t="shared" si="17"/>
        <v>745</v>
      </c>
      <c r="E40" s="22">
        <f t="shared" si="16"/>
        <v>376</v>
      </c>
      <c r="F40" s="22">
        <f t="shared" si="16"/>
        <v>207</v>
      </c>
      <c r="G40" s="22">
        <f t="shared" si="16"/>
        <v>71</v>
      </c>
      <c r="H40" s="22">
        <f t="shared" si="15"/>
        <v>6</v>
      </c>
      <c r="I40" s="22">
        <f t="shared" si="15"/>
        <v>85</v>
      </c>
      <c r="J40" s="22">
        <f t="shared" si="15"/>
        <v>0</v>
      </c>
      <c r="K40" s="22">
        <f t="shared" si="18"/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f t="shared" si="19"/>
        <v>745</v>
      </c>
      <c r="S40" s="22">
        <f t="shared" si="20"/>
        <v>376</v>
      </c>
      <c r="T40" s="22">
        <f t="shared" si="21"/>
        <v>207</v>
      </c>
      <c r="U40" s="22">
        <f t="shared" si="14"/>
        <v>71</v>
      </c>
      <c r="V40" s="22">
        <f t="shared" si="14"/>
        <v>6</v>
      </c>
      <c r="W40" s="22">
        <f t="shared" si="14"/>
        <v>85</v>
      </c>
      <c r="X40" s="22">
        <f t="shared" si="22"/>
        <v>0</v>
      </c>
      <c r="Y40" s="22">
        <f t="shared" si="23"/>
        <v>0</v>
      </c>
      <c r="Z40" s="22" t="s">
        <v>172</v>
      </c>
      <c r="AA40" s="22">
        <v>0</v>
      </c>
      <c r="AB40" s="22" t="s">
        <v>172</v>
      </c>
      <c r="AC40" s="22" t="s">
        <v>172</v>
      </c>
      <c r="AD40" s="22" t="s">
        <v>172</v>
      </c>
      <c r="AE40" s="22">
        <v>0</v>
      </c>
      <c r="AF40" s="22">
        <f t="shared" si="24"/>
        <v>207</v>
      </c>
      <c r="AG40" s="22">
        <v>0</v>
      </c>
      <c r="AH40" s="22">
        <v>207</v>
      </c>
      <c r="AI40" s="22">
        <v>0</v>
      </c>
      <c r="AJ40" s="22">
        <v>0</v>
      </c>
      <c r="AK40" s="22">
        <v>0</v>
      </c>
      <c r="AL40" s="22">
        <v>0</v>
      </c>
      <c r="AM40" s="22">
        <f t="shared" si="25"/>
        <v>538</v>
      </c>
      <c r="AN40" s="22">
        <v>376</v>
      </c>
      <c r="AO40" s="22">
        <v>0</v>
      </c>
      <c r="AP40" s="22">
        <v>71</v>
      </c>
      <c r="AQ40" s="22">
        <v>6</v>
      </c>
      <c r="AR40" s="22">
        <v>85</v>
      </c>
      <c r="AS40" s="22">
        <v>0</v>
      </c>
      <c r="AT40" s="22">
        <f t="shared" si="26"/>
        <v>0</v>
      </c>
      <c r="AU40" s="22" t="s">
        <v>172</v>
      </c>
      <c r="AV40" s="22">
        <v>0</v>
      </c>
      <c r="AW40" s="22" t="s">
        <v>172</v>
      </c>
      <c r="AX40" s="22" t="s">
        <v>172</v>
      </c>
      <c r="AY40" s="22" t="s">
        <v>172</v>
      </c>
      <c r="AZ40" s="22">
        <v>0</v>
      </c>
      <c r="BA40" s="22">
        <f t="shared" si="27"/>
        <v>0</v>
      </c>
      <c r="BB40" s="22" t="s">
        <v>172</v>
      </c>
      <c r="BC40" s="22">
        <v>0</v>
      </c>
      <c r="BD40" s="22" t="s">
        <v>172</v>
      </c>
      <c r="BE40" s="22" t="s">
        <v>172</v>
      </c>
      <c r="BF40" s="22" t="s">
        <v>172</v>
      </c>
      <c r="BG40" s="22">
        <v>0</v>
      </c>
      <c r="BH40" s="22">
        <f t="shared" si="28"/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</row>
    <row r="41" spans="1:66" ht="13.5">
      <c r="A41" s="40" t="s">
        <v>12</v>
      </c>
      <c r="B41" s="40" t="s">
        <v>85</v>
      </c>
      <c r="C41" s="41" t="s">
        <v>86</v>
      </c>
      <c r="D41" s="22">
        <f t="shared" si="17"/>
        <v>572</v>
      </c>
      <c r="E41" s="22">
        <f t="shared" si="16"/>
        <v>0</v>
      </c>
      <c r="F41" s="22">
        <f t="shared" si="16"/>
        <v>259</v>
      </c>
      <c r="G41" s="22">
        <f t="shared" si="16"/>
        <v>117</v>
      </c>
      <c r="H41" s="22">
        <f t="shared" si="15"/>
        <v>13</v>
      </c>
      <c r="I41" s="22">
        <f t="shared" si="15"/>
        <v>0</v>
      </c>
      <c r="J41" s="22">
        <f t="shared" si="15"/>
        <v>183</v>
      </c>
      <c r="K41" s="22">
        <f t="shared" si="18"/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f t="shared" si="19"/>
        <v>572</v>
      </c>
      <c r="S41" s="22">
        <f t="shared" si="20"/>
        <v>0</v>
      </c>
      <c r="T41" s="22">
        <f t="shared" si="21"/>
        <v>259</v>
      </c>
      <c r="U41" s="22">
        <f t="shared" si="14"/>
        <v>117</v>
      </c>
      <c r="V41" s="22">
        <f t="shared" si="14"/>
        <v>13</v>
      </c>
      <c r="W41" s="22">
        <f t="shared" si="14"/>
        <v>0</v>
      </c>
      <c r="X41" s="22">
        <f t="shared" si="22"/>
        <v>183</v>
      </c>
      <c r="Y41" s="22">
        <f t="shared" si="23"/>
        <v>0</v>
      </c>
      <c r="Z41" s="22" t="s">
        <v>172</v>
      </c>
      <c r="AA41" s="22">
        <v>0</v>
      </c>
      <c r="AB41" s="22" t="s">
        <v>172</v>
      </c>
      <c r="AC41" s="22" t="s">
        <v>172</v>
      </c>
      <c r="AD41" s="22" t="s">
        <v>172</v>
      </c>
      <c r="AE41" s="22">
        <v>0</v>
      </c>
      <c r="AF41" s="22">
        <f t="shared" si="24"/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f t="shared" si="25"/>
        <v>572</v>
      </c>
      <c r="AN41" s="22">
        <v>0</v>
      </c>
      <c r="AO41" s="22">
        <v>259</v>
      </c>
      <c r="AP41" s="22">
        <v>117</v>
      </c>
      <c r="AQ41" s="22">
        <v>13</v>
      </c>
      <c r="AR41" s="22">
        <v>0</v>
      </c>
      <c r="AS41" s="22">
        <v>183</v>
      </c>
      <c r="AT41" s="22">
        <f t="shared" si="26"/>
        <v>0</v>
      </c>
      <c r="AU41" s="22" t="s">
        <v>172</v>
      </c>
      <c r="AV41" s="22">
        <v>0</v>
      </c>
      <c r="AW41" s="22" t="s">
        <v>172</v>
      </c>
      <c r="AX41" s="22" t="s">
        <v>172</v>
      </c>
      <c r="AY41" s="22" t="s">
        <v>172</v>
      </c>
      <c r="AZ41" s="22">
        <v>0</v>
      </c>
      <c r="BA41" s="22">
        <f t="shared" si="27"/>
        <v>0</v>
      </c>
      <c r="BB41" s="22" t="s">
        <v>172</v>
      </c>
      <c r="BC41" s="22">
        <v>0</v>
      </c>
      <c r="BD41" s="22" t="s">
        <v>172</v>
      </c>
      <c r="BE41" s="22" t="s">
        <v>172</v>
      </c>
      <c r="BF41" s="22" t="s">
        <v>172</v>
      </c>
      <c r="BG41" s="22">
        <v>0</v>
      </c>
      <c r="BH41" s="22">
        <f t="shared" si="28"/>
        <v>378</v>
      </c>
      <c r="BI41" s="22">
        <v>371</v>
      </c>
      <c r="BJ41" s="22">
        <v>0</v>
      </c>
      <c r="BK41" s="22">
        <v>0</v>
      </c>
      <c r="BL41" s="22">
        <v>0</v>
      </c>
      <c r="BM41" s="22">
        <v>0</v>
      </c>
      <c r="BN41" s="22">
        <v>7</v>
      </c>
    </row>
    <row r="42" spans="1:66" ht="13.5">
      <c r="A42" s="40" t="s">
        <v>12</v>
      </c>
      <c r="B42" s="40" t="s">
        <v>87</v>
      </c>
      <c r="C42" s="41" t="s">
        <v>88</v>
      </c>
      <c r="D42" s="22">
        <f t="shared" si="17"/>
        <v>2047</v>
      </c>
      <c r="E42" s="22">
        <f t="shared" si="16"/>
        <v>973</v>
      </c>
      <c r="F42" s="22">
        <f t="shared" si="16"/>
        <v>620</v>
      </c>
      <c r="G42" s="22">
        <f t="shared" si="16"/>
        <v>296</v>
      </c>
      <c r="H42" s="22">
        <f t="shared" si="15"/>
        <v>51</v>
      </c>
      <c r="I42" s="22">
        <f t="shared" si="15"/>
        <v>15</v>
      </c>
      <c r="J42" s="22">
        <f t="shared" si="15"/>
        <v>92</v>
      </c>
      <c r="K42" s="22">
        <f t="shared" si="18"/>
        <v>1361</v>
      </c>
      <c r="L42" s="22">
        <v>973</v>
      </c>
      <c r="M42" s="22">
        <v>0</v>
      </c>
      <c r="N42" s="22">
        <v>296</v>
      </c>
      <c r="O42" s="22">
        <v>0</v>
      </c>
      <c r="P42" s="22">
        <v>0</v>
      </c>
      <c r="Q42" s="22">
        <v>92</v>
      </c>
      <c r="R42" s="22">
        <f t="shared" si="19"/>
        <v>686</v>
      </c>
      <c r="S42" s="22">
        <f t="shared" si="20"/>
        <v>0</v>
      </c>
      <c r="T42" s="22">
        <f t="shared" si="21"/>
        <v>620</v>
      </c>
      <c r="U42" s="22">
        <f t="shared" si="14"/>
        <v>0</v>
      </c>
      <c r="V42" s="22">
        <f t="shared" si="14"/>
        <v>51</v>
      </c>
      <c r="W42" s="22">
        <f t="shared" si="14"/>
        <v>15</v>
      </c>
      <c r="X42" s="22">
        <f t="shared" si="22"/>
        <v>0</v>
      </c>
      <c r="Y42" s="22">
        <f t="shared" si="23"/>
        <v>38</v>
      </c>
      <c r="Z42" s="22" t="s">
        <v>172</v>
      </c>
      <c r="AA42" s="22">
        <v>38</v>
      </c>
      <c r="AB42" s="22" t="s">
        <v>172</v>
      </c>
      <c r="AC42" s="22" t="s">
        <v>172</v>
      </c>
      <c r="AD42" s="22" t="s">
        <v>172</v>
      </c>
      <c r="AE42" s="22">
        <v>0</v>
      </c>
      <c r="AF42" s="22">
        <f t="shared" si="24"/>
        <v>582</v>
      </c>
      <c r="AG42" s="22">
        <v>0</v>
      </c>
      <c r="AH42" s="22">
        <v>582</v>
      </c>
      <c r="AI42" s="22">
        <v>0</v>
      </c>
      <c r="AJ42" s="22">
        <v>0</v>
      </c>
      <c r="AK42" s="22">
        <v>0</v>
      </c>
      <c r="AL42" s="22">
        <v>0</v>
      </c>
      <c r="AM42" s="22">
        <f t="shared" si="25"/>
        <v>66</v>
      </c>
      <c r="AN42" s="22">
        <v>0</v>
      </c>
      <c r="AO42" s="22">
        <v>0</v>
      </c>
      <c r="AP42" s="22">
        <v>0</v>
      </c>
      <c r="AQ42" s="22">
        <v>51</v>
      </c>
      <c r="AR42" s="22">
        <v>15</v>
      </c>
      <c r="AS42" s="22">
        <v>0</v>
      </c>
      <c r="AT42" s="22">
        <f t="shared" si="26"/>
        <v>0</v>
      </c>
      <c r="AU42" s="22" t="s">
        <v>172</v>
      </c>
      <c r="AV42" s="22">
        <v>0</v>
      </c>
      <c r="AW42" s="22" t="s">
        <v>172</v>
      </c>
      <c r="AX42" s="22" t="s">
        <v>172</v>
      </c>
      <c r="AY42" s="22" t="s">
        <v>172</v>
      </c>
      <c r="AZ42" s="22">
        <v>0</v>
      </c>
      <c r="BA42" s="22">
        <f t="shared" si="27"/>
        <v>0</v>
      </c>
      <c r="BB42" s="22" t="s">
        <v>172</v>
      </c>
      <c r="BC42" s="22">
        <v>0</v>
      </c>
      <c r="BD42" s="22" t="s">
        <v>172</v>
      </c>
      <c r="BE42" s="22" t="s">
        <v>172</v>
      </c>
      <c r="BF42" s="22" t="s">
        <v>172</v>
      </c>
      <c r="BG42" s="22">
        <v>0</v>
      </c>
      <c r="BH42" s="22">
        <f t="shared" si="28"/>
        <v>0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</row>
    <row r="43" spans="1:66" ht="13.5">
      <c r="A43" s="40" t="s">
        <v>12</v>
      </c>
      <c r="B43" s="40" t="s">
        <v>89</v>
      </c>
      <c r="C43" s="41" t="s">
        <v>195</v>
      </c>
      <c r="D43" s="22">
        <f t="shared" si="17"/>
        <v>185</v>
      </c>
      <c r="E43" s="22">
        <f t="shared" si="16"/>
        <v>0</v>
      </c>
      <c r="F43" s="22">
        <f t="shared" si="16"/>
        <v>142</v>
      </c>
      <c r="G43" s="22">
        <f t="shared" si="16"/>
        <v>43</v>
      </c>
      <c r="H43" s="22">
        <f t="shared" si="15"/>
        <v>0</v>
      </c>
      <c r="I43" s="22">
        <f t="shared" si="15"/>
        <v>0</v>
      </c>
      <c r="J43" s="22">
        <f t="shared" si="15"/>
        <v>0</v>
      </c>
      <c r="K43" s="22">
        <f t="shared" si="18"/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f t="shared" si="19"/>
        <v>185</v>
      </c>
      <c r="S43" s="22">
        <f t="shared" si="20"/>
        <v>0</v>
      </c>
      <c r="T43" s="22">
        <f t="shared" si="21"/>
        <v>142</v>
      </c>
      <c r="U43" s="22">
        <f t="shared" si="14"/>
        <v>43</v>
      </c>
      <c r="V43" s="22">
        <f t="shared" si="14"/>
        <v>0</v>
      </c>
      <c r="W43" s="22">
        <f t="shared" si="14"/>
        <v>0</v>
      </c>
      <c r="X43" s="22">
        <f t="shared" si="22"/>
        <v>0</v>
      </c>
      <c r="Y43" s="22">
        <f t="shared" si="23"/>
        <v>0</v>
      </c>
      <c r="Z43" s="22" t="s">
        <v>172</v>
      </c>
      <c r="AA43" s="22">
        <v>0</v>
      </c>
      <c r="AB43" s="22" t="s">
        <v>172</v>
      </c>
      <c r="AC43" s="22" t="s">
        <v>172</v>
      </c>
      <c r="AD43" s="22" t="s">
        <v>172</v>
      </c>
      <c r="AE43" s="22">
        <v>0</v>
      </c>
      <c r="AF43" s="22">
        <f t="shared" si="24"/>
        <v>185</v>
      </c>
      <c r="AG43" s="22">
        <v>0</v>
      </c>
      <c r="AH43" s="22">
        <v>142</v>
      </c>
      <c r="AI43" s="22">
        <v>43</v>
      </c>
      <c r="AJ43" s="22">
        <v>0</v>
      </c>
      <c r="AK43" s="22">
        <v>0</v>
      </c>
      <c r="AL43" s="22">
        <v>0</v>
      </c>
      <c r="AM43" s="22">
        <f t="shared" si="25"/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f t="shared" si="26"/>
        <v>0</v>
      </c>
      <c r="AU43" s="22" t="s">
        <v>172</v>
      </c>
      <c r="AV43" s="22">
        <v>0</v>
      </c>
      <c r="AW43" s="22" t="s">
        <v>172</v>
      </c>
      <c r="AX43" s="22" t="s">
        <v>172</v>
      </c>
      <c r="AY43" s="22" t="s">
        <v>172</v>
      </c>
      <c r="AZ43" s="22">
        <v>0</v>
      </c>
      <c r="BA43" s="22">
        <f t="shared" si="27"/>
        <v>0</v>
      </c>
      <c r="BB43" s="22" t="s">
        <v>172</v>
      </c>
      <c r="BC43" s="22">
        <v>0</v>
      </c>
      <c r="BD43" s="22" t="s">
        <v>172</v>
      </c>
      <c r="BE43" s="22" t="s">
        <v>172</v>
      </c>
      <c r="BF43" s="22" t="s">
        <v>172</v>
      </c>
      <c r="BG43" s="22">
        <v>0</v>
      </c>
      <c r="BH43" s="22">
        <f t="shared" si="28"/>
        <v>81</v>
      </c>
      <c r="BI43" s="22">
        <v>79</v>
      </c>
      <c r="BJ43" s="22">
        <v>0</v>
      </c>
      <c r="BK43" s="22">
        <v>0</v>
      </c>
      <c r="BL43" s="22">
        <v>1</v>
      </c>
      <c r="BM43" s="22">
        <v>0</v>
      </c>
      <c r="BN43" s="22">
        <v>1</v>
      </c>
    </row>
    <row r="44" spans="1:66" ht="13.5">
      <c r="A44" s="40" t="s">
        <v>12</v>
      </c>
      <c r="B44" s="40" t="s">
        <v>90</v>
      </c>
      <c r="C44" s="41" t="s">
        <v>0</v>
      </c>
      <c r="D44" s="22">
        <f t="shared" si="17"/>
        <v>2172</v>
      </c>
      <c r="E44" s="22">
        <f t="shared" si="16"/>
        <v>758</v>
      </c>
      <c r="F44" s="22">
        <f t="shared" si="16"/>
        <v>200</v>
      </c>
      <c r="G44" s="22">
        <f t="shared" si="16"/>
        <v>387</v>
      </c>
      <c r="H44" s="22">
        <f t="shared" si="15"/>
        <v>6</v>
      </c>
      <c r="I44" s="22">
        <f t="shared" si="15"/>
        <v>0</v>
      </c>
      <c r="J44" s="22">
        <f t="shared" si="15"/>
        <v>821</v>
      </c>
      <c r="K44" s="22">
        <f t="shared" si="18"/>
        <v>2172</v>
      </c>
      <c r="L44" s="22">
        <v>758</v>
      </c>
      <c r="M44" s="22">
        <v>200</v>
      </c>
      <c r="N44" s="22">
        <v>387</v>
      </c>
      <c r="O44" s="22">
        <v>6</v>
      </c>
      <c r="P44" s="22">
        <v>0</v>
      </c>
      <c r="Q44" s="22">
        <v>821</v>
      </c>
      <c r="R44" s="22">
        <f t="shared" si="19"/>
        <v>0</v>
      </c>
      <c r="S44" s="22">
        <f t="shared" si="20"/>
        <v>0</v>
      </c>
      <c r="T44" s="22">
        <f t="shared" si="21"/>
        <v>0</v>
      </c>
      <c r="U44" s="22">
        <f t="shared" si="14"/>
        <v>0</v>
      </c>
      <c r="V44" s="22">
        <f t="shared" si="14"/>
        <v>0</v>
      </c>
      <c r="W44" s="22">
        <f t="shared" si="14"/>
        <v>0</v>
      </c>
      <c r="X44" s="22">
        <f t="shared" si="22"/>
        <v>0</v>
      </c>
      <c r="Y44" s="22">
        <f t="shared" si="23"/>
        <v>0</v>
      </c>
      <c r="Z44" s="22" t="s">
        <v>172</v>
      </c>
      <c r="AA44" s="22">
        <v>0</v>
      </c>
      <c r="AB44" s="22" t="s">
        <v>172</v>
      </c>
      <c r="AC44" s="22" t="s">
        <v>172</v>
      </c>
      <c r="AD44" s="22" t="s">
        <v>172</v>
      </c>
      <c r="AE44" s="22">
        <v>0</v>
      </c>
      <c r="AF44" s="22">
        <f t="shared" si="24"/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f t="shared" si="25"/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f t="shared" si="26"/>
        <v>0</v>
      </c>
      <c r="AU44" s="22" t="s">
        <v>172</v>
      </c>
      <c r="AV44" s="22">
        <v>0</v>
      </c>
      <c r="AW44" s="22" t="s">
        <v>172</v>
      </c>
      <c r="AX44" s="22" t="s">
        <v>172</v>
      </c>
      <c r="AY44" s="22" t="s">
        <v>172</v>
      </c>
      <c r="AZ44" s="22">
        <v>0</v>
      </c>
      <c r="BA44" s="22">
        <f t="shared" si="27"/>
        <v>0</v>
      </c>
      <c r="BB44" s="22" t="s">
        <v>172</v>
      </c>
      <c r="BC44" s="22">
        <v>0</v>
      </c>
      <c r="BD44" s="22" t="s">
        <v>172</v>
      </c>
      <c r="BE44" s="22" t="s">
        <v>172</v>
      </c>
      <c r="BF44" s="22" t="s">
        <v>172</v>
      </c>
      <c r="BG44" s="22">
        <v>0</v>
      </c>
      <c r="BH44" s="22">
        <f t="shared" si="28"/>
        <v>433</v>
      </c>
      <c r="BI44" s="22">
        <v>418</v>
      </c>
      <c r="BJ44" s="22">
        <v>0</v>
      </c>
      <c r="BK44" s="22">
        <v>0</v>
      </c>
      <c r="BL44" s="22">
        <v>0</v>
      </c>
      <c r="BM44" s="22">
        <v>0</v>
      </c>
      <c r="BN44" s="22">
        <v>15</v>
      </c>
    </row>
    <row r="45" spans="1:66" ht="13.5">
      <c r="A45" s="40" t="s">
        <v>12</v>
      </c>
      <c r="B45" s="40" t="s">
        <v>91</v>
      </c>
      <c r="C45" s="41" t="s">
        <v>92</v>
      </c>
      <c r="D45" s="22">
        <f t="shared" si="17"/>
        <v>496</v>
      </c>
      <c r="E45" s="22">
        <f t="shared" si="16"/>
        <v>3</v>
      </c>
      <c r="F45" s="22">
        <f t="shared" si="16"/>
        <v>329</v>
      </c>
      <c r="G45" s="22">
        <f t="shared" si="16"/>
        <v>152</v>
      </c>
      <c r="H45" s="22">
        <f t="shared" si="15"/>
        <v>12</v>
      </c>
      <c r="I45" s="22">
        <f t="shared" si="15"/>
        <v>0</v>
      </c>
      <c r="J45" s="22">
        <f t="shared" si="15"/>
        <v>0</v>
      </c>
      <c r="K45" s="22">
        <f t="shared" si="18"/>
        <v>3</v>
      </c>
      <c r="L45" s="22">
        <v>3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f t="shared" si="19"/>
        <v>493</v>
      </c>
      <c r="S45" s="22">
        <f t="shared" si="20"/>
        <v>0</v>
      </c>
      <c r="T45" s="22">
        <f t="shared" si="21"/>
        <v>329</v>
      </c>
      <c r="U45" s="22">
        <f t="shared" si="14"/>
        <v>152</v>
      </c>
      <c r="V45" s="22">
        <f t="shared" si="14"/>
        <v>12</v>
      </c>
      <c r="W45" s="22">
        <f t="shared" si="14"/>
        <v>0</v>
      </c>
      <c r="X45" s="22">
        <f t="shared" si="22"/>
        <v>0</v>
      </c>
      <c r="Y45" s="22">
        <f t="shared" si="23"/>
        <v>0</v>
      </c>
      <c r="Z45" s="22" t="s">
        <v>172</v>
      </c>
      <c r="AA45" s="22">
        <v>0</v>
      </c>
      <c r="AB45" s="22" t="s">
        <v>172</v>
      </c>
      <c r="AC45" s="22" t="s">
        <v>172</v>
      </c>
      <c r="AD45" s="22" t="s">
        <v>172</v>
      </c>
      <c r="AE45" s="22">
        <v>0</v>
      </c>
      <c r="AF45" s="22">
        <f t="shared" si="24"/>
        <v>33</v>
      </c>
      <c r="AG45" s="22">
        <v>0</v>
      </c>
      <c r="AH45" s="22">
        <v>33</v>
      </c>
      <c r="AI45" s="22">
        <v>0</v>
      </c>
      <c r="AJ45" s="22">
        <v>0</v>
      </c>
      <c r="AK45" s="22">
        <v>0</v>
      </c>
      <c r="AL45" s="22">
        <v>0</v>
      </c>
      <c r="AM45" s="22">
        <f t="shared" si="25"/>
        <v>460</v>
      </c>
      <c r="AN45" s="22">
        <v>0</v>
      </c>
      <c r="AO45" s="22">
        <v>296</v>
      </c>
      <c r="AP45" s="22">
        <v>152</v>
      </c>
      <c r="AQ45" s="22">
        <v>12</v>
      </c>
      <c r="AR45" s="22">
        <v>0</v>
      </c>
      <c r="AS45" s="22">
        <v>0</v>
      </c>
      <c r="AT45" s="22">
        <f t="shared" si="26"/>
        <v>0</v>
      </c>
      <c r="AU45" s="22" t="s">
        <v>172</v>
      </c>
      <c r="AV45" s="22">
        <v>0</v>
      </c>
      <c r="AW45" s="22" t="s">
        <v>172</v>
      </c>
      <c r="AX45" s="22" t="s">
        <v>172</v>
      </c>
      <c r="AY45" s="22" t="s">
        <v>172</v>
      </c>
      <c r="AZ45" s="22">
        <v>0</v>
      </c>
      <c r="BA45" s="22">
        <f t="shared" si="27"/>
        <v>0</v>
      </c>
      <c r="BB45" s="22" t="s">
        <v>172</v>
      </c>
      <c r="BC45" s="22">
        <v>0</v>
      </c>
      <c r="BD45" s="22" t="s">
        <v>172</v>
      </c>
      <c r="BE45" s="22" t="s">
        <v>172</v>
      </c>
      <c r="BF45" s="22" t="s">
        <v>172</v>
      </c>
      <c r="BG45" s="22">
        <v>0</v>
      </c>
      <c r="BH45" s="22">
        <f t="shared" si="28"/>
        <v>57</v>
      </c>
      <c r="BI45" s="22">
        <v>57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</row>
    <row r="46" spans="1:66" ht="13.5">
      <c r="A46" s="40" t="s">
        <v>12</v>
      </c>
      <c r="B46" s="40" t="s">
        <v>93</v>
      </c>
      <c r="C46" s="41" t="s">
        <v>196</v>
      </c>
      <c r="D46" s="22">
        <f t="shared" si="17"/>
        <v>256</v>
      </c>
      <c r="E46" s="22">
        <f t="shared" si="16"/>
        <v>0</v>
      </c>
      <c r="F46" s="22">
        <f t="shared" si="16"/>
        <v>115</v>
      </c>
      <c r="G46" s="22">
        <f t="shared" si="16"/>
        <v>109</v>
      </c>
      <c r="H46" s="22">
        <f t="shared" si="15"/>
        <v>22</v>
      </c>
      <c r="I46" s="22">
        <f t="shared" si="15"/>
        <v>10</v>
      </c>
      <c r="J46" s="22">
        <f t="shared" si="15"/>
        <v>0</v>
      </c>
      <c r="K46" s="22">
        <f t="shared" si="18"/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f t="shared" si="19"/>
        <v>256</v>
      </c>
      <c r="S46" s="22">
        <f t="shared" si="20"/>
        <v>0</v>
      </c>
      <c r="T46" s="22">
        <f t="shared" si="21"/>
        <v>115</v>
      </c>
      <c r="U46" s="22">
        <f t="shared" si="14"/>
        <v>109</v>
      </c>
      <c r="V46" s="22">
        <f t="shared" si="14"/>
        <v>22</v>
      </c>
      <c r="W46" s="22">
        <f t="shared" si="14"/>
        <v>10</v>
      </c>
      <c r="X46" s="22">
        <f t="shared" si="22"/>
        <v>0</v>
      </c>
      <c r="Y46" s="22">
        <f t="shared" si="23"/>
        <v>0</v>
      </c>
      <c r="Z46" s="22" t="s">
        <v>172</v>
      </c>
      <c r="AA46" s="22">
        <v>0</v>
      </c>
      <c r="AB46" s="22" t="s">
        <v>172</v>
      </c>
      <c r="AC46" s="22" t="s">
        <v>172</v>
      </c>
      <c r="AD46" s="22" t="s">
        <v>172</v>
      </c>
      <c r="AE46" s="22">
        <v>0</v>
      </c>
      <c r="AF46" s="22">
        <f t="shared" si="24"/>
        <v>44</v>
      </c>
      <c r="AG46" s="22">
        <v>0</v>
      </c>
      <c r="AH46" s="22">
        <v>44</v>
      </c>
      <c r="AI46" s="22">
        <v>0</v>
      </c>
      <c r="AJ46" s="22">
        <v>0</v>
      </c>
      <c r="AK46" s="22">
        <v>0</v>
      </c>
      <c r="AL46" s="22">
        <v>0</v>
      </c>
      <c r="AM46" s="22">
        <f t="shared" si="25"/>
        <v>212</v>
      </c>
      <c r="AN46" s="22">
        <v>0</v>
      </c>
      <c r="AO46" s="22">
        <v>71</v>
      </c>
      <c r="AP46" s="22">
        <v>109</v>
      </c>
      <c r="AQ46" s="22">
        <v>22</v>
      </c>
      <c r="AR46" s="22">
        <v>10</v>
      </c>
      <c r="AS46" s="22">
        <v>0</v>
      </c>
      <c r="AT46" s="22">
        <f t="shared" si="26"/>
        <v>0</v>
      </c>
      <c r="AU46" s="22" t="s">
        <v>172</v>
      </c>
      <c r="AV46" s="22">
        <v>0</v>
      </c>
      <c r="AW46" s="22" t="s">
        <v>172</v>
      </c>
      <c r="AX46" s="22" t="s">
        <v>172</v>
      </c>
      <c r="AY46" s="22" t="s">
        <v>172</v>
      </c>
      <c r="AZ46" s="22">
        <v>0</v>
      </c>
      <c r="BA46" s="22">
        <f t="shared" si="27"/>
        <v>0</v>
      </c>
      <c r="BB46" s="22" t="s">
        <v>172</v>
      </c>
      <c r="BC46" s="22">
        <v>0</v>
      </c>
      <c r="BD46" s="22" t="s">
        <v>172</v>
      </c>
      <c r="BE46" s="22" t="s">
        <v>172</v>
      </c>
      <c r="BF46" s="22" t="s">
        <v>172</v>
      </c>
      <c r="BG46" s="22">
        <v>0</v>
      </c>
      <c r="BH46" s="22">
        <f t="shared" si="28"/>
        <v>826</v>
      </c>
      <c r="BI46" s="22">
        <v>783</v>
      </c>
      <c r="BJ46" s="22">
        <v>0</v>
      </c>
      <c r="BK46" s="22">
        <v>0</v>
      </c>
      <c r="BL46" s="22">
        <v>0</v>
      </c>
      <c r="BM46" s="22">
        <v>0</v>
      </c>
      <c r="BN46" s="22">
        <v>43</v>
      </c>
    </row>
    <row r="47" spans="1:66" ht="13.5">
      <c r="A47" s="40" t="s">
        <v>12</v>
      </c>
      <c r="B47" s="40" t="s">
        <v>94</v>
      </c>
      <c r="C47" s="41" t="s">
        <v>95</v>
      </c>
      <c r="D47" s="22">
        <f t="shared" si="17"/>
        <v>194</v>
      </c>
      <c r="E47" s="22">
        <f t="shared" si="16"/>
        <v>0</v>
      </c>
      <c r="F47" s="22">
        <f t="shared" si="16"/>
        <v>142</v>
      </c>
      <c r="G47" s="22">
        <f t="shared" si="16"/>
        <v>47</v>
      </c>
      <c r="H47" s="22">
        <f t="shared" si="15"/>
        <v>5</v>
      </c>
      <c r="I47" s="22">
        <f t="shared" si="15"/>
        <v>0</v>
      </c>
      <c r="J47" s="22">
        <f t="shared" si="15"/>
        <v>0</v>
      </c>
      <c r="K47" s="22">
        <f t="shared" si="18"/>
        <v>91</v>
      </c>
      <c r="L47" s="22">
        <v>0</v>
      </c>
      <c r="M47" s="22">
        <v>91</v>
      </c>
      <c r="N47" s="22">
        <v>0</v>
      </c>
      <c r="O47" s="22">
        <v>0</v>
      </c>
      <c r="P47" s="22">
        <v>0</v>
      </c>
      <c r="Q47" s="22">
        <v>0</v>
      </c>
      <c r="R47" s="22">
        <f t="shared" si="19"/>
        <v>103</v>
      </c>
      <c r="S47" s="22">
        <f t="shared" si="20"/>
        <v>0</v>
      </c>
      <c r="T47" s="22">
        <f t="shared" si="21"/>
        <v>51</v>
      </c>
      <c r="U47" s="22">
        <f t="shared" si="14"/>
        <v>47</v>
      </c>
      <c r="V47" s="22">
        <f t="shared" si="14"/>
        <v>5</v>
      </c>
      <c r="W47" s="22">
        <f t="shared" si="14"/>
        <v>0</v>
      </c>
      <c r="X47" s="22">
        <f t="shared" si="22"/>
        <v>0</v>
      </c>
      <c r="Y47" s="22">
        <f t="shared" si="23"/>
        <v>0</v>
      </c>
      <c r="Z47" s="22" t="s">
        <v>172</v>
      </c>
      <c r="AA47" s="22">
        <v>0</v>
      </c>
      <c r="AB47" s="22" t="s">
        <v>172</v>
      </c>
      <c r="AC47" s="22" t="s">
        <v>172</v>
      </c>
      <c r="AD47" s="22" t="s">
        <v>172</v>
      </c>
      <c r="AE47" s="22">
        <v>0</v>
      </c>
      <c r="AF47" s="22">
        <f t="shared" si="24"/>
        <v>20</v>
      </c>
      <c r="AG47" s="22">
        <v>0</v>
      </c>
      <c r="AH47" s="22">
        <v>20</v>
      </c>
      <c r="AI47" s="22">
        <v>0</v>
      </c>
      <c r="AJ47" s="22">
        <v>0</v>
      </c>
      <c r="AK47" s="22">
        <v>0</v>
      </c>
      <c r="AL47" s="22">
        <v>0</v>
      </c>
      <c r="AM47" s="22">
        <f t="shared" si="25"/>
        <v>83</v>
      </c>
      <c r="AN47" s="22">
        <v>0</v>
      </c>
      <c r="AO47" s="22">
        <v>31</v>
      </c>
      <c r="AP47" s="22">
        <v>47</v>
      </c>
      <c r="AQ47" s="22">
        <v>5</v>
      </c>
      <c r="AR47" s="22">
        <v>0</v>
      </c>
      <c r="AS47" s="22">
        <v>0</v>
      </c>
      <c r="AT47" s="22">
        <f t="shared" si="26"/>
        <v>0</v>
      </c>
      <c r="AU47" s="22" t="s">
        <v>172</v>
      </c>
      <c r="AV47" s="22">
        <v>0</v>
      </c>
      <c r="AW47" s="22" t="s">
        <v>172</v>
      </c>
      <c r="AX47" s="22" t="s">
        <v>172</v>
      </c>
      <c r="AY47" s="22" t="s">
        <v>172</v>
      </c>
      <c r="AZ47" s="22">
        <v>0</v>
      </c>
      <c r="BA47" s="22">
        <f t="shared" si="27"/>
        <v>0</v>
      </c>
      <c r="BB47" s="22" t="s">
        <v>172</v>
      </c>
      <c r="BC47" s="22">
        <v>0</v>
      </c>
      <c r="BD47" s="22" t="s">
        <v>172</v>
      </c>
      <c r="BE47" s="22" t="s">
        <v>172</v>
      </c>
      <c r="BF47" s="22" t="s">
        <v>172</v>
      </c>
      <c r="BG47" s="22">
        <v>0</v>
      </c>
      <c r="BH47" s="22">
        <f t="shared" si="28"/>
        <v>419</v>
      </c>
      <c r="BI47" s="22">
        <v>394</v>
      </c>
      <c r="BJ47" s="22">
        <v>0</v>
      </c>
      <c r="BK47" s="22">
        <v>0</v>
      </c>
      <c r="BL47" s="22">
        <v>0</v>
      </c>
      <c r="BM47" s="22">
        <v>0</v>
      </c>
      <c r="BN47" s="22">
        <v>25</v>
      </c>
    </row>
    <row r="48" spans="1:66" ht="13.5">
      <c r="A48" s="40" t="s">
        <v>12</v>
      </c>
      <c r="B48" s="40" t="s">
        <v>96</v>
      </c>
      <c r="C48" s="41" t="s">
        <v>97</v>
      </c>
      <c r="D48" s="22">
        <f t="shared" si="17"/>
        <v>971</v>
      </c>
      <c r="E48" s="22">
        <f t="shared" si="16"/>
        <v>325</v>
      </c>
      <c r="F48" s="22">
        <f t="shared" si="16"/>
        <v>245</v>
      </c>
      <c r="G48" s="22">
        <f t="shared" si="16"/>
        <v>324</v>
      </c>
      <c r="H48" s="22">
        <f t="shared" si="15"/>
        <v>53</v>
      </c>
      <c r="I48" s="22">
        <f t="shared" si="15"/>
        <v>2</v>
      </c>
      <c r="J48" s="22">
        <f t="shared" si="15"/>
        <v>22</v>
      </c>
      <c r="K48" s="22">
        <f t="shared" si="18"/>
        <v>971</v>
      </c>
      <c r="L48" s="22">
        <v>325</v>
      </c>
      <c r="M48" s="22">
        <v>245</v>
      </c>
      <c r="N48" s="22">
        <v>324</v>
      </c>
      <c r="O48" s="22">
        <v>53</v>
      </c>
      <c r="P48" s="22">
        <v>2</v>
      </c>
      <c r="Q48" s="22">
        <v>22</v>
      </c>
      <c r="R48" s="22">
        <f t="shared" si="19"/>
        <v>0</v>
      </c>
      <c r="S48" s="22">
        <f t="shared" si="20"/>
        <v>0</v>
      </c>
      <c r="T48" s="22">
        <f t="shared" si="21"/>
        <v>0</v>
      </c>
      <c r="U48" s="22">
        <f t="shared" si="14"/>
        <v>0</v>
      </c>
      <c r="V48" s="22">
        <f t="shared" si="14"/>
        <v>0</v>
      </c>
      <c r="W48" s="22">
        <f t="shared" si="14"/>
        <v>0</v>
      </c>
      <c r="X48" s="22">
        <f t="shared" si="22"/>
        <v>0</v>
      </c>
      <c r="Y48" s="22">
        <f t="shared" si="23"/>
        <v>0</v>
      </c>
      <c r="Z48" s="22" t="s">
        <v>172</v>
      </c>
      <c r="AA48" s="22">
        <v>0</v>
      </c>
      <c r="AB48" s="22" t="s">
        <v>172</v>
      </c>
      <c r="AC48" s="22" t="s">
        <v>172</v>
      </c>
      <c r="AD48" s="22" t="s">
        <v>172</v>
      </c>
      <c r="AE48" s="22">
        <v>0</v>
      </c>
      <c r="AF48" s="22">
        <f t="shared" si="24"/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f t="shared" si="25"/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f t="shared" si="26"/>
        <v>0</v>
      </c>
      <c r="AU48" s="22" t="s">
        <v>172</v>
      </c>
      <c r="AV48" s="22">
        <v>0</v>
      </c>
      <c r="AW48" s="22" t="s">
        <v>172</v>
      </c>
      <c r="AX48" s="22" t="s">
        <v>172</v>
      </c>
      <c r="AY48" s="22" t="s">
        <v>172</v>
      </c>
      <c r="AZ48" s="22">
        <v>0</v>
      </c>
      <c r="BA48" s="22">
        <f t="shared" si="27"/>
        <v>0</v>
      </c>
      <c r="BB48" s="22" t="s">
        <v>172</v>
      </c>
      <c r="BC48" s="22">
        <v>0</v>
      </c>
      <c r="BD48" s="22" t="s">
        <v>172</v>
      </c>
      <c r="BE48" s="22" t="s">
        <v>172</v>
      </c>
      <c r="BF48" s="22" t="s">
        <v>172</v>
      </c>
      <c r="BG48" s="22">
        <v>0</v>
      </c>
      <c r="BH48" s="22">
        <f t="shared" si="28"/>
        <v>1535</v>
      </c>
      <c r="BI48" s="22">
        <v>1466</v>
      </c>
      <c r="BJ48" s="22">
        <v>0</v>
      </c>
      <c r="BK48" s="22">
        <v>0</v>
      </c>
      <c r="BL48" s="22">
        <v>0</v>
      </c>
      <c r="BM48" s="22">
        <v>0</v>
      </c>
      <c r="BN48" s="22">
        <v>69</v>
      </c>
    </row>
    <row r="49" spans="1:66" ht="13.5">
      <c r="A49" s="74" t="s">
        <v>98</v>
      </c>
      <c r="B49" s="75"/>
      <c r="C49" s="76"/>
      <c r="D49" s="22">
        <f aca="true" t="shared" si="29" ref="D49:AI49">SUM(D5:D48)</f>
        <v>165027</v>
      </c>
      <c r="E49" s="22">
        <f t="shared" si="29"/>
        <v>20060</v>
      </c>
      <c r="F49" s="22">
        <f t="shared" si="29"/>
        <v>78260</v>
      </c>
      <c r="G49" s="22">
        <f t="shared" si="29"/>
        <v>41597</v>
      </c>
      <c r="H49" s="22">
        <f t="shared" si="29"/>
        <v>5753</v>
      </c>
      <c r="I49" s="22">
        <f t="shared" si="29"/>
        <v>1252</v>
      </c>
      <c r="J49" s="22">
        <f t="shared" si="29"/>
        <v>18105</v>
      </c>
      <c r="K49" s="22">
        <f t="shared" si="29"/>
        <v>27406</v>
      </c>
      <c r="L49" s="22">
        <f t="shared" si="29"/>
        <v>7382</v>
      </c>
      <c r="M49" s="22">
        <f t="shared" si="29"/>
        <v>10071</v>
      </c>
      <c r="N49" s="22">
        <f t="shared" si="29"/>
        <v>7532</v>
      </c>
      <c r="O49" s="22">
        <f t="shared" si="29"/>
        <v>901</v>
      </c>
      <c r="P49" s="22">
        <f t="shared" si="29"/>
        <v>241</v>
      </c>
      <c r="Q49" s="22">
        <f t="shared" si="29"/>
        <v>1279</v>
      </c>
      <c r="R49" s="22">
        <f t="shared" si="29"/>
        <v>137621</v>
      </c>
      <c r="S49" s="22">
        <f t="shared" si="29"/>
        <v>12678</v>
      </c>
      <c r="T49" s="22">
        <f t="shared" si="29"/>
        <v>68189</v>
      </c>
      <c r="U49" s="22">
        <f t="shared" si="29"/>
        <v>34065</v>
      </c>
      <c r="V49" s="22">
        <f t="shared" si="29"/>
        <v>4852</v>
      </c>
      <c r="W49" s="22">
        <f t="shared" si="29"/>
        <v>1011</v>
      </c>
      <c r="X49" s="22">
        <f t="shared" si="29"/>
        <v>16826</v>
      </c>
      <c r="Y49" s="22">
        <f t="shared" si="29"/>
        <v>21949</v>
      </c>
      <c r="Z49" s="22">
        <f t="shared" si="29"/>
        <v>0</v>
      </c>
      <c r="AA49" s="22">
        <f t="shared" si="29"/>
        <v>6536</v>
      </c>
      <c r="AB49" s="22">
        <f t="shared" si="29"/>
        <v>0</v>
      </c>
      <c r="AC49" s="22">
        <f t="shared" si="29"/>
        <v>0</v>
      </c>
      <c r="AD49" s="22">
        <f t="shared" si="29"/>
        <v>0</v>
      </c>
      <c r="AE49" s="22">
        <f t="shared" si="29"/>
        <v>15413</v>
      </c>
      <c r="AF49" s="22">
        <f t="shared" si="29"/>
        <v>45021</v>
      </c>
      <c r="AG49" s="22">
        <f t="shared" si="29"/>
        <v>2437</v>
      </c>
      <c r="AH49" s="22">
        <f t="shared" si="29"/>
        <v>38102</v>
      </c>
      <c r="AI49" s="22">
        <f t="shared" si="29"/>
        <v>3657</v>
      </c>
      <c r="AJ49" s="22">
        <f aca="true" t="shared" si="30" ref="AJ49:BO49">SUM(AJ5:AJ48)</f>
        <v>152</v>
      </c>
      <c r="AK49" s="22">
        <f t="shared" si="30"/>
        <v>0</v>
      </c>
      <c r="AL49" s="22">
        <f t="shared" si="30"/>
        <v>673</v>
      </c>
      <c r="AM49" s="22">
        <f t="shared" si="30"/>
        <v>70651</v>
      </c>
      <c r="AN49" s="22">
        <f t="shared" si="30"/>
        <v>10241</v>
      </c>
      <c r="AO49" s="22">
        <f t="shared" si="30"/>
        <v>23551</v>
      </c>
      <c r="AP49" s="22">
        <f t="shared" si="30"/>
        <v>30408</v>
      </c>
      <c r="AQ49" s="22">
        <f t="shared" si="30"/>
        <v>4700</v>
      </c>
      <c r="AR49" s="22">
        <f t="shared" si="30"/>
        <v>1011</v>
      </c>
      <c r="AS49" s="22">
        <f t="shared" si="30"/>
        <v>740</v>
      </c>
      <c r="AT49" s="22">
        <f t="shared" si="30"/>
        <v>0</v>
      </c>
      <c r="AU49" s="22">
        <f t="shared" si="30"/>
        <v>0</v>
      </c>
      <c r="AV49" s="22">
        <f t="shared" si="30"/>
        <v>0</v>
      </c>
      <c r="AW49" s="22">
        <f t="shared" si="30"/>
        <v>0</v>
      </c>
      <c r="AX49" s="22">
        <f t="shared" si="30"/>
        <v>0</v>
      </c>
      <c r="AY49" s="22">
        <f t="shared" si="30"/>
        <v>0</v>
      </c>
      <c r="AZ49" s="22">
        <f t="shared" si="30"/>
        <v>0</v>
      </c>
      <c r="BA49" s="22">
        <f t="shared" si="30"/>
        <v>0</v>
      </c>
      <c r="BB49" s="22">
        <f t="shared" si="30"/>
        <v>0</v>
      </c>
      <c r="BC49" s="22">
        <f t="shared" si="30"/>
        <v>0</v>
      </c>
      <c r="BD49" s="22">
        <f t="shared" si="30"/>
        <v>0</v>
      </c>
      <c r="BE49" s="22">
        <f t="shared" si="30"/>
        <v>0</v>
      </c>
      <c r="BF49" s="22">
        <f t="shared" si="30"/>
        <v>0</v>
      </c>
      <c r="BG49" s="22">
        <f t="shared" si="30"/>
        <v>0</v>
      </c>
      <c r="BH49" s="22">
        <f t="shared" si="30"/>
        <v>216342</v>
      </c>
      <c r="BI49" s="22">
        <f t="shared" si="30"/>
        <v>209735</v>
      </c>
      <c r="BJ49" s="22">
        <f t="shared" si="30"/>
        <v>1000</v>
      </c>
      <c r="BK49" s="22">
        <f t="shared" si="30"/>
        <v>63</v>
      </c>
      <c r="BL49" s="22">
        <f t="shared" si="30"/>
        <v>2</v>
      </c>
      <c r="BM49" s="22">
        <f t="shared" si="30"/>
        <v>0</v>
      </c>
      <c r="BN49" s="22">
        <f t="shared" si="30"/>
        <v>5542</v>
      </c>
    </row>
  </sheetData>
  <mergeCells count="13">
    <mergeCell ref="A49:C49"/>
    <mergeCell ref="AM2:AS2"/>
    <mergeCell ref="AT2:AZ2"/>
    <mergeCell ref="BA2:BG2"/>
    <mergeCell ref="A2:A4"/>
    <mergeCell ref="B2:B4"/>
    <mergeCell ref="C2:C4"/>
    <mergeCell ref="D2:J2"/>
    <mergeCell ref="BH2:BN2"/>
    <mergeCell ref="K2:Q2"/>
    <mergeCell ref="R2:X2"/>
    <mergeCell ref="Y2:AE2"/>
    <mergeCell ref="AF2:AL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&amp;L&amp;16ごみ資源化状況（平成１２年度実績）&amp;R&amp;D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2002-10-24T02:16:53Z</cp:lastPrinted>
  <dcterms:created xsi:type="dcterms:W3CDTF">2002-10-23T09:25:58Z</dcterms:created>
  <dcterms:modified xsi:type="dcterms:W3CDTF">2003-02-07T12:36:50Z</dcterms:modified>
  <cp:category/>
  <cp:version/>
  <cp:contentType/>
  <cp:contentStatus/>
</cp:coreProperties>
</file>