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'ごみ処理概要'!$A$2:$AP$43</definedName>
    <definedName name="_xlnm.Print_Area" localSheetId="2">'ごみ処理量内訳'!$A$2:$AI$43</definedName>
    <definedName name="_xlnm.Print_Area" localSheetId="1">'ごみ搬入量内訳'!$A$2:$AH$44</definedName>
    <definedName name="_xlnm.Print_Area" localSheetId="3">'資源化量内訳'!$A$2:$BN$42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<sst xmlns="http://schemas.openxmlformats.org/spreadsheetml/2006/main" count="1308" uniqueCount="184">
  <si>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</si>
  <si>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</si>
  <si>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</si>
  <si>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</si>
  <si>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</si>
  <si>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</si>
  <si>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</si>
  <si>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</si>
  <si>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</si>
  <si>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</si>
  <si>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</si>
  <si>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</si>
  <si>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</si>
  <si>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</si>
  <si>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</si>
  <si>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</si>
  <si>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</si>
  <si>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</si>
  <si>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</si>
  <si>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</si>
  <si>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</si>
  <si>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</si>
  <si>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</si>
  <si>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</si>
  <si>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</si>
  <si>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</si>
  <si>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</si>
  <si>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</si>
  <si>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</si>
  <si>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</si>
  <si>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</si>
  <si>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</si>
  <si>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</si>
  <si>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</si>
  <si>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</si>
  <si>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</si>
  <si>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</si>
  <si>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</si>
  <si>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</si>
  <si>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</si>
  <si>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</si>
  <si>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</si>
  <si>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</si>
  <si>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</si>
  <si>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</si>
  <si>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</si>
  <si>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</si>
  <si>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</si>
  <si>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</si>
  <si>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</si>
  <si>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</si>
  <si>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</si>
  <si>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</si>
  <si>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</si>
  <si>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</si>
  <si>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</si>
  <si>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</si>
  <si>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</si>
  <si>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</si>
  <si>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</si>
  <si>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</si>
  <si>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</si>
  <si>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</si>
  <si>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</si>
  <si>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</si>
  <si>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</si>
  <si>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</si>
  <si>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</si>
  <si>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</si>
  <si>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</si>
  <si>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</si>
  <si>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</si>
  <si>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</si>
  <si>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</si>
  <si>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</si>
  <si>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</si>
  <si>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</si>
  <si>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</si>
  <si>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</si>
  <si>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</si>
  <si>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</si>
  <si>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</si>
  <si>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</si>
  <si>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</si>
  <si>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</si>
  <si>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</si>
  <si>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</si>
  <si>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</si>
  <si>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</si>
  <si>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</si>
  <si>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</si>
  <si>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</si>
  <si>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</si>
  <si>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</si>
  <si>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</si>
  <si>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</si>
  <si>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</si>
  <si>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</si>
  <si>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</si>
  <si>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</si>
  <si>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</si>
  <si>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</si>
  <si>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</si>
  <si>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</si>
  <si>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</si>
  <si>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</si>
  <si>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</si>
  <si>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</si>
  <si>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</si>
  <si>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</si>
  <si>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</si>
  <si>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</si>
  <si>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</si>
  <si>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</si>
  <si>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</si>
  <si>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</si>
  <si>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</si>
  <si>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</si>
  <si>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</si>
  <si>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</si>
  <si>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</si>
  <si>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</si>
  <si>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</si>
  <si>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</si>
  <si>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</si>
  <si>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</si>
  <si>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</si>
  <si>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</si>
  <si>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</si>
  <si>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</si>
  <si>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</si>
  <si>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</si>
  <si>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</si>
  <si>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</si>
  <si>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</si>
  <si>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</si>
  <si>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</si>
  <si>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</si>
  <si>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</si>
  <si>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</si>
  <si>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</si>
  <si>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</si>
  <si>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</si>
  <si>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</si>
  <si>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</si>
  <si>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</si>
  <si>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</si>
  <si>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</si>
  <si>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</si>
  <si>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</si>
  <si>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</si>
  <si>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</si>
  <si>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</si>
  <si>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</si>
  <si>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</si>
  <si>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</si>
  <si>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</si>
  <si>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</si>
  <si>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</si>
  <si>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</si>
  <si>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</si>
  <si>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</si>
  <si>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</si>
  <si>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</si>
  <si>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</si>
  <si>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</si>
  <si>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</si>
  <si>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</si>
  <si>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</si>
  <si>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</si>
  <si>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</si>
  <si>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</si>
  <si>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</si>
  <si>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</si>
  <si>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</si>
  <si>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</si>
  <si>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</si>
  <si>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</si>
  <si>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</si>
  <si>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</si>
  <si>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</si>
  <si>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</si>
  <si>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</si>
  <si>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二宮町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</si>
</sst>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161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127</v>
      </c>
      <c r="B2" s="49" t="s">
        <v>128</v>
      </c>
      <c r="C2" s="54" t="s">
        <v>129</v>
      </c>
      <c r="D2" s="57" t="s">
        <v>130</v>
      </c>
      <c r="E2" s="47"/>
      <c r="F2" s="57" t="s">
        <v>131</v>
      </c>
      <c r="G2" s="47"/>
      <c r="H2" s="47"/>
      <c r="I2" s="48"/>
      <c r="J2" s="58" t="s">
        <v>132</v>
      </c>
      <c r="K2" s="59"/>
      <c r="L2" s="60"/>
      <c r="M2" s="54" t="s">
        <v>133</v>
      </c>
      <c r="N2" s="8" t="s">
        <v>134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84</v>
      </c>
      <c r="AE2" s="57" t="s">
        <v>135</v>
      </c>
      <c r="AF2" s="68"/>
      <c r="AG2" s="68"/>
      <c r="AH2" s="68"/>
      <c r="AI2" s="68"/>
      <c r="AJ2" s="68"/>
      <c r="AK2" s="69"/>
      <c r="AL2" s="62" t="s">
        <v>85</v>
      </c>
      <c r="AM2" s="57" t="s">
        <v>136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137</v>
      </c>
      <c r="F3" s="54" t="s">
        <v>138</v>
      </c>
      <c r="G3" s="54" t="s">
        <v>139</v>
      </c>
      <c r="H3" s="54" t="s">
        <v>140</v>
      </c>
      <c r="I3" s="12" t="s">
        <v>141</v>
      </c>
      <c r="J3" s="62" t="s">
        <v>180</v>
      </c>
      <c r="K3" s="62" t="s">
        <v>181</v>
      </c>
      <c r="L3" s="62" t="s">
        <v>182</v>
      </c>
      <c r="M3" s="61"/>
      <c r="N3" s="54" t="s">
        <v>142</v>
      </c>
      <c r="O3" s="54" t="s">
        <v>163</v>
      </c>
      <c r="P3" s="65" t="s">
        <v>143</v>
      </c>
      <c r="Q3" s="66"/>
      <c r="R3" s="66"/>
      <c r="S3" s="66"/>
      <c r="T3" s="66"/>
      <c r="U3" s="67"/>
      <c r="V3" s="14" t="s">
        <v>144</v>
      </c>
      <c r="W3" s="9"/>
      <c r="X3" s="9"/>
      <c r="Y3" s="9"/>
      <c r="Z3" s="9"/>
      <c r="AA3" s="9"/>
      <c r="AB3" s="15"/>
      <c r="AC3" s="12" t="s">
        <v>141</v>
      </c>
      <c r="AD3" s="63"/>
      <c r="AE3" s="54" t="s">
        <v>145</v>
      </c>
      <c r="AF3" s="54" t="s">
        <v>169</v>
      </c>
      <c r="AG3" s="54" t="s">
        <v>165</v>
      </c>
      <c r="AH3" s="54" t="s">
        <v>166</v>
      </c>
      <c r="AI3" s="54" t="s">
        <v>167</v>
      </c>
      <c r="AJ3" s="54" t="s">
        <v>168</v>
      </c>
      <c r="AK3" s="12" t="s">
        <v>146</v>
      </c>
      <c r="AL3" s="63"/>
      <c r="AM3" s="54" t="s">
        <v>163</v>
      </c>
      <c r="AN3" s="54" t="s">
        <v>147</v>
      </c>
      <c r="AO3" s="54" t="s">
        <v>148</v>
      </c>
      <c r="AP3" s="12" t="s">
        <v>141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141</v>
      </c>
      <c r="Q4" s="7" t="s">
        <v>164</v>
      </c>
      <c r="R4" s="7" t="s">
        <v>165</v>
      </c>
      <c r="S4" s="7" t="s">
        <v>166</v>
      </c>
      <c r="T4" s="7" t="s">
        <v>167</v>
      </c>
      <c r="U4" s="7" t="s">
        <v>168</v>
      </c>
      <c r="V4" s="12" t="s">
        <v>141</v>
      </c>
      <c r="W4" s="7" t="s">
        <v>149</v>
      </c>
      <c r="X4" s="7" t="s">
        <v>150</v>
      </c>
      <c r="Y4" s="7" t="s">
        <v>151</v>
      </c>
      <c r="Z4" s="17" t="s">
        <v>152</v>
      </c>
      <c r="AA4" s="7" t="s">
        <v>153</v>
      </c>
      <c r="AB4" s="7" t="s">
        <v>154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155</v>
      </c>
      <c r="E5" s="19" t="s">
        <v>155</v>
      </c>
      <c r="F5" s="20" t="s">
        <v>156</v>
      </c>
      <c r="G5" s="20" t="s">
        <v>156</v>
      </c>
      <c r="H5" s="20" t="s">
        <v>156</v>
      </c>
      <c r="I5" s="20" t="s">
        <v>156</v>
      </c>
      <c r="J5" s="21" t="s">
        <v>157</v>
      </c>
      <c r="K5" s="21" t="s">
        <v>157</v>
      </c>
      <c r="L5" s="21" t="s">
        <v>157</v>
      </c>
      <c r="M5" s="20" t="s">
        <v>158</v>
      </c>
      <c r="N5" s="20" t="s">
        <v>158</v>
      </c>
      <c r="O5" s="20" t="s">
        <v>158</v>
      </c>
      <c r="P5" s="20" t="s">
        <v>158</v>
      </c>
      <c r="Q5" s="20" t="s">
        <v>158</v>
      </c>
      <c r="R5" s="20" t="s">
        <v>158</v>
      </c>
      <c r="S5" s="20" t="s">
        <v>158</v>
      </c>
      <c r="T5" s="20" t="s">
        <v>158</v>
      </c>
      <c r="U5" s="20" t="s">
        <v>158</v>
      </c>
      <c r="V5" s="20" t="s">
        <v>158</v>
      </c>
      <c r="W5" s="20" t="s">
        <v>158</v>
      </c>
      <c r="X5" s="20" t="s">
        <v>158</v>
      </c>
      <c r="Y5" s="20" t="s">
        <v>158</v>
      </c>
      <c r="Z5" s="20" t="s">
        <v>158</v>
      </c>
      <c r="AA5" s="20" t="s">
        <v>158</v>
      </c>
      <c r="AB5" s="20" t="s">
        <v>158</v>
      </c>
      <c r="AC5" s="20" t="s">
        <v>158</v>
      </c>
      <c r="AD5" s="20" t="s">
        <v>159</v>
      </c>
      <c r="AE5" s="20" t="s">
        <v>158</v>
      </c>
      <c r="AF5" s="20" t="s">
        <v>158</v>
      </c>
      <c r="AG5" s="20" t="s">
        <v>158</v>
      </c>
      <c r="AH5" s="20" t="s">
        <v>158</v>
      </c>
      <c r="AI5" s="20" t="s">
        <v>158</v>
      </c>
      <c r="AJ5" s="20" t="s">
        <v>158</v>
      </c>
      <c r="AK5" s="20" t="s">
        <v>158</v>
      </c>
      <c r="AL5" s="20" t="s">
        <v>159</v>
      </c>
      <c r="AM5" s="20" t="s">
        <v>158</v>
      </c>
      <c r="AN5" s="20" t="s">
        <v>158</v>
      </c>
      <c r="AO5" s="20" t="s">
        <v>158</v>
      </c>
      <c r="AP5" s="20" t="s">
        <v>158</v>
      </c>
    </row>
    <row r="6" spans="1:42" ht="13.5">
      <c r="A6" s="40" t="s">
        <v>1</v>
      </c>
      <c r="B6" s="40" t="s">
        <v>2</v>
      </c>
      <c r="C6" s="41" t="s">
        <v>3</v>
      </c>
      <c r="D6" s="22">
        <v>3426506</v>
      </c>
      <c r="E6" s="22">
        <v>3426506</v>
      </c>
      <c r="F6" s="22">
        <v>1482927</v>
      </c>
      <c r="G6" s="22">
        <v>170318</v>
      </c>
      <c r="H6" s="22">
        <v>0</v>
      </c>
      <c r="I6" s="22">
        <f aca="true" t="shared" si="0" ref="I6:I42">SUM(F6:H6)</f>
        <v>1653245</v>
      </c>
      <c r="J6" s="22">
        <v>1321.8825112707768</v>
      </c>
      <c r="K6" s="22">
        <v>777.7506075540715</v>
      </c>
      <c r="L6" s="22">
        <v>544.1319037167051</v>
      </c>
      <c r="M6" s="22">
        <v>114411</v>
      </c>
      <c r="N6" s="22">
        <v>1515449</v>
      </c>
      <c r="O6" s="22">
        <v>11269</v>
      </c>
      <c r="P6" s="22">
        <f aca="true" t="shared" si="1" ref="P6:P42">SUM(Q6:U6)</f>
        <v>126527</v>
      </c>
      <c r="Q6" s="22">
        <v>13648</v>
      </c>
      <c r="R6" s="22">
        <v>57047</v>
      </c>
      <c r="S6" s="22">
        <v>0</v>
      </c>
      <c r="T6" s="22">
        <v>0</v>
      </c>
      <c r="U6" s="22">
        <v>55832</v>
      </c>
      <c r="V6" s="22">
        <f aca="true" t="shared" si="2" ref="V6:V42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42">N6+O6+P6+V6</f>
        <v>1653245</v>
      </c>
      <c r="AD6" s="23">
        <v>99.31837084037755</v>
      </c>
      <c r="AE6" s="22">
        <v>898</v>
      </c>
      <c r="AF6" s="22">
        <v>8994</v>
      </c>
      <c r="AG6" s="22">
        <v>42771</v>
      </c>
      <c r="AH6" s="22">
        <v>0</v>
      </c>
      <c r="AI6" s="22">
        <v>0</v>
      </c>
      <c r="AJ6" s="22" t="s">
        <v>160</v>
      </c>
      <c r="AK6" s="22">
        <f aca="true" t="shared" si="4" ref="AK6:AK42">SUM(AE6:AI6)</f>
        <v>52663</v>
      </c>
      <c r="AL6" s="23">
        <v>9.451725901419733</v>
      </c>
      <c r="AM6" s="22">
        <v>11269</v>
      </c>
      <c r="AN6" s="22">
        <v>297689</v>
      </c>
      <c r="AO6" s="22">
        <v>5511</v>
      </c>
      <c r="AP6" s="22">
        <f aca="true" t="shared" si="5" ref="AP6:AP42">SUM(AM6:AO6)</f>
        <v>314469</v>
      </c>
    </row>
    <row r="7" spans="1:42" ht="13.5">
      <c r="A7" s="40" t="s">
        <v>1</v>
      </c>
      <c r="B7" s="40" t="s">
        <v>4</v>
      </c>
      <c r="C7" s="41" t="s">
        <v>5</v>
      </c>
      <c r="D7" s="22">
        <v>1249851</v>
      </c>
      <c r="E7" s="22">
        <v>1249851</v>
      </c>
      <c r="F7" s="22">
        <v>477994</v>
      </c>
      <c r="G7" s="22">
        <v>34572</v>
      </c>
      <c r="H7" s="22">
        <v>0</v>
      </c>
      <c r="I7" s="22">
        <f t="shared" si="0"/>
        <v>512566</v>
      </c>
      <c r="J7" s="22">
        <v>1123.5662578650608</v>
      </c>
      <c r="K7" s="22">
        <v>898.7986436476378</v>
      </c>
      <c r="L7" s="22">
        <v>224.76761421742293</v>
      </c>
      <c r="M7" s="22">
        <v>58022</v>
      </c>
      <c r="N7" s="22">
        <v>466655</v>
      </c>
      <c r="O7" s="22">
        <v>0</v>
      </c>
      <c r="P7" s="22">
        <f t="shared" si="1"/>
        <v>44968</v>
      </c>
      <c r="Q7" s="22">
        <v>22730</v>
      </c>
      <c r="R7" s="22">
        <v>22238</v>
      </c>
      <c r="S7" s="22">
        <v>0</v>
      </c>
      <c r="T7" s="22">
        <v>0</v>
      </c>
      <c r="U7" s="22">
        <v>0</v>
      </c>
      <c r="V7" s="22">
        <f t="shared" si="2"/>
        <v>943</v>
      </c>
      <c r="W7" s="22">
        <v>943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512566</v>
      </c>
      <c r="AD7" s="23">
        <v>100</v>
      </c>
      <c r="AE7" s="22">
        <v>0</v>
      </c>
      <c r="AF7" s="22">
        <v>8012</v>
      </c>
      <c r="AG7" s="22">
        <v>22238</v>
      </c>
      <c r="AH7" s="22">
        <v>0</v>
      </c>
      <c r="AI7" s="22">
        <v>0</v>
      </c>
      <c r="AJ7" s="22" t="s">
        <v>160</v>
      </c>
      <c r="AK7" s="22">
        <f t="shared" si="4"/>
        <v>30250</v>
      </c>
      <c r="AL7" s="23">
        <v>15.635625004381446</v>
      </c>
      <c r="AM7" s="22">
        <v>0</v>
      </c>
      <c r="AN7" s="22">
        <v>73452</v>
      </c>
      <c r="AO7" s="22">
        <v>0</v>
      </c>
      <c r="AP7" s="22">
        <f t="shared" si="5"/>
        <v>73452</v>
      </c>
    </row>
    <row r="8" spans="1:42" ht="13.5">
      <c r="A8" s="40" t="s">
        <v>1</v>
      </c>
      <c r="B8" s="40" t="s">
        <v>6</v>
      </c>
      <c r="C8" s="41" t="s">
        <v>7</v>
      </c>
      <c r="D8" s="22">
        <v>428836</v>
      </c>
      <c r="E8" s="22">
        <v>428836</v>
      </c>
      <c r="F8" s="22">
        <v>163958</v>
      </c>
      <c r="G8" s="22">
        <v>10097</v>
      </c>
      <c r="H8" s="22">
        <v>0</v>
      </c>
      <c r="I8" s="22">
        <f t="shared" si="0"/>
        <v>174055</v>
      </c>
      <c r="J8" s="22">
        <v>1111.9938943993277</v>
      </c>
      <c r="K8" s="22">
        <v>857.2616513871191</v>
      </c>
      <c r="L8" s="22">
        <v>254.7322430122088</v>
      </c>
      <c r="M8" s="22">
        <v>24280</v>
      </c>
      <c r="N8" s="22">
        <v>141141</v>
      </c>
      <c r="O8" s="22">
        <v>1609</v>
      </c>
      <c r="P8" s="22">
        <f t="shared" si="1"/>
        <v>29159</v>
      </c>
      <c r="Q8" s="22">
        <v>2021</v>
      </c>
      <c r="R8" s="22">
        <v>80</v>
      </c>
      <c r="S8" s="22">
        <v>0</v>
      </c>
      <c r="T8" s="22">
        <v>0</v>
      </c>
      <c r="U8" s="22">
        <v>27058</v>
      </c>
      <c r="V8" s="22">
        <f t="shared" si="2"/>
        <v>2134</v>
      </c>
      <c r="W8" s="22">
        <v>0</v>
      </c>
      <c r="X8" s="22">
        <v>1084</v>
      </c>
      <c r="Y8" s="22">
        <v>864</v>
      </c>
      <c r="Z8" s="22">
        <v>0</v>
      </c>
      <c r="AA8" s="22">
        <v>186</v>
      </c>
      <c r="AB8" s="22">
        <v>0</v>
      </c>
      <c r="AC8" s="22">
        <f t="shared" si="3"/>
        <v>174043</v>
      </c>
      <c r="AD8" s="23">
        <v>99.0755158208029</v>
      </c>
      <c r="AE8" s="22">
        <v>0</v>
      </c>
      <c r="AF8" s="22">
        <v>442</v>
      </c>
      <c r="AG8" s="22">
        <v>80</v>
      </c>
      <c r="AH8" s="22">
        <v>0</v>
      </c>
      <c r="AI8" s="22">
        <v>0</v>
      </c>
      <c r="AJ8" s="22" t="s">
        <v>160</v>
      </c>
      <c r="AK8" s="22">
        <f t="shared" si="4"/>
        <v>522</v>
      </c>
      <c r="AL8" s="23">
        <v>13.581884098163096</v>
      </c>
      <c r="AM8" s="22">
        <v>1609</v>
      </c>
      <c r="AN8" s="22">
        <v>17607</v>
      </c>
      <c r="AO8" s="22">
        <v>25730</v>
      </c>
      <c r="AP8" s="22">
        <f t="shared" si="5"/>
        <v>44946</v>
      </c>
    </row>
    <row r="9" spans="1:42" ht="13.5">
      <c r="A9" s="40" t="s">
        <v>1</v>
      </c>
      <c r="B9" s="40" t="s">
        <v>8</v>
      </c>
      <c r="C9" s="41" t="s">
        <v>9</v>
      </c>
      <c r="D9" s="22">
        <v>254630</v>
      </c>
      <c r="E9" s="22">
        <v>254630</v>
      </c>
      <c r="F9" s="22">
        <v>83693</v>
      </c>
      <c r="G9" s="22">
        <v>6227</v>
      </c>
      <c r="H9" s="22">
        <v>0</v>
      </c>
      <c r="I9" s="22">
        <f t="shared" si="0"/>
        <v>89920</v>
      </c>
      <c r="J9" s="22">
        <v>967.5064382969864</v>
      </c>
      <c r="K9" s="22">
        <v>706.7681874156378</v>
      </c>
      <c r="L9" s="22">
        <v>260.7382508813487</v>
      </c>
      <c r="M9" s="22">
        <v>17262</v>
      </c>
      <c r="N9" s="22">
        <v>81247</v>
      </c>
      <c r="O9" s="22">
        <v>165</v>
      </c>
      <c r="P9" s="22">
        <f t="shared" si="1"/>
        <v>8422</v>
      </c>
      <c r="Q9" s="22">
        <v>7938</v>
      </c>
      <c r="R9" s="22">
        <v>484</v>
      </c>
      <c r="S9" s="22">
        <v>0</v>
      </c>
      <c r="T9" s="22">
        <v>0</v>
      </c>
      <c r="U9" s="22">
        <v>0</v>
      </c>
      <c r="V9" s="22">
        <f t="shared" si="2"/>
        <v>56</v>
      </c>
      <c r="W9" s="22">
        <v>0</v>
      </c>
      <c r="X9" s="22">
        <v>56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89890</v>
      </c>
      <c r="AD9" s="23">
        <v>99.81644231838914</v>
      </c>
      <c r="AE9" s="22">
        <v>162</v>
      </c>
      <c r="AF9" s="22">
        <v>1429</v>
      </c>
      <c r="AG9" s="22">
        <v>484</v>
      </c>
      <c r="AH9" s="22">
        <v>0</v>
      </c>
      <c r="AI9" s="22">
        <v>0</v>
      </c>
      <c r="AJ9" s="22" t="s">
        <v>160</v>
      </c>
      <c r="AK9" s="22">
        <f t="shared" si="4"/>
        <v>2075</v>
      </c>
      <c r="AL9" s="23">
        <v>18.098588920412126</v>
      </c>
      <c r="AM9" s="22">
        <v>165</v>
      </c>
      <c r="AN9" s="22">
        <v>10967</v>
      </c>
      <c r="AO9" s="22">
        <v>1162</v>
      </c>
      <c r="AP9" s="22">
        <f t="shared" si="5"/>
        <v>12294</v>
      </c>
    </row>
    <row r="10" spans="1:42" ht="13.5">
      <c r="A10" s="40" t="s">
        <v>1</v>
      </c>
      <c r="B10" s="40" t="s">
        <v>10</v>
      </c>
      <c r="C10" s="41" t="s">
        <v>11</v>
      </c>
      <c r="D10" s="22">
        <v>167585</v>
      </c>
      <c r="E10" s="22">
        <v>167585</v>
      </c>
      <c r="F10" s="22">
        <v>54304</v>
      </c>
      <c r="G10" s="22">
        <v>9590</v>
      </c>
      <c r="H10" s="22">
        <v>0</v>
      </c>
      <c r="I10" s="22">
        <f t="shared" si="0"/>
        <v>63894</v>
      </c>
      <c r="J10" s="22">
        <v>1044.556820685148</v>
      </c>
      <c r="K10" s="22">
        <v>704.2837799342063</v>
      </c>
      <c r="L10" s="22">
        <v>340.2730407509418</v>
      </c>
      <c r="M10" s="22">
        <v>11055</v>
      </c>
      <c r="N10" s="22">
        <v>46887</v>
      </c>
      <c r="O10" s="22">
        <v>0</v>
      </c>
      <c r="P10" s="22">
        <f t="shared" si="1"/>
        <v>6841</v>
      </c>
      <c r="Q10" s="22">
        <v>2987</v>
      </c>
      <c r="R10" s="22">
        <v>3854</v>
      </c>
      <c r="S10" s="22">
        <v>0</v>
      </c>
      <c r="T10" s="22">
        <v>0</v>
      </c>
      <c r="U10" s="22">
        <v>0</v>
      </c>
      <c r="V10" s="22">
        <f t="shared" si="2"/>
        <v>9828</v>
      </c>
      <c r="W10" s="22">
        <v>229</v>
      </c>
      <c r="X10" s="22">
        <v>1690</v>
      </c>
      <c r="Y10" s="22">
        <v>0</v>
      </c>
      <c r="Z10" s="22">
        <v>82</v>
      </c>
      <c r="AA10" s="22">
        <v>0</v>
      </c>
      <c r="AB10" s="22">
        <v>7827</v>
      </c>
      <c r="AC10" s="22">
        <f t="shared" si="3"/>
        <v>63556</v>
      </c>
      <c r="AD10" s="23">
        <v>100</v>
      </c>
      <c r="AE10" s="22">
        <v>6159</v>
      </c>
      <c r="AF10" s="22">
        <v>955</v>
      </c>
      <c r="AG10" s="22">
        <v>3854</v>
      </c>
      <c r="AH10" s="22">
        <v>0</v>
      </c>
      <c r="AI10" s="22">
        <v>0</v>
      </c>
      <c r="AJ10" s="22" t="s">
        <v>160</v>
      </c>
      <c r="AK10" s="22">
        <f t="shared" si="4"/>
        <v>10968</v>
      </c>
      <c r="AL10" s="23">
        <v>42.68941576979266</v>
      </c>
      <c r="AM10" s="22">
        <v>0</v>
      </c>
      <c r="AN10" s="22">
        <v>0</v>
      </c>
      <c r="AO10" s="22">
        <v>0</v>
      </c>
      <c r="AP10" s="22">
        <f t="shared" si="5"/>
        <v>0</v>
      </c>
    </row>
    <row r="11" spans="1:42" ht="13.5">
      <c r="A11" s="40" t="s">
        <v>1</v>
      </c>
      <c r="B11" s="40" t="s">
        <v>12</v>
      </c>
      <c r="C11" s="41" t="s">
        <v>13</v>
      </c>
      <c r="D11" s="22">
        <v>379151</v>
      </c>
      <c r="E11" s="22">
        <v>379151</v>
      </c>
      <c r="F11" s="22">
        <v>115628</v>
      </c>
      <c r="G11" s="22">
        <v>10044</v>
      </c>
      <c r="H11" s="22">
        <v>0</v>
      </c>
      <c r="I11" s="22">
        <f t="shared" si="0"/>
        <v>125672</v>
      </c>
      <c r="J11" s="22">
        <v>908.0995416471762</v>
      </c>
      <c r="K11" s="22">
        <v>672.2734495885056</v>
      </c>
      <c r="L11" s="22">
        <v>235.82609205867053</v>
      </c>
      <c r="M11" s="22">
        <v>21293</v>
      </c>
      <c r="N11" s="22">
        <v>102888</v>
      </c>
      <c r="O11" s="22">
        <v>1044</v>
      </c>
      <c r="P11" s="22">
        <f t="shared" si="1"/>
        <v>21740</v>
      </c>
      <c r="Q11" s="22">
        <v>21010</v>
      </c>
      <c r="R11" s="22">
        <v>730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125672</v>
      </c>
      <c r="AD11" s="23">
        <v>99.16926602584506</v>
      </c>
      <c r="AE11" s="22">
        <v>2552</v>
      </c>
      <c r="AF11" s="22">
        <v>2309</v>
      </c>
      <c r="AG11" s="22">
        <v>730</v>
      </c>
      <c r="AH11" s="22">
        <v>0</v>
      </c>
      <c r="AI11" s="22">
        <v>0</v>
      </c>
      <c r="AJ11" s="22" t="s">
        <v>160</v>
      </c>
      <c r="AK11" s="22">
        <f t="shared" si="4"/>
        <v>5591</v>
      </c>
      <c r="AL11" s="23">
        <v>18.29279080053074</v>
      </c>
      <c r="AM11" s="22">
        <v>1044</v>
      </c>
      <c r="AN11" s="22">
        <v>8876</v>
      </c>
      <c r="AO11" s="22">
        <v>0</v>
      </c>
      <c r="AP11" s="22">
        <f t="shared" si="5"/>
        <v>9920</v>
      </c>
    </row>
    <row r="12" spans="1:42" ht="13.5">
      <c r="A12" s="40" t="s">
        <v>1</v>
      </c>
      <c r="B12" s="40" t="s">
        <v>14</v>
      </c>
      <c r="C12" s="41" t="s">
        <v>15</v>
      </c>
      <c r="D12" s="22">
        <v>200173</v>
      </c>
      <c r="E12" s="22">
        <v>200173</v>
      </c>
      <c r="F12" s="22">
        <v>69785</v>
      </c>
      <c r="G12" s="22">
        <v>15964</v>
      </c>
      <c r="H12" s="22">
        <v>0</v>
      </c>
      <c r="I12" s="22">
        <f t="shared" si="0"/>
        <v>85749</v>
      </c>
      <c r="J12" s="22">
        <v>1173.6286468369244</v>
      </c>
      <c r="K12" s="22">
        <v>955.1327143117094</v>
      </c>
      <c r="L12" s="22">
        <v>218.495932525215</v>
      </c>
      <c r="M12" s="22">
        <v>0</v>
      </c>
      <c r="N12" s="22">
        <v>61510</v>
      </c>
      <c r="O12" s="22">
        <v>0</v>
      </c>
      <c r="P12" s="22">
        <f t="shared" si="1"/>
        <v>9030</v>
      </c>
      <c r="Q12" s="22">
        <v>4127</v>
      </c>
      <c r="R12" s="22">
        <v>4903</v>
      </c>
      <c r="S12" s="22">
        <v>0</v>
      </c>
      <c r="T12" s="22">
        <v>0</v>
      </c>
      <c r="U12" s="22">
        <v>0</v>
      </c>
      <c r="V12" s="22">
        <f t="shared" si="2"/>
        <v>15209</v>
      </c>
      <c r="W12" s="22">
        <v>14493</v>
      </c>
      <c r="X12" s="22">
        <v>496</v>
      </c>
      <c r="Y12" s="22">
        <v>0</v>
      </c>
      <c r="Z12" s="22">
        <v>0</v>
      </c>
      <c r="AA12" s="22">
        <v>0</v>
      </c>
      <c r="AB12" s="22">
        <v>220</v>
      </c>
      <c r="AC12" s="22">
        <f t="shared" si="3"/>
        <v>85749</v>
      </c>
      <c r="AD12" s="23">
        <v>100</v>
      </c>
      <c r="AE12" s="22">
        <v>389</v>
      </c>
      <c r="AF12" s="22">
        <v>1252</v>
      </c>
      <c r="AG12" s="22">
        <v>4402</v>
      </c>
      <c r="AH12" s="22">
        <v>0</v>
      </c>
      <c r="AI12" s="22">
        <v>0</v>
      </c>
      <c r="AJ12" s="22" t="s">
        <v>160</v>
      </c>
      <c r="AK12" s="22">
        <f t="shared" si="4"/>
        <v>6043</v>
      </c>
      <c r="AL12" s="23">
        <v>24.78396249518945</v>
      </c>
      <c r="AM12" s="22">
        <v>0</v>
      </c>
      <c r="AN12" s="22">
        <v>7274</v>
      </c>
      <c r="AO12" s="22">
        <v>2803</v>
      </c>
      <c r="AP12" s="22">
        <f t="shared" si="5"/>
        <v>10077</v>
      </c>
    </row>
    <row r="13" spans="1:42" ht="13.5">
      <c r="A13" s="40" t="s">
        <v>1</v>
      </c>
      <c r="B13" s="40" t="s">
        <v>16</v>
      </c>
      <c r="C13" s="41" t="s">
        <v>17</v>
      </c>
      <c r="D13" s="22">
        <v>220810</v>
      </c>
      <c r="E13" s="22">
        <v>220810</v>
      </c>
      <c r="F13" s="22">
        <v>71892</v>
      </c>
      <c r="G13" s="22">
        <v>4425</v>
      </c>
      <c r="H13" s="22">
        <v>0</v>
      </c>
      <c r="I13" s="22">
        <f t="shared" si="0"/>
        <v>76317</v>
      </c>
      <c r="J13" s="22">
        <v>946.9121472436788</v>
      </c>
      <c r="K13" s="22">
        <v>805.8003130441904</v>
      </c>
      <c r="L13" s="22">
        <v>141.11183419948844</v>
      </c>
      <c r="M13" s="22">
        <v>3775</v>
      </c>
      <c r="N13" s="22">
        <v>58478</v>
      </c>
      <c r="O13" s="22">
        <v>0</v>
      </c>
      <c r="P13" s="22">
        <f t="shared" si="1"/>
        <v>11837</v>
      </c>
      <c r="Q13" s="22">
        <v>8492</v>
      </c>
      <c r="R13" s="22">
        <v>3345</v>
      </c>
      <c r="S13" s="22">
        <v>0</v>
      </c>
      <c r="T13" s="22">
        <v>0</v>
      </c>
      <c r="U13" s="22">
        <v>0</v>
      </c>
      <c r="V13" s="22">
        <f t="shared" si="2"/>
        <v>6002</v>
      </c>
      <c r="W13" s="22">
        <v>4799</v>
      </c>
      <c r="X13" s="22">
        <v>7</v>
      </c>
      <c r="Y13" s="22">
        <v>0</v>
      </c>
      <c r="Z13" s="22">
        <v>566</v>
      </c>
      <c r="AA13" s="22">
        <v>0</v>
      </c>
      <c r="AB13" s="22">
        <v>630</v>
      </c>
      <c r="AC13" s="22">
        <f t="shared" si="3"/>
        <v>76317</v>
      </c>
      <c r="AD13" s="23">
        <v>100</v>
      </c>
      <c r="AE13" s="22">
        <v>360</v>
      </c>
      <c r="AF13" s="22">
        <v>1381</v>
      </c>
      <c r="AG13" s="22">
        <v>3028</v>
      </c>
      <c r="AH13" s="22">
        <v>0</v>
      </c>
      <c r="AI13" s="22">
        <v>0</v>
      </c>
      <c r="AJ13" s="22" t="s">
        <v>160</v>
      </c>
      <c r="AK13" s="22">
        <f t="shared" si="4"/>
        <v>4769</v>
      </c>
      <c r="AL13" s="23">
        <v>18.161614143734706</v>
      </c>
      <c r="AM13" s="22">
        <v>0</v>
      </c>
      <c r="AN13" s="22">
        <v>10589</v>
      </c>
      <c r="AO13" s="22">
        <v>0</v>
      </c>
      <c r="AP13" s="22">
        <f t="shared" si="5"/>
        <v>10589</v>
      </c>
    </row>
    <row r="14" spans="1:42" ht="13.5">
      <c r="A14" s="40" t="s">
        <v>1</v>
      </c>
      <c r="B14" s="40" t="s">
        <v>18</v>
      </c>
      <c r="C14" s="41" t="s">
        <v>19</v>
      </c>
      <c r="D14" s="22">
        <v>60493</v>
      </c>
      <c r="E14" s="22">
        <v>60493</v>
      </c>
      <c r="F14" s="22">
        <v>21938</v>
      </c>
      <c r="G14" s="22">
        <v>2239</v>
      </c>
      <c r="H14" s="22">
        <v>0</v>
      </c>
      <c r="I14" s="22">
        <f t="shared" si="0"/>
        <v>24177</v>
      </c>
      <c r="J14" s="22">
        <v>1094.9755536075836</v>
      </c>
      <c r="K14" s="22">
        <v>880.5275556619366</v>
      </c>
      <c r="L14" s="22">
        <v>214.44799794564705</v>
      </c>
      <c r="M14" s="22">
        <v>1088</v>
      </c>
      <c r="N14" s="22">
        <v>21144</v>
      </c>
      <c r="O14" s="22">
        <v>0</v>
      </c>
      <c r="P14" s="22">
        <f t="shared" si="1"/>
        <v>2993</v>
      </c>
      <c r="Q14" s="22">
        <v>1965</v>
      </c>
      <c r="R14" s="22">
        <v>1028</v>
      </c>
      <c r="S14" s="22">
        <v>0</v>
      </c>
      <c r="T14" s="22">
        <v>0</v>
      </c>
      <c r="U14" s="22">
        <v>0</v>
      </c>
      <c r="V14" s="22">
        <f t="shared" si="2"/>
        <v>37</v>
      </c>
      <c r="W14" s="22">
        <v>15</v>
      </c>
      <c r="X14" s="22">
        <v>22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24174</v>
      </c>
      <c r="AD14" s="23">
        <v>100</v>
      </c>
      <c r="AE14" s="22">
        <v>18</v>
      </c>
      <c r="AF14" s="22">
        <v>410</v>
      </c>
      <c r="AG14" s="22">
        <v>698</v>
      </c>
      <c r="AH14" s="22">
        <v>0</v>
      </c>
      <c r="AI14" s="22">
        <v>0</v>
      </c>
      <c r="AJ14" s="22" t="s">
        <v>160</v>
      </c>
      <c r="AK14" s="22">
        <f t="shared" si="4"/>
        <v>1126</v>
      </c>
      <c r="AL14" s="23">
        <v>8.910616736600426</v>
      </c>
      <c r="AM14" s="22">
        <v>0</v>
      </c>
      <c r="AN14" s="22">
        <v>3507</v>
      </c>
      <c r="AO14" s="22">
        <v>746</v>
      </c>
      <c r="AP14" s="22">
        <f t="shared" si="5"/>
        <v>4253</v>
      </c>
    </row>
    <row r="15" spans="1:42" ht="13.5">
      <c r="A15" s="40" t="s">
        <v>1</v>
      </c>
      <c r="B15" s="40" t="s">
        <v>20</v>
      </c>
      <c r="C15" s="41" t="s">
        <v>21</v>
      </c>
      <c r="D15" s="22">
        <v>605555</v>
      </c>
      <c r="E15" s="22">
        <v>605555</v>
      </c>
      <c r="F15" s="22">
        <v>197802</v>
      </c>
      <c r="G15" s="22">
        <v>19201</v>
      </c>
      <c r="H15" s="22">
        <v>0</v>
      </c>
      <c r="I15" s="22">
        <f t="shared" si="0"/>
        <v>217003</v>
      </c>
      <c r="J15" s="22">
        <v>981.7915253334339</v>
      </c>
      <c r="K15" s="22">
        <v>725.6605878248449</v>
      </c>
      <c r="L15" s="22">
        <v>256.1309375085891</v>
      </c>
      <c r="M15" s="22">
        <v>41039</v>
      </c>
      <c r="N15" s="22">
        <v>205056</v>
      </c>
      <c r="O15" s="22">
        <v>434</v>
      </c>
      <c r="P15" s="22">
        <f t="shared" si="1"/>
        <v>11513</v>
      </c>
      <c r="Q15" s="22">
        <v>11399</v>
      </c>
      <c r="R15" s="22">
        <v>114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217003</v>
      </c>
      <c r="AD15" s="23">
        <v>99.80000276493874</v>
      </c>
      <c r="AE15" s="22">
        <v>0</v>
      </c>
      <c r="AF15" s="22">
        <v>2184</v>
      </c>
      <c r="AG15" s="22">
        <v>114</v>
      </c>
      <c r="AH15" s="22">
        <v>0</v>
      </c>
      <c r="AI15" s="22">
        <v>0</v>
      </c>
      <c r="AJ15" s="22" t="s">
        <v>160</v>
      </c>
      <c r="AK15" s="22">
        <f t="shared" si="4"/>
        <v>2298</v>
      </c>
      <c r="AL15" s="23">
        <v>16.79455282473396</v>
      </c>
      <c r="AM15" s="22">
        <v>434</v>
      </c>
      <c r="AN15" s="22">
        <v>34382</v>
      </c>
      <c r="AO15" s="22">
        <v>0</v>
      </c>
      <c r="AP15" s="22">
        <f t="shared" si="5"/>
        <v>34816</v>
      </c>
    </row>
    <row r="16" spans="1:42" ht="13.5">
      <c r="A16" s="40" t="s">
        <v>1</v>
      </c>
      <c r="B16" s="40" t="s">
        <v>22</v>
      </c>
      <c r="C16" s="41" t="s">
        <v>23</v>
      </c>
      <c r="D16" s="22">
        <v>52251</v>
      </c>
      <c r="E16" s="22">
        <v>52251</v>
      </c>
      <c r="F16" s="22">
        <v>21932</v>
      </c>
      <c r="G16" s="22">
        <v>2770</v>
      </c>
      <c r="H16" s="22">
        <v>0</v>
      </c>
      <c r="I16" s="22">
        <f t="shared" si="0"/>
        <v>24702</v>
      </c>
      <c r="J16" s="22">
        <v>1295.2232938846553</v>
      </c>
      <c r="K16" s="22">
        <v>993.6232458551623</v>
      </c>
      <c r="L16" s="22">
        <v>301.60004802949305</v>
      </c>
      <c r="M16" s="22">
        <v>543</v>
      </c>
      <c r="N16" s="22">
        <v>0</v>
      </c>
      <c r="O16" s="22">
        <v>7503</v>
      </c>
      <c r="P16" s="22">
        <f t="shared" si="1"/>
        <v>14472</v>
      </c>
      <c r="Q16" s="22">
        <v>0</v>
      </c>
      <c r="R16" s="22">
        <v>1285</v>
      </c>
      <c r="S16" s="22">
        <v>13187</v>
      </c>
      <c r="T16" s="22">
        <v>0</v>
      </c>
      <c r="U16" s="22">
        <v>0</v>
      </c>
      <c r="V16" s="22">
        <f t="shared" si="2"/>
        <v>2726</v>
      </c>
      <c r="W16" s="22">
        <v>2161</v>
      </c>
      <c r="X16" s="22">
        <v>527</v>
      </c>
      <c r="Y16" s="22">
        <v>38</v>
      </c>
      <c r="Z16" s="22">
        <v>0</v>
      </c>
      <c r="AA16" s="22">
        <v>0</v>
      </c>
      <c r="AB16" s="22">
        <v>0</v>
      </c>
      <c r="AC16" s="22">
        <f t="shared" si="3"/>
        <v>24701</v>
      </c>
      <c r="AD16" s="23">
        <v>69.62471155013968</v>
      </c>
      <c r="AE16" s="22">
        <v>0</v>
      </c>
      <c r="AF16" s="22">
        <v>0</v>
      </c>
      <c r="AG16" s="22">
        <v>1008</v>
      </c>
      <c r="AH16" s="22">
        <v>508</v>
      </c>
      <c r="AI16" s="22">
        <v>0</v>
      </c>
      <c r="AJ16" s="22" t="s">
        <v>160</v>
      </c>
      <c r="AK16" s="22">
        <f t="shared" si="4"/>
        <v>1516</v>
      </c>
      <c r="AL16" s="23">
        <v>18.95499920773253</v>
      </c>
      <c r="AM16" s="22">
        <v>7503</v>
      </c>
      <c r="AN16" s="22">
        <v>0</v>
      </c>
      <c r="AO16" s="22">
        <v>10695</v>
      </c>
      <c r="AP16" s="22">
        <f t="shared" si="5"/>
        <v>18198</v>
      </c>
    </row>
    <row r="17" spans="1:42" ht="13.5">
      <c r="A17" s="40" t="s">
        <v>1</v>
      </c>
      <c r="B17" s="40" t="s">
        <v>24</v>
      </c>
      <c r="C17" s="41" t="s">
        <v>25</v>
      </c>
      <c r="D17" s="22">
        <v>168185</v>
      </c>
      <c r="E17" s="22">
        <v>168185</v>
      </c>
      <c r="F17" s="22">
        <v>53969</v>
      </c>
      <c r="G17" s="22">
        <v>1006</v>
      </c>
      <c r="H17" s="22">
        <v>0</v>
      </c>
      <c r="I17" s="22">
        <f t="shared" si="0"/>
        <v>54975</v>
      </c>
      <c r="J17" s="22">
        <v>895.5402583831161</v>
      </c>
      <c r="K17" s="22">
        <v>731.6633143297437</v>
      </c>
      <c r="L17" s="22">
        <v>163.8769440533724</v>
      </c>
      <c r="M17" s="22">
        <v>2296</v>
      </c>
      <c r="N17" s="22">
        <v>40837</v>
      </c>
      <c r="O17" s="22">
        <v>0</v>
      </c>
      <c r="P17" s="22">
        <f t="shared" si="1"/>
        <v>3168</v>
      </c>
      <c r="Q17" s="22">
        <v>2777</v>
      </c>
      <c r="R17" s="22">
        <v>391</v>
      </c>
      <c r="S17" s="22">
        <v>0</v>
      </c>
      <c r="T17" s="22">
        <v>0</v>
      </c>
      <c r="U17" s="22">
        <v>0</v>
      </c>
      <c r="V17" s="22">
        <f t="shared" si="2"/>
        <v>10962</v>
      </c>
      <c r="W17" s="22">
        <v>6509</v>
      </c>
      <c r="X17" s="22">
        <v>728</v>
      </c>
      <c r="Y17" s="22">
        <v>1553</v>
      </c>
      <c r="Z17" s="22">
        <v>0</v>
      </c>
      <c r="AA17" s="22">
        <v>1865</v>
      </c>
      <c r="AB17" s="22">
        <v>307</v>
      </c>
      <c r="AC17" s="22">
        <f t="shared" si="3"/>
        <v>54967</v>
      </c>
      <c r="AD17" s="23">
        <v>100</v>
      </c>
      <c r="AE17" s="22">
        <v>0</v>
      </c>
      <c r="AF17" s="22">
        <v>742</v>
      </c>
      <c r="AG17" s="22">
        <v>362</v>
      </c>
      <c r="AH17" s="22">
        <v>0</v>
      </c>
      <c r="AI17" s="22">
        <v>0</v>
      </c>
      <c r="AJ17" s="22" t="s">
        <v>160</v>
      </c>
      <c r="AK17" s="22">
        <f t="shared" si="4"/>
        <v>1104</v>
      </c>
      <c r="AL17" s="23">
        <v>25.08076768594031</v>
      </c>
      <c r="AM17" s="22">
        <v>0</v>
      </c>
      <c r="AN17" s="22">
        <v>4583</v>
      </c>
      <c r="AO17" s="22">
        <v>1700</v>
      </c>
      <c r="AP17" s="22">
        <f t="shared" si="5"/>
        <v>6283</v>
      </c>
    </row>
    <row r="18" spans="1:42" ht="13.5">
      <c r="A18" s="40" t="s">
        <v>1</v>
      </c>
      <c r="B18" s="40" t="s">
        <v>26</v>
      </c>
      <c r="C18" s="41" t="s">
        <v>27</v>
      </c>
      <c r="D18" s="22">
        <v>217366</v>
      </c>
      <c r="E18" s="22">
        <v>217366</v>
      </c>
      <c r="F18" s="22">
        <v>93679</v>
      </c>
      <c r="G18" s="22">
        <v>4487</v>
      </c>
      <c r="H18" s="22">
        <v>0</v>
      </c>
      <c r="I18" s="22">
        <f t="shared" si="0"/>
        <v>98166</v>
      </c>
      <c r="J18" s="22">
        <v>1237.3045701971764</v>
      </c>
      <c r="K18" s="22">
        <v>902.4864192822182</v>
      </c>
      <c r="L18" s="22">
        <v>334.81815091495827</v>
      </c>
      <c r="M18" s="22">
        <v>738</v>
      </c>
      <c r="N18" s="22">
        <v>83517</v>
      </c>
      <c r="O18" s="22">
        <v>888</v>
      </c>
      <c r="P18" s="22">
        <f t="shared" si="1"/>
        <v>7346</v>
      </c>
      <c r="Q18" s="22">
        <v>5634</v>
      </c>
      <c r="R18" s="22">
        <v>1712</v>
      </c>
      <c r="S18" s="22">
        <v>0</v>
      </c>
      <c r="T18" s="22">
        <v>0</v>
      </c>
      <c r="U18" s="22">
        <v>0</v>
      </c>
      <c r="V18" s="22">
        <f t="shared" si="2"/>
        <v>6406</v>
      </c>
      <c r="W18" s="22">
        <v>5167</v>
      </c>
      <c r="X18" s="22">
        <v>0</v>
      </c>
      <c r="Y18" s="22">
        <v>880</v>
      </c>
      <c r="Z18" s="22">
        <v>0</v>
      </c>
      <c r="AA18" s="22">
        <v>22</v>
      </c>
      <c r="AB18" s="22">
        <v>337</v>
      </c>
      <c r="AC18" s="22">
        <f t="shared" si="3"/>
        <v>98157</v>
      </c>
      <c r="AD18" s="23">
        <v>99.09532687429322</v>
      </c>
      <c r="AE18" s="22">
        <v>467</v>
      </c>
      <c r="AF18" s="22">
        <v>2542</v>
      </c>
      <c r="AG18" s="22">
        <v>1712</v>
      </c>
      <c r="AH18" s="22">
        <v>0</v>
      </c>
      <c r="AI18" s="22">
        <v>0</v>
      </c>
      <c r="AJ18" s="22" t="s">
        <v>160</v>
      </c>
      <c r="AK18" s="22">
        <f t="shared" si="4"/>
        <v>4721</v>
      </c>
      <c r="AL18" s="23">
        <v>11.99757318367966</v>
      </c>
      <c r="AM18" s="22">
        <v>888</v>
      </c>
      <c r="AN18" s="22">
        <v>9265</v>
      </c>
      <c r="AO18" s="22">
        <v>0</v>
      </c>
      <c r="AP18" s="22">
        <f t="shared" si="5"/>
        <v>10153</v>
      </c>
    </row>
    <row r="19" spans="1:42" ht="13.5">
      <c r="A19" s="40" t="s">
        <v>1</v>
      </c>
      <c r="B19" s="40" t="s">
        <v>28</v>
      </c>
      <c r="C19" s="41" t="s">
        <v>29</v>
      </c>
      <c r="D19" s="22">
        <v>212752</v>
      </c>
      <c r="E19" s="22">
        <v>212752</v>
      </c>
      <c r="F19" s="22">
        <v>87360</v>
      </c>
      <c r="G19" s="22">
        <v>10449</v>
      </c>
      <c r="H19" s="22">
        <v>0</v>
      </c>
      <c r="I19" s="22">
        <f t="shared" si="0"/>
        <v>97809</v>
      </c>
      <c r="J19" s="22">
        <v>1259.5409820528062</v>
      </c>
      <c r="K19" s="22">
        <v>887.6886433339068</v>
      </c>
      <c r="L19" s="22">
        <v>371.85233871889943</v>
      </c>
      <c r="M19" s="22">
        <v>0</v>
      </c>
      <c r="N19" s="22">
        <v>78012</v>
      </c>
      <c r="O19" s="22">
        <v>0</v>
      </c>
      <c r="P19" s="22">
        <f t="shared" si="1"/>
        <v>9414</v>
      </c>
      <c r="Q19" s="22">
        <v>7213</v>
      </c>
      <c r="R19" s="22">
        <v>2201</v>
      </c>
      <c r="S19" s="22">
        <v>0</v>
      </c>
      <c r="T19" s="22">
        <v>0</v>
      </c>
      <c r="U19" s="22">
        <v>0</v>
      </c>
      <c r="V19" s="22">
        <f t="shared" si="2"/>
        <v>10383</v>
      </c>
      <c r="W19" s="22">
        <v>9758</v>
      </c>
      <c r="X19" s="22">
        <v>0</v>
      </c>
      <c r="Y19" s="22">
        <v>0</v>
      </c>
      <c r="Z19" s="22">
        <v>235</v>
      </c>
      <c r="AA19" s="22">
        <v>0</v>
      </c>
      <c r="AB19" s="22">
        <v>390</v>
      </c>
      <c r="AC19" s="22">
        <f t="shared" si="3"/>
        <v>97809</v>
      </c>
      <c r="AD19" s="23">
        <v>100</v>
      </c>
      <c r="AE19" s="22">
        <v>0</v>
      </c>
      <c r="AF19" s="22">
        <v>2797</v>
      </c>
      <c r="AG19" s="22">
        <v>2201</v>
      </c>
      <c r="AH19" s="22">
        <v>0</v>
      </c>
      <c r="AI19" s="22">
        <v>0</v>
      </c>
      <c r="AJ19" s="22" t="s">
        <v>160</v>
      </c>
      <c r="AK19" s="22">
        <f t="shared" si="4"/>
        <v>4998</v>
      </c>
      <c r="AL19" s="23">
        <v>15.725546728828634</v>
      </c>
      <c r="AM19" s="22">
        <v>0</v>
      </c>
      <c r="AN19" s="22">
        <v>12878</v>
      </c>
      <c r="AO19" s="22">
        <v>0</v>
      </c>
      <c r="AP19" s="22">
        <f t="shared" si="5"/>
        <v>12878</v>
      </c>
    </row>
    <row r="20" spans="1:42" ht="13.5">
      <c r="A20" s="40" t="s">
        <v>1</v>
      </c>
      <c r="B20" s="40" t="s">
        <v>30</v>
      </c>
      <c r="C20" s="41" t="s">
        <v>31</v>
      </c>
      <c r="D20" s="22">
        <v>99536</v>
      </c>
      <c r="E20" s="22">
        <v>99536</v>
      </c>
      <c r="F20" s="22">
        <v>33549</v>
      </c>
      <c r="G20" s="22">
        <v>208</v>
      </c>
      <c r="H20" s="22">
        <v>0</v>
      </c>
      <c r="I20" s="22">
        <f t="shared" si="0"/>
        <v>33757</v>
      </c>
      <c r="J20" s="22">
        <v>929.1606203469026</v>
      </c>
      <c r="K20" s="22">
        <v>791.2604897684158</v>
      </c>
      <c r="L20" s="22">
        <v>137.90013057848694</v>
      </c>
      <c r="M20" s="22">
        <v>3976</v>
      </c>
      <c r="N20" s="22">
        <v>29255</v>
      </c>
      <c r="O20" s="22">
        <v>0</v>
      </c>
      <c r="P20" s="22">
        <f t="shared" si="1"/>
        <v>3058</v>
      </c>
      <c r="Q20" s="22">
        <v>2372</v>
      </c>
      <c r="R20" s="22">
        <v>686</v>
      </c>
      <c r="S20" s="22">
        <v>0</v>
      </c>
      <c r="T20" s="22">
        <v>0</v>
      </c>
      <c r="U20" s="22">
        <v>0</v>
      </c>
      <c r="V20" s="22">
        <f t="shared" si="2"/>
        <v>1440</v>
      </c>
      <c r="W20" s="22">
        <v>1393</v>
      </c>
      <c r="X20" s="22">
        <v>0</v>
      </c>
      <c r="Y20" s="22">
        <v>0</v>
      </c>
      <c r="Z20" s="22">
        <v>0</v>
      </c>
      <c r="AA20" s="22">
        <v>0</v>
      </c>
      <c r="AB20" s="22">
        <v>47</v>
      </c>
      <c r="AC20" s="22">
        <f t="shared" si="3"/>
        <v>33753</v>
      </c>
      <c r="AD20" s="23">
        <v>100</v>
      </c>
      <c r="AE20" s="22">
        <v>0</v>
      </c>
      <c r="AF20" s="22">
        <v>850</v>
      </c>
      <c r="AG20" s="22">
        <v>361</v>
      </c>
      <c r="AH20" s="22">
        <v>0</v>
      </c>
      <c r="AI20" s="22">
        <v>0</v>
      </c>
      <c r="AJ20" s="22" t="s">
        <v>160</v>
      </c>
      <c r="AK20" s="22">
        <f t="shared" si="4"/>
        <v>1211</v>
      </c>
      <c r="AL20" s="23">
        <v>17.564737999946992</v>
      </c>
      <c r="AM20" s="22">
        <v>0</v>
      </c>
      <c r="AN20" s="22">
        <v>3277</v>
      </c>
      <c r="AO20" s="22">
        <v>1652</v>
      </c>
      <c r="AP20" s="22">
        <f t="shared" si="5"/>
        <v>4929</v>
      </c>
    </row>
    <row r="21" spans="1:42" ht="13.5">
      <c r="A21" s="40" t="s">
        <v>1</v>
      </c>
      <c r="B21" s="40" t="s">
        <v>32</v>
      </c>
      <c r="C21" s="41" t="s">
        <v>33</v>
      </c>
      <c r="D21" s="22">
        <v>117510</v>
      </c>
      <c r="E21" s="22">
        <v>117510</v>
      </c>
      <c r="F21" s="22">
        <v>44326</v>
      </c>
      <c r="G21" s="22">
        <v>152</v>
      </c>
      <c r="H21" s="22">
        <v>0</v>
      </c>
      <c r="I21" s="22">
        <f t="shared" si="0"/>
        <v>44478</v>
      </c>
      <c r="J21" s="22">
        <v>1036.9971427672142</v>
      </c>
      <c r="K21" s="22">
        <v>880.8577060768947</v>
      </c>
      <c r="L21" s="22">
        <v>156.13943669031957</v>
      </c>
      <c r="M21" s="22">
        <v>616</v>
      </c>
      <c r="N21" s="22">
        <v>32813</v>
      </c>
      <c r="O21" s="22">
        <v>6</v>
      </c>
      <c r="P21" s="22">
        <f t="shared" si="1"/>
        <v>1129</v>
      </c>
      <c r="Q21" s="22">
        <v>1068</v>
      </c>
      <c r="R21" s="22">
        <v>61</v>
      </c>
      <c r="S21" s="22">
        <v>0</v>
      </c>
      <c r="T21" s="22">
        <v>0</v>
      </c>
      <c r="U21" s="22">
        <v>0</v>
      </c>
      <c r="V21" s="22">
        <f t="shared" si="2"/>
        <v>10529</v>
      </c>
      <c r="W21" s="22">
        <v>7620</v>
      </c>
      <c r="X21" s="22">
        <v>943</v>
      </c>
      <c r="Y21" s="22">
        <v>1134</v>
      </c>
      <c r="Z21" s="22">
        <v>228</v>
      </c>
      <c r="AA21" s="22">
        <v>0</v>
      </c>
      <c r="AB21" s="22">
        <v>604</v>
      </c>
      <c r="AC21" s="22">
        <f t="shared" si="3"/>
        <v>44477</v>
      </c>
      <c r="AD21" s="23">
        <v>99.9865098815118</v>
      </c>
      <c r="AE21" s="22">
        <v>193</v>
      </c>
      <c r="AF21" s="22">
        <v>256</v>
      </c>
      <c r="AG21" s="22">
        <v>248</v>
      </c>
      <c r="AH21" s="22">
        <v>0</v>
      </c>
      <c r="AI21" s="22">
        <v>0</v>
      </c>
      <c r="AJ21" s="22" t="s">
        <v>160</v>
      </c>
      <c r="AK21" s="22">
        <f t="shared" si="4"/>
        <v>697</v>
      </c>
      <c r="AL21" s="23">
        <v>26.261282238928434</v>
      </c>
      <c r="AM21" s="22">
        <v>6</v>
      </c>
      <c r="AN21" s="22">
        <v>3468</v>
      </c>
      <c r="AO21" s="22">
        <v>458</v>
      </c>
      <c r="AP21" s="22">
        <f t="shared" si="5"/>
        <v>3932</v>
      </c>
    </row>
    <row r="22" spans="1:42" ht="13.5">
      <c r="A22" s="40" t="s">
        <v>1</v>
      </c>
      <c r="B22" s="40" t="s">
        <v>34</v>
      </c>
      <c r="C22" s="41" t="s">
        <v>35</v>
      </c>
      <c r="D22" s="22">
        <v>125683</v>
      </c>
      <c r="E22" s="22">
        <v>125683</v>
      </c>
      <c r="F22" s="22">
        <v>41157</v>
      </c>
      <c r="G22" s="22">
        <v>59</v>
      </c>
      <c r="H22" s="22">
        <v>0</v>
      </c>
      <c r="I22" s="22">
        <f t="shared" si="0"/>
        <v>41216</v>
      </c>
      <c r="J22" s="22">
        <v>898.4552242165247</v>
      </c>
      <c r="K22" s="22">
        <v>787.30365229591</v>
      </c>
      <c r="L22" s="22">
        <v>111.1515719206148</v>
      </c>
      <c r="M22" s="22">
        <v>1954</v>
      </c>
      <c r="N22" s="22">
        <v>33339</v>
      </c>
      <c r="O22" s="22">
        <v>0</v>
      </c>
      <c r="P22" s="22">
        <f t="shared" si="1"/>
        <v>2596</v>
      </c>
      <c r="Q22" s="22">
        <v>882</v>
      </c>
      <c r="R22" s="22">
        <v>1714</v>
      </c>
      <c r="S22" s="22">
        <v>0</v>
      </c>
      <c r="T22" s="22">
        <v>0</v>
      </c>
      <c r="U22" s="22">
        <v>0</v>
      </c>
      <c r="V22" s="22">
        <f t="shared" si="2"/>
        <v>5282</v>
      </c>
      <c r="W22" s="22">
        <v>4055</v>
      </c>
      <c r="X22" s="22">
        <v>184</v>
      </c>
      <c r="Y22" s="22">
        <v>0</v>
      </c>
      <c r="Z22" s="22">
        <v>253</v>
      </c>
      <c r="AA22" s="22">
        <v>0</v>
      </c>
      <c r="AB22" s="22">
        <v>790</v>
      </c>
      <c r="AC22" s="22">
        <f t="shared" si="3"/>
        <v>41217</v>
      </c>
      <c r="AD22" s="23">
        <v>100</v>
      </c>
      <c r="AE22" s="22">
        <v>196</v>
      </c>
      <c r="AF22" s="22">
        <v>212</v>
      </c>
      <c r="AG22" s="22">
        <v>1805</v>
      </c>
      <c r="AH22" s="22">
        <v>0</v>
      </c>
      <c r="AI22" s="22">
        <v>0</v>
      </c>
      <c r="AJ22" s="22" t="s">
        <v>160</v>
      </c>
      <c r="AK22" s="22">
        <f t="shared" si="4"/>
        <v>2213</v>
      </c>
      <c r="AL22" s="23">
        <v>21.88737810104005</v>
      </c>
      <c r="AM22" s="22">
        <v>0</v>
      </c>
      <c r="AN22" s="22">
        <v>3566</v>
      </c>
      <c r="AO22" s="22">
        <v>472</v>
      </c>
      <c r="AP22" s="22">
        <f t="shared" si="5"/>
        <v>4038</v>
      </c>
    </row>
    <row r="23" spans="1:42" ht="13.5">
      <c r="A23" s="40" t="s">
        <v>1</v>
      </c>
      <c r="B23" s="40" t="s">
        <v>36</v>
      </c>
      <c r="C23" s="41" t="s">
        <v>37</v>
      </c>
      <c r="D23" s="22">
        <v>44153</v>
      </c>
      <c r="E23" s="22">
        <v>44153</v>
      </c>
      <c r="F23" s="22">
        <v>16066</v>
      </c>
      <c r="G23" s="22">
        <v>1151</v>
      </c>
      <c r="H23" s="22">
        <v>0</v>
      </c>
      <c r="I23" s="22">
        <f t="shared" si="0"/>
        <v>17217</v>
      </c>
      <c r="J23" s="22">
        <v>1068.3274752270204</v>
      </c>
      <c r="K23" s="22">
        <v>930.0784414345012</v>
      </c>
      <c r="L23" s="22">
        <v>138.2490337925191</v>
      </c>
      <c r="M23" s="22">
        <v>545</v>
      </c>
      <c r="N23" s="22">
        <v>11829</v>
      </c>
      <c r="O23" s="22">
        <v>30</v>
      </c>
      <c r="P23" s="22">
        <f t="shared" si="1"/>
        <v>1533</v>
      </c>
      <c r="Q23" s="22">
        <v>537</v>
      </c>
      <c r="R23" s="22">
        <v>482</v>
      </c>
      <c r="S23" s="22">
        <v>0</v>
      </c>
      <c r="T23" s="22">
        <v>0</v>
      </c>
      <c r="U23" s="22">
        <v>514</v>
      </c>
      <c r="V23" s="22">
        <f t="shared" si="2"/>
        <v>3821</v>
      </c>
      <c r="W23" s="22">
        <v>2217</v>
      </c>
      <c r="X23" s="22">
        <v>1210</v>
      </c>
      <c r="Y23" s="22">
        <v>0</v>
      </c>
      <c r="Z23" s="22">
        <v>102</v>
      </c>
      <c r="AA23" s="22">
        <v>155</v>
      </c>
      <c r="AB23" s="22">
        <v>137</v>
      </c>
      <c r="AC23" s="22">
        <f t="shared" si="3"/>
        <v>17213</v>
      </c>
      <c r="AD23" s="23">
        <v>99.82571312380178</v>
      </c>
      <c r="AE23" s="22">
        <v>0</v>
      </c>
      <c r="AF23" s="22">
        <v>0</v>
      </c>
      <c r="AG23" s="22">
        <v>482</v>
      </c>
      <c r="AH23" s="22">
        <v>0</v>
      </c>
      <c r="AI23" s="22">
        <v>0</v>
      </c>
      <c r="AJ23" s="22" t="s">
        <v>160</v>
      </c>
      <c r="AK23" s="22">
        <f t="shared" si="4"/>
        <v>482</v>
      </c>
      <c r="AL23" s="23">
        <v>27.300371663475616</v>
      </c>
      <c r="AM23" s="22">
        <v>30</v>
      </c>
      <c r="AN23" s="22">
        <v>1343</v>
      </c>
      <c r="AO23" s="22">
        <v>514</v>
      </c>
      <c r="AP23" s="22">
        <f t="shared" si="5"/>
        <v>1887</v>
      </c>
    </row>
    <row r="24" spans="1:42" ht="13.5">
      <c r="A24" s="40" t="s">
        <v>1</v>
      </c>
      <c r="B24" s="40" t="s">
        <v>38</v>
      </c>
      <c r="C24" s="41" t="s">
        <v>39</v>
      </c>
      <c r="D24" s="22">
        <v>81023</v>
      </c>
      <c r="E24" s="22">
        <v>81023</v>
      </c>
      <c r="F24" s="22">
        <v>28615</v>
      </c>
      <c r="G24" s="22">
        <v>16</v>
      </c>
      <c r="H24" s="22">
        <v>0</v>
      </c>
      <c r="I24" s="22">
        <f t="shared" si="0"/>
        <v>28631</v>
      </c>
      <c r="J24" s="22">
        <v>968.1336890810136</v>
      </c>
      <c r="K24" s="22">
        <v>858.8800846165955</v>
      </c>
      <c r="L24" s="22">
        <v>109.2536044644181</v>
      </c>
      <c r="M24" s="22">
        <v>63</v>
      </c>
      <c r="N24" s="22">
        <v>21249</v>
      </c>
      <c r="O24" s="22">
        <v>0</v>
      </c>
      <c r="P24" s="22">
        <f t="shared" si="1"/>
        <v>1235</v>
      </c>
      <c r="Q24" s="22">
        <v>1221</v>
      </c>
      <c r="R24" s="22">
        <v>14</v>
      </c>
      <c r="S24" s="22">
        <v>0</v>
      </c>
      <c r="T24" s="22">
        <v>0</v>
      </c>
      <c r="U24" s="22">
        <v>0</v>
      </c>
      <c r="V24" s="22">
        <f t="shared" si="2"/>
        <v>6146</v>
      </c>
      <c r="W24" s="22">
        <v>2829</v>
      </c>
      <c r="X24" s="22">
        <v>1523</v>
      </c>
      <c r="Y24" s="22">
        <v>1389</v>
      </c>
      <c r="Z24" s="22">
        <v>144</v>
      </c>
      <c r="AA24" s="22">
        <v>0</v>
      </c>
      <c r="AB24" s="22">
        <v>261</v>
      </c>
      <c r="AC24" s="22">
        <f t="shared" si="3"/>
        <v>28630</v>
      </c>
      <c r="AD24" s="23">
        <v>100</v>
      </c>
      <c r="AE24" s="22">
        <v>126</v>
      </c>
      <c r="AF24" s="22">
        <v>292</v>
      </c>
      <c r="AG24" s="22">
        <v>68</v>
      </c>
      <c r="AH24" s="22">
        <v>0</v>
      </c>
      <c r="AI24" s="22">
        <v>0</v>
      </c>
      <c r="AJ24" s="22" t="s">
        <v>160</v>
      </c>
      <c r="AK24" s="22">
        <f t="shared" si="4"/>
        <v>486</v>
      </c>
      <c r="AL24" s="23">
        <v>23.33321716098003</v>
      </c>
      <c r="AM24" s="22">
        <v>0</v>
      </c>
      <c r="AN24" s="22">
        <v>2310</v>
      </c>
      <c r="AO24" s="22">
        <v>825</v>
      </c>
      <c r="AP24" s="22">
        <f t="shared" si="5"/>
        <v>3135</v>
      </c>
    </row>
    <row r="25" spans="1:42" ht="13.5">
      <c r="A25" s="40" t="s">
        <v>1</v>
      </c>
      <c r="B25" s="40" t="s">
        <v>40</v>
      </c>
      <c r="C25" s="41" t="s">
        <v>41</v>
      </c>
      <c r="D25" s="22">
        <v>30413</v>
      </c>
      <c r="E25" s="22">
        <v>30413</v>
      </c>
      <c r="F25" s="22">
        <v>11763</v>
      </c>
      <c r="G25" s="22">
        <v>2080</v>
      </c>
      <c r="H25" s="22">
        <v>0</v>
      </c>
      <c r="I25" s="22">
        <f t="shared" si="0"/>
        <v>13843</v>
      </c>
      <c r="J25" s="22">
        <v>1247.0334198290295</v>
      </c>
      <c r="K25" s="22">
        <v>1059.6586084987991</v>
      </c>
      <c r="L25" s="22">
        <v>187.37481133023056</v>
      </c>
      <c r="M25" s="22">
        <v>296</v>
      </c>
      <c r="N25" s="22">
        <v>11364</v>
      </c>
      <c r="O25" s="22">
        <v>501</v>
      </c>
      <c r="P25" s="22">
        <f t="shared" si="1"/>
        <v>838</v>
      </c>
      <c r="Q25" s="22">
        <v>556</v>
      </c>
      <c r="R25" s="22">
        <v>282</v>
      </c>
      <c r="S25" s="22">
        <v>0</v>
      </c>
      <c r="T25" s="22">
        <v>0</v>
      </c>
      <c r="U25" s="22">
        <v>0</v>
      </c>
      <c r="V25" s="22">
        <f t="shared" si="2"/>
        <v>1140</v>
      </c>
      <c r="W25" s="22">
        <v>621</v>
      </c>
      <c r="X25" s="22">
        <v>0</v>
      </c>
      <c r="Y25" s="22">
        <v>0</v>
      </c>
      <c r="Z25" s="22">
        <v>0</v>
      </c>
      <c r="AA25" s="22">
        <v>1</v>
      </c>
      <c r="AB25" s="22">
        <v>518</v>
      </c>
      <c r="AC25" s="22">
        <f t="shared" si="3"/>
        <v>13843</v>
      </c>
      <c r="AD25" s="23">
        <v>96.380842302969</v>
      </c>
      <c r="AE25" s="22">
        <v>0</v>
      </c>
      <c r="AF25" s="22">
        <v>551</v>
      </c>
      <c r="AG25" s="22">
        <v>282</v>
      </c>
      <c r="AH25" s="22">
        <v>0</v>
      </c>
      <c r="AI25" s="22">
        <v>0</v>
      </c>
      <c r="AJ25" s="22" t="s">
        <v>160</v>
      </c>
      <c r="AK25" s="22">
        <f t="shared" si="4"/>
        <v>833</v>
      </c>
      <c r="AL25" s="23">
        <v>16.047811019166843</v>
      </c>
      <c r="AM25" s="22">
        <v>501</v>
      </c>
      <c r="AN25" s="22">
        <v>1110</v>
      </c>
      <c r="AO25" s="22">
        <v>0</v>
      </c>
      <c r="AP25" s="22">
        <f t="shared" si="5"/>
        <v>1611</v>
      </c>
    </row>
    <row r="26" spans="1:42" ht="13.5">
      <c r="A26" s="40" t="s">
        <v>1</v>
      </c>
      <c r="B26" s="40" t="s">
        <v>42</v>
      </c>
      <c r="C26" s="41" t="s">
        <v>43</v>
      </c>
      <c r="D26" s="22">
        <v>46366</v>
      </c>
      <c r="E26" s="22">
        <v>46366</v>
      </c>
      <c r="F26" s="22">
        <v>13756</v>
      </c>
      <c r="G26" s="22">
        <v>1062</v>
      </c>
      <c r="H26" s="22">
        <v>0</v>
      </c>
      <c r="I26" s="22">
        <f t="shared" si="0"/>
        <v>14818</v>
      </c>
      <c r="J26" s="22">
        <v>875.5825448382997</v>
      </c>
      <c r="K26" s="22">
        <v>776.017381654838</v>
      </c>
      <c r="L26" s="22">
        <v>99.56516318346166</v>
      </c>
      <c r="M26" s="22">
        <v>0</v>
      </c>
      <c r="N26" s="22">
        <v>11265</v>
      </c>
      <c r="O26" s="22">
        <v>806</v>
      </c>
      <c r="P26" s="22">
        <f t="shared" si="1"/>
        <v>278</v>
      </c>
      <c r="Q26" s="22">
        <v>0</v>
      </c>
      <c r="R26" s="22">
        <v>278</v>
      </c>
      <c r="S26" s="22">
        <v>0</v>
      </c>
      <c r="T26" s="22">
        <v>0</v>
      </c>
      <c r="U26" s="22">
        <v>0</v>
      </c>
      <c r="V26" s="22">
        <f t="shared" si="2"/>
        <v>2469</v>
      </c>
      <c r="W26" s="22">
        <v>1346</v>
      </c>
      <c r="X26" s="22">
        <v>454</v>
      </c>
      <c r="Y26" s="22">
        <v>410</v>
      </c>
      <c r="Z26" s="22">
        <v>68</v>
      </c>
      <c r="AA26" s="22">
        <v>0</v>
      </c>
      <c r="AB26" s="22">
        <v>191</v>
      </c>
      <c r="AC26" s="22">
        <f t="shared" si="3"/>
        <v>14818</v>
      </c>
      <c r="AD26" s="23">
        <v>94.56066945606695</v>
      </c>
      <c r="AE26" s="22">
        <v>0</v>
      </c>
      <c r="AF26" s="22">
        <v>0</v>
      </c>
      <c r="AG26" s="22">
        <v>278</v>
      </c>
      <c r="AH26" s="22">
        <v>0</v>
      </c>
      <c r="AI26" s="22">
        <v>0</v>
      </c>
      <c r="AJ26" s="22" t="s">
        <v>160</v>
      </c>
      <c r="AK26" s="22">
        <f t="shared" si="4"/>
        <v>278</v>
      </c>
      <c r="AL26" s="23">
        <v>18.538264273181266</v>
      </c>
      <c r="AM26" s="22">
        <v>806</v>
      </c>
      <c r="AN26" s="22">
        <v>948</v>
      </c>
      <c r="AO26" s="22">
        <v>0</v>
      </c>
      <c r="AP26" s="22">
        <f t="shared" si="5"/>
        <v>1754</v>
      </c>
    </row>
    <row r="27" spans="1:42" ht="13.5">
      <c r="A27" s="40" t="s">
        <v>1</v>
      </c>
      <c r="B27" s="40" t="s">
        <v>44</v>
      </c>
      <c r="C27" s="41" t="s">
        <v>45</v>
      </c>
      <c r="D27" s="22">
        <v>32261</v>
      </c>
      <c r="E27" s="22">
        <v>32261</v>
      </c>
      <c r="F27" s="22">
        <v>13044</v>
      </c>
      <c r="G27" s="22">
        <v>267</v>
      </c>
      <c r="H27" s="22">
        <v>0</v>
      </c>
      <c r="I27" s="22">
        <f t="shared" si="0"/>
        <v>13311</v>
      </c>
      <c r="J27" s="22">
        <v>1130.4204194130662</v>
      </c>
      <c r="K27" s="22">
        <v>987.7484710535177</v>
      </c>
      <c r="L27" s="22">
        <v>142.6719483595486</v>
      </c>
      <c r="M27" s="22">
        <v>129</v>
      </c>
      <c r="N27" s="22">
        <v>7959</v>
      </c>
      <c r="O27" s="22">
        <v>1905</v>
      </c>
      <c r="P27" s="22">
        <f t="shared" si="1"/>
        <v>1016</v>
      </c>
      <c r="Q27" s="22">
        <v>0</v>
      </c>
      <c r="R27" s="22">
        <v>1016</v>
      </c>
      <c r="S27" s="22">
        <v>0</v>
      </c>
      <c r="T27" s="22">
        <v>0</v>
      </c>
      <c r="U27" s="22">
        <v>0</v>
      </c>
      <c r="V27" s="22">
        <f t="shared" si="2"/>
        <v>2399</v>
      </c>
      <c r="W27" s="22">
        <v>1898</v>
      </c>
      <c r="X27" s="22">
        <v>276</v>
      </c>
      <c r="Y27" s="22">
        <v>9</v>
      </c>
      <c r="Z27" s="22">
        <v>0</v>
      </c>
      <c r="AA27" s="22">
        <v>0</v>
      </c>
      <c r="AB27" s="22">
        <v>216</v>
      </c>
      <c r="AC27" s="22">
        <f t="shared" si="3"/>
        <v>13279</v>
      </c>
      <c r="AD27" s="23">
        <v>85.65404021387153</v>
      </c>
      <c r="AE27" s="22">
        <v>6</v>
      </c>
      <c r="AF27" s="22">
        <v>0</v>
      </c>
      <c r="AG27" s="22">
        <v>564</v>
      </c>
      <c r="AH27" s="22">
        <v>0</v>
      </c>
      <c r="AI27" s="22">
        <v>0</v>
      </c>
      <c r="AJ27" s="22" t="s">
        <v>160</v>
      </c>
      <c r="AK27" s="22">
        <f t="shared" si="4"/>
        <v>570</v>
      </c>
      <c r="AL27" s="23">
        <v>23.105608591885442</v>
      </c>
      <c r="AM27" s="22">
        <v>1905</v>
      </c>
      <c r="AN27" s="22">
        <v>683</v>
      </c>
      <c r="AO27" s="22">
        <v>438</v>
      </c>
      <c r="AP27" s="22">
        <f t="shared" si="5"/>
        <v>3026</v>
      </c>
    </row>
    <row r="28" spans="1:42" ht="13.5">
      <c r="A28" s="40" t="s">
        <v>1</v>
      </c>
      <c r="B28" s="40" t="s">
        <v>46</v>
      </c>
      <c r="C28" s="41" t="s">
        <v>183</v>
      </c>
      <c r="D28" s="22">
        <v>30801</v>
      </c>
      <c r="E28" s="22">
        <v>30801</v>
      </c>
      <c r="F28" s="22">
        <v>10880</v>
      </c>
      <c r="G28" s="22">
        <v>450</v>
      </c>
      <c r="H28" s="22">
        <v>0</v>
      </c>
      <c r="I28" s="22">
        <f t="shared" si="0"/>
        <v>11330</v>
      </c>
      <c r="J28" s="22">
        <v>1007.7950680306145</v>
      </c>
      <c r="K28" s="22">
        <v>927.8296870809656</v>
      </c>
      <c r="L28" s="22">
        <v>79.96538094964895</v>
      </c>
      <c r="M28" s="22">
        <v>0</v>
      </c>
      <c r="N28" s="22">
        <v>7184</v>
      </c>
      <c r="O28" s="22">
        <v>48</v>
      </c>
      <c r="P28" s="22">
        <f t="shared" si="1"/>
        <v>910</v>
      </c>
      <c r="Q28" s="22">
        <v>237</v>
      </c>
      <c r="R28" s="22">
        <v>673</v>
      </c>
      <c r="S28" s="22">
        <v>0</v>
      </c>
      <c r="T28" s="22">
        <v>0</v>
      </c>
      <c r="U28" s="22">
        <v>0</v>
      </c>
      <c r="V28" s="22">
        <f t="shared" si="2"/>
        <v>3188</v>
      </c>
      <c r="W28" s="22">
        <v>2195</v>
      </c>
      <c r="X28" s="22">
        <v>0</v>
      </c>
      <c r="Y28" s="22">
        <v>136</v>
      </c>
      <c r="Z28" s="22">
        <v>0</v>
      </c>
      <c r="AA28" s="22">
        <v>0</v>
      </c>
      <c r="AB28" s="22">
        <v>857</v>
      </c>
      <c r="AC28" s="22">
        <f t="shared" si="3"/>
        <v>11330</v>
      </c>
      <c r="AD28" s="23">
        <v>99.57634598411298</v>
      </c>
      <c r="AE28" s="22">
        <v>4</v>
      </c>
      <c r="AF28" s="22">
        <v>0</v>
      </c>
      <c r="AG28" s="22">
        <v>673</v>
      </c>
      <c r="AH28" s="22">
        <v>0</v>
      </c>
      <c r="AI28" s="22">
        <v>0</v>
      </c>
      <c r="AJ28" s="22" t="s">
        <v>160</v>
      </c>
      <c r="AK28" s="22">
        <f t="shared" si="4"/>
        <v>677</v>
      </c>
      <c r="AL28" s="23">
        <v>34.11297440423654</v>
      </c>
      <c r="AM28" s="22">
        <v>48</v>
      </c>
      <c r="AN28" s="22">
        <v>425</v>
      </c>
      <c r="AO28" s="22">
        <v>237</v>
      </c>
      <c r="AP28" s="22">
        <f t="shared" si="5"/>
        <v>710</v>
      </c>
    </row>
    <row r="29" spans="1:42" ht="13.5">
      <c r="A29" s="40" t="s">
        <v>1</v>
      </c>
      <c r="B29" s="40" t="s">
        <v>47</v>
      </c>
      <c r="C29" s="41" t="s">
        <v>48</v>
      </c>
      <c r="D29" s="22">
        <v>10222</v>
      </c>
      <c r="E29" s="22">
        <v>10222</v>
      </c>
      <c r="F29" s="22">
        <v>2946</v>
      </c>
      <c r="G29" s="22">
        <v>167</v>
      </c>
      <c r="H29" s="22">
        <v>0</v>
      </c>
      <c r="I29" s="22">
        <f t="shared" si="0"/>
        <v>3113</v>
      </c>
      <c r="J29" s="22">
        <v>834.3540523662366</v>
      </c>
      <c r="K29" s="22">
        <v>716.4241509717156</v>
      </c>
      <c r="L29" s="22">
        <v>117.92990139452108</v>
      </c>
      <c r="M29" s="22">
        <v>89</v>
      </c>
      <c r="N29" s="22">
        <v>2340</v>
      </c>
      <c r="O29" s="22">
        <v>4</v>
      </c>
      <c r="P29" s="22">
        <f t="shared" si="1"/>
        <v>195</v>
      </c>
      <c r="Q29" s="22">
        <v>169</v>
      </c>
      <c r="R29" s="22">
        <v>26</v>
      </c>
      <c r="S29" s="22">
        <v>0</v>
      </c>
      <c r="T29" s="22">
        <v>0</v>
      </c>
      <c r="U29" s="22">
        <v>0</v>
      </c>
      <c r="V29" s="22">
        <f t="shared" si="2"/>
        <v>587</v>
      </c>
      <c r="W29" s="22">
        <v>397</v>
      </c>
      <c r="X29" s="22">
        <v>56</v>
      </c>
      <c r="Y29" s="22">
        <v>93</v>
      </c>
      <c r="Z29" s="22">
        <v>13</v>
      </c>
      <c r="AA29" s="22">
        <v>2</v>
      </c>
      <c r="AB29" s="22">
        <v>26</v>
      </c>
      <c r="AC29" s="22">
        <f t="shared" si="3"/>
        <v>3126</v>
      </c>
      <c r="AD29" s="23">
        <v>99.87204094689699</v>
      </c>
      <c r="AE29" s="22">
        <v>0</v>
      </c>
      <c r="AF29" s="22">
        <v>93</v>
      </c>
      <c r="AG29" s="22">
        <v>26</v>
      </c>
      <c r="AH29" s="22">
        <v>0</v>
      </c>
      <c r="AI29" s="22">
        <v>0</v>
      </c>
      <c r="AJ29" s="22" t="s">
        <v>160</v>
      </c>
      <c r="AK29" s="22">
        <f t="shared" si="4"/>
        <v>119</v>
      </c>
      <c r="AL29" s="23">
        <v>24.72783825816485</v>
      </c>
      <c r="AM29" s="22">
        <v>4</v>
      </c>
      <c r="AN29" s="22">
        <v>164</v>
      </c>
      <c r="AO29" s="22">
        <v>49</v>
      </c>
      <c r="AP29" s="22">
        <f t="shared" si="5"/>
        <v>217</v>
      </c>
    </row>
    <row r="30" spans="1:42" ht="13.5">
      <c r="A30" s="40" t="s">
        <v>1</v>
      </c>
      <c r="B30" s="40" t="s">
        <v>49</v>
      </c>
      <c r="C30" s="41" t="s">
        <v>0</v>
      </c>
      <c r="D30" s="22">
        <v>16582</v>
      </c>
      <c r="E30" s="22">
        <v>16582</v>
      </c>
      <c r="F30" s="22">
        <v>5658</v>
      </c>
      <c r="G30" s="22">
        <v>377</v>
      </c>
      <c r="H30" s="22">
        <v>0</v>
      </c>
      <c r="I30" s="22">
        <f t="shared" si="0"/>
        <v>6035</v>
      </c>
      <c r="J30" s="22">
        <v>997.1201649585373</v>
      </c>
      <c r="K30" s="22">
        <v>768.9473484203864</v>
      </c>
      <c r="L30" s="22">
        <v>228.1728165381508</v>
      </c>
      <c r="M30" s="22">
        <v>195</v>
      </c>
      <c r="N30" s="22">
        <v>4613</v>
      </c>
      <c r="O30" s="22">
        <v>5</v>
      </c>
      <c r="P30" s="22">
        <f t="shared" si="1"/>
        <v>370</v>
      </c>
      <c r="Q30" s="22">
        <v>350</v>
      </c>
      <c r="R30" s="22">
        <v>20</v>
      </c>
      <c r="S30" s="22">
        <v>0</v>
      </c>
      <c r="T30" s="22">
        <v>0</v>
      </c>
      <c r="U30" s="22">
        <v>0</v>
      </c>
      <c r="V30" s="22">
        <f t="shared" si="2"/>
        <v>1047</v>
      </c>
      <c r="W30" s="22">
        <v>740</v>
      </c>
      <c r="X30" s="22">
        <v>70</v>
      </c>
      <c r="Y30" s="22">
        <v>160</v>
      </c>
      <c r="Z30" s="22">
        <v>34</v>
      </c>
      <c r="AA30" s="22">
        <v>6</v>
      </c>
      <c r="AB30" s="22">
        <v>37</v>
      </c>
      <c r="AC30" s="22">
        <f t="shared" si="3"/>
        <v>6035</v>
      </c>
      <c r="AD30" s="23">
        <v>99.91714995857498</v>
      </c>
      <c r="AE30" s="22">
        <v>0</v>
      </c>
      <c r="AF30" s="22">
        <v>198</v>
      </c>
      <c r="AG30" s="22">
        <v>20</v>
      </c>
      <c r="AH30" s="22">
        <v>0</v>
      </c>
      <c r="AI30" s="22">
        <v>0</v>
      </c>
      <c r="AJ30" s="22" t="s">
        <v>160</v>
      </c>
      <c r="AK30" s="22">
        <f t="shared" si="4"/>
        <v>218</v>
      </c>
      <c r="AL30" s="23">
        <v>23.434991974317818</v>
      </c>
      <c r="AM30" s="22">
        <v>5</v>
      </c>
      <c r="AN30" s="22">
        <v>324</v>
      </c>
      <c r="AO30" s="22">
        <v>105</v>
      </c>
      <c r="AP30" s="22">
        <f t="shared" si="5"/>
        <v>434</v>
      </c>
    </row>
    <row r="31" spans="1:42" ht="13.5">
      <c r="A31" s="40" t="s">
        <v>1</v>
      </c>
      <c r="B31" s="40" t="s">
        <v>50</v>
      </c>
      <c r="C31" s="41" t="s">
        <v>51</v>
      </c>
      <c r="D31" s="22">
        <v>12987</v>
      </c>
      <c r="E31" s="22">
        <v>12987</v>
      </c>
      <c r="F31" s="22">
        <v>4480</v>
      </c>
      <c r="G31" s="22">
        <v>177</v>
      </c>
      <c r="H31" s="22">
        <v>0</v>
      </c>
      <c r="I31" s="22">
        <f t="shared" si="0"/>
        <v>4657</v>
      </c>
      <c r="J31" s="22">
        <v>982.4365988749549</v>
      </c>
      <c r="K31" s="22">
        <v>787.9322947816098</v>
      </c>
      <c r="L31" s="22">
        <v>194.50430409334518</v>
      </c>
      <c r="M31" s="22">
        <v>298</v>
      </c>
      <c r="N31" s="22">
        <v>3520</v>
      </c>
      <c r="O31" s="22">
        <v>4</v>
      </c>
      <c r="P31" s="22">
        <f t="shared" si="1"/>
        <v>326</v>
      </c>
      <c r="Q31" s="22">
        <v>306</v>
      </c>
      <c r="R31" s="22">
        <v>20</v>
      </c>
      <c r="S31" s="22">
        <v>0</v>
      </c>
      <c r="T31" s="22">
        <v>0</v>
      </c>
      <c r="U31" s="22">
        <v>0</v>
      </c>
      <c r="V31" s="22">
        <f t="shared" si="2"/>
        <v>807</v>
      </c>
      <c r="W31" s="22">
        <v>578</v>
      </c>
      <c r="X31" s="22">
        <v>43</v>
      </c>
      <c r="Y31" s="22">
        <v>155</v>
      </c>
      <c r="Z31" s="22">
        <v>25</v>
      </c>
      <c r="AA31" s="22">
        <v>6</v>
      </c>
      <c r="AB31" s="22">
        <v>0</v>
      </c>
      <c r="AC31" s="22">
        <f t="shared" si="3"/>
        <v>4657</v>
      </c>
      <c r="AD31" s="23">
        <v>99.91410779471764</v>
      </c>
      <c r="AE31" s="22">
        <v>0</v>
      </c>
      <c r="AF31" s="22">
        <v>179</v>
      </c>
      <c r="AG31" s="22">
        <v>20</v>
      </c>
      <c r="AH31" s="22">
        <v>0</v>
      </c>
      <c r="AI31" s="22">
        <v>0</v>
      </c>
      <c r="AJ31" s="22" t="s">
        <v>160</v>
      </c>
      <c r="AK31" s="22">
        <f t="shared" si="4"/>
        <v>199</v>
      </c>
      <c r="AL31" s="23">
        <v>26.316851664984863</v>
      </c>
      <c r="AM31" s="22">
        <v>4</v>
      </c>
      <c r="AN31" s="22">
        <v>247</v>
      </c>
      <c r="AO31" s="22">
        <v>89</v>
      </c>
      <c r="AP31" s="22">
        <f t="shared" si="5"/>
        <v>340</v>
      </c>
    </row>
    <row r="32" spans="1:42" ht="13.5">
      <c r="A32" s="40" t="s">
        <v>1</v>
      </c>
      <c r="B32" s="40" t="s">
        <v>52</v>
      </c>
      <c r="C32" s="41" t="s">
        <v>53</v>
      </c>
      <c r="D32" s="22">
        <v>13607</v>
      </c>
      <c r="E32" s="22">
        <v>13607</v>
      </c>
      <c r="F32" s="22">
        <v>4159</v>
      </c>
      <c r="G32" s="22">
        <v>48</v>
      </c>
      <c r="H32" s="22">
        <v>0</v>
      </c>
      <c r="I32" s="22">
        <f t="shared" si="0"/>
        <v>4207</v>
      </c>
      <c r="J32" s="22">
        <v>847.0660246388089</v>
      </c>
      <c r="K32" s="22">
        <v>818.4747777886281</v>
      </c>
      <c r="L32" s="22">
        <v>28.59124685018086</v>
      </c>
      <c r="M32" s="22">
        <v>235</v>
      </c>
      <c r="N32" s="22">
        <v>3209</v>
      </c>
      <c r="O32" s="22">
        <v>0</v>
      </c>
      <c r="P32" s="22">
        <f t="shared" si="1"/>
        <v>380</v>
      </c>
      <c r="Q32" s="22">
        <v>377</v>
      </c>
      <c r="R32" s="22">
        <v>3</v>
      </c>
      <c r="S32" s="22">
        <v>0</v>
      </c>
      <c r="T32" s="22">
        <v>0</v>
      </c>
      <c r="U32" s="22">
        <v>0</v>
      </c>
      <c r="V32" s="22">
        <f t="shared" si="2"/>
        <v>618</v>
      </c>
      <c r="W32" s="22">
        <v>449</v>
      </c>
      <c r="X32" s="22">
        <v>0</v>
      </c>
      <c r="Y32" s="22">
        <v>117</v>
      </c>
      <c r="Z32" s="22">
        <v>29</v>
      </c>
      <c r="AA32" s="22">
        <v>0</v>
      </c>
      <c r="AB32" s="22">
        <v>23</v>
      </c>
      <c r="AC32" s="22">
        <f t="shared" si="3"/>
        <v>4207</v>
      </c>
      <c r="AD32" s="23">
        <v>100</v>
      </c>
      <c r="AE32" s="22">
        <v>8</v>
      </c>
      <c r="AF32" s="22">
        <v>195</v>
      </c>
      <c r="AG32" s="22">
        <v>3</v>
      </c>
      <c r="AH32" s="22">
        <v>0</v>
      </c>
      <c r="AI32" s="22">
        <v>0</v>
      </c>
      <c r="AJ32" s="22" t="s">
        <v>160</v>
      </c>
      <c r="AK32" s="22">
        <f t="shared" si="4"/>
        <v>206</v>
      </c>
      <c r="AL32" s="23">
        <v>23.840612336785235</v>
      </c>
      <c r="AM32" s="22">
        <v>0</v>
      </c>
      <c r="AN32" s="22">
        <v>295</v>
      </c>
      <c r="AO32" s="22">
        <v>104</v>
      </c>
      <c r="AP32" s="22">
        <f t="shared" si="5"/>
        <v>399</v>
      </c>
    </row>
    <row r="33" spans="1:42" ht="13.5">
      <c r="A33" s="40" t="s">
        <v>1</v>
      </c>
      <c r="B33" s="40" t="s">
        <v>54</v>
      </c>
      <c r="C33" s="41" t="s">
        <v>55</v>
      </c>
      <c r="D33" s="22">
        <v>13394</v>
      </c>
      <c r="E33" s="22">
        <v>13394</v>
      </c>
      <c r="F33" s="22">
        <v>4700</v>
      </c>
      <c r="G33" s="22">
        <v>309</v>
      </c>
      <c r="H33" s="22">
        <v>0</v>
      </c>
      <c r="I33" s="22">
        <f t="shared" si="0"/>
        <v>5009</v>
      </c>
      <c r="J33" s="22">
        <v>1024.5847148897176</v>
      </c>
      <c r="K33" s="22">
        <v>894.4917065707198</v>
      </c>
      <c r="L33" s="22">
        <v>130.09300831899787</v>
      </c>
      <c r="M33" s="22">
        <v>53</v>
      </c>
      <c r="N33" s="22">
        <v>3596</v>
      </c>
      <c r="O33" s="22">
        <v>0</v>
      </c>
      <c r="P33" s="22">
        <f t="shared" si="1"/>
        <v>577</v>
      </c>
      <c r="Q33" s="22">
        <v>257</v>
      </c>
      <c r="R33" s="22">
        <v>320</v>
      </c>
      <c r="S33" s="22">
        <v>0</v>
      </c>
      <c r="T33" s="22">
        <v>0</v>
      </c>
      <c r="U33" s="22">
        <v>0</v>
      </c>
      <c r="V33" s="22">
        <f t="shared" si="2"/>
        <v>836</v>
      </c>
      <c r="W33" s="22">
        <v>659</v>
      </c>
      <c r="X33" s="22">
        <v>0</v>
      </c>
      <c r="Y33" s="22">
        <v>142</v>
      </c>
      <c r="Z33" s="22">
        <v>0</v>
      </c>
      <c r="AA33" s="22">
        <v>0</v>
      </c>
      <c r="AB33" s="22">
        <v>35</v>
      </c>
      <c r="AC33" s="22">
        <f t="shared" si="3"/>
        <v>5009</v>
      </c>
      <c r="AD33" s="23">
        <v>100</v>
      </c>
      <c r="AE33" s="22">
        <v>9</v>
      </c>
      <c r="AF33" s="22">
        <v>135</v>
      </c>
      <c r="AG33" s="22">
        <v>320</v>
      </c>
      <c r="AH33" s="22">
        <v>0</v>
      </c>
      <c r="AI33" s="22">
        <v>0</v>
      </c>
      <c r="AJ33" s="22" t="s">
        <v>160</v>
      </c>
      <c r="AK33" s="22">
        <f t="shared" si="4"/>
        <v>464</v>
      </c>
      <c r="AL33" s="23">
        <v>26.728565784274988</v>
      </c>
      <c r="AM33" s="22">
        <v>0</v>
      </c>
      <c r="AN33" s="22">
        <v>327</v>
      </c>
      <c r="AO33" s="22">
        <v>74</v>
      </c>
      <c r="AP33" s="22">
        <f t="shared" si="5"/>
        <v>401</v>
      </c>
    </row>
    <row r="34" spans="1:42" ht="13.5">
      <c r="A34" s="40" t="s">
        <v>1</v>
      </c>
      <c r="B34" s="40" t="s">
        <v>56</v>
      </c>
      <c r="C34" s="41" t="s">
        <v>57</v>
      </c>
      <c r="D34" s="22">
        <v>15829</v>
      </c>
      <c r="E34" s="22">
        <v>15829</v>
      </c>
      <c r="F34" s="22">
        <v>18365</v>
      </c>
      <c r="G34" s="22">
        <v>2928</v>
      </c>
      <c r="H34" s="22">
        <v>0</v>
      </c>
      <c r="I34" s="22">
        <f t="shared" si="0"/>
        <v>21293</v>
      </c>
      <c r="J34" s="22">
        <v>3685.4498895299685</v>
      </c>
      <c r="K34" s="22">
        <v>2071.107564838942</v>
      </c>
      <c r="L34" s="22">
        <v>1614.3423246910256</v>
      </c>
      <c r="M34" s="22">
        <v>832</v>
      </c>
      <c r="N34" s="22">
        <v>17812</v>
      </c>
      <c r="O34" s="22">
        <v>0</v>
      </c>
      <c r="P34" s="22">
        <f t="shared" si="1"/>
        <v>3481</v>
      </c>
      <c r="Q34" s="22">
        <v>3433</v>
      </c>
      <c r="R34" s="22">
        <v>48</v>
      </c>
      <c r="S34" s="22">
        <v>0</v>
      </c>
      <c r="T34" s="22">
        <v>0</v>
      </c>
      <c r="U34" s="22">
        <v>0</v>
      </c>
      <c r="V34" s="22">
        <f t="shared" si="2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21293</v>
      </c>
      <c r="AD34" s="23">
        <v>100</v>
      </c>
      <c r="AE34" s="22">
        <v>0</v>
      </c>
      <c r="AF34" s="22">
        <v>1385</v>
      </c>
      <c r="AG34" s="22">
        <v>43</v>
      </c>
      <c r="AH34" s="22">
        <v>0</v>
      </c>
      <c r="AI34" s="22">
        <v>0</v>
      </c>
      <c r="AJ34" s="22" t="s">
        <v>160</v>
      </c>
      <c r="AK34" s="22">
        <f t="shared" si="4"/>
        <v>1428</v>
      </c>
      <c r="AL34" s="23">
        <v>10.214689265536723</v>
      </c>
      <c r="AM34" s="22">
        <v>0</v>
      </c>
      <c r="AN34" s="22">
        <v>2959</v>
      </c>
      <c r="AO34" s="22">
        <v>0</v>
      </c>
      <c r="AP34" s="22">
        <f t="shared" si="5"/>
        <v>2959</v>
      </c>
    </row>
    <row r="35" spans="1:42" ht="13.5">
      <c r="A35" s="40" t="s">
        <v>1</v>
      </c>
      <c r="B35" s="40" t="s">
        <v>58</v>
      </c>
      <c r="C35" s="41" t="s">
        <v>59</v>
      </c>
      <c r="D35" s="22">
        <v>9075</v>
      </c>
      <c r="E35" s="22">
        <v>9075</v>
      </c>
      <c r="F35" s="22">
        <v>3962</v>
      </c>
      <c r="G35" s="22">
        <v>184</v>
      </c>
      <c r="H35" s="22">
        <v>0</v>
      </c>
      <c r="I35" s="22">
        <f t="shared" si="0"/>
        <v>4146</v>
      </c>
      <c r="J35" s="22">
        <v>1251.6698743348804</v>
      </c>
      <c r="K35" s="22">
        <v>1163.8175025472658</v>
      </c>
      <c r="L35" s="22">
        <v>87.85237178761463</v>
      </c>
      <c r="M35" s="22">
        <v>70</v>
      </c>
      <c r="N35" s="22">
        <v>3301</v>
      </c>
      <c r="O35" s="22">
        <v>0</v>
      </c>
      <c r="P35" s="22">
        <f t="shared" si="1"/>
        <v>574</v>
      </c>
      <c r="Q35" s="22">
        <v>574</v>
      </c>
      <c r="R35" s="22">
        <v>0</v>
      </c>
      <c r="S35" s="22">
        <v>0</v>
      </c>
      <c r="T35" s="22">
        <v>0</v>
      </c>
      <c r="U35" s="22">
        <v>0</v>
      </c>
      <c r="V35" s="22">
        <f t="shared" si="2"/>
        <v>271</v>
      </c>
      <c r="W35" s="22">
        <v>259</v>
      </c>
      <c r="X35" s="22">
        <v>0</v>
      </c>
      <c r="Y35" s="22">
        <v>0</v>
      </c>
      <c r="Z35" s="22">
        <v>12</v>
      </c>
      <c r="AA35" s="22">
        <v>0</v>
      </c>
      <c r="AB35" s="22">
        <v>0</v>
      </c>
      <c r="AC35" s="22">
        <f t="shared" si="3"/>
        <v>4146</v>
      </c>
      <c r="AD35" s="23">
        <v>100</v>
      </c>
      <c r="AE35" s="22">
        <v>0</v>
      </c>
      <c r="AF35" s="22">
        <v>295</v>
      </c>
      <c r="AG35" s="22">
        <v>0</v>
      </c>
      <c r="AH35" s="22">
        <v>0</v>
      </c>
      <c r="AI35" s="22">
        <v>0</v>
      </c>
      <c r="AJ35" s="22" t="s">
        <v>160</v>
      </c>
      <c r="AK35" s="22">
        <f t="shared" si="4"/>
        <v>295</v>
      </c>
      <c r="AL35" s="23">
        <v>15.085388994307399</v>
      </c>
      <c r="AM35" s="22">
        <v>0</v>
      </c>
      <c r="AN35" s="22">
        <v>543</v>
      </c>
      <c r="AO35" s="22">
        <v>39</v>
      </c>
      <c r="AP35" s="22">
        <f t="shared" si="5"/>
        <v>582</v>
      </c>
    </row>
    <row r="36" spans="1:42" ht="13.5">
      <c r="A36" s="40" t="s">
        <v>1</v>
      </c>
      <c r="B36" s="40" t="s">
        <v>60</v>
      </c>
      <c r="C36" s="41" t="s">
        <v>61</v>
      </c>
      <c r="D36" s="22">
        <v>27720</v>
      </c>
      <c r="E36" s="22">
        <v>27720</v>
      </c>
      <c r="F36" s="22">
        <v>13336</v>
      </c>
      <c r="G36" s="22">
        <v>2197</v>
      </c>
      <c r="H36" s="22">
        <v>0</v>
      </c>
      <c r="I36" s="22">
        <f t="shared" si="0"/>
        <v>15533</v>
      </c>
      <c r="J36" s="22">
        <v>1535.2151653521519</v>
      </c>
      <c r="K36" s="22">
        <v>1200.2609262883234</v>
      </c>
      <c r="L36" s="22">
        <v>334.95423906382814</v>
      </c>
      <c r="M36" s="22">
        <v>141</v>
      </c>
      <c r="N36" s="22">
        <v>12726</v>
      </c>
      <c r="O36" s="22">
        <v>0</v>
      </c>
      <c r="P36" s="22">
        <f t="shared" si="1"/>
        <v>1694</v>
      </c>
      <c r="Q36" s="22">
        <v>1694</v>
      </c>
      <c r="R36" s="22">
        <v>0</v>
      </c>
      <c r="S36" s="22">
        <v>0</v>
      </c>
      <c r="T36" s="22">
        <v>0</v>
      </c>
      <c r="U36" s="22">
        <v>0</v>
      </c>
      <c r="V36" s="22">
        <f t="shared" si="2"/>
        <v>1113</v>
      </c>
      <c r="W36" s="22">
        <v>1055</v>
      </c>
      <c r="X36" s="22">
        <v>0</v>
      </c>
      <c r="Y36" s="22">
        <v>0</v>
      </c>
      <c r="Z36" s="22">
        <v>58</v>
      </c>
      <c r="AA36" s="22">
        <v>0</v>
      </c>
      <c r="AB36" s="22">
        <v>0</v>
      </c>
      <c r="AC36" s="22">
        <f t="shared" si="3"/>
        <v>15533</v>
      </c>
      <c r="AD36" s="23">
        <v>100</v>
      </c>
      <c r="AE36" s="22">
        <v>0</v>
      </c>
      <c r="AF36" s="22">
        <v>887</v>
      </c>
      <c r="AG36" s="22">
        <v>0</v>
      </c>
      <c r="AH36" s="22">
        <v>0</v>
      </c>
      <c r="AI36" s="22">
        <v>0</v>
      </c>
      <c r="AJ36" s="22" t="s">
        <v>160</v>
      </c>
      <c r="AK36" s="22">
        <f t="shared" si="4"/>
        <v>887</v>
      </c>
      <c r="AL36" s="23">
        <v>13.65956360852367</v>
      </c>
      <c r="AM36" s="22">
        <v>0</v>
      </c>
      <c r="AN36" s="22">
        <v>2053</v>
      </c>
      <c r="AO36" s="22">
        <v>143</v>
      </c>
      <c r="AP36" s="22">
        <f t="shared" si="5"/>
        <v>2196</v>
      </c>
    </row>
    <row r="37" spans="1:42" ht="13.5">
      <c r="A37" s="40" t="s">
        <v>1</v>
      </c>
      <c r="B37" s="40" t="s">
        <v>62</v>
      </c>
      <c r="C37" s="41" t="s">
        <v>63</v>
      </c>
      <c r="D37" s="22">
        <v>42762</v>
      </c>
      <c r="E37" s="22">
        <v>42762</v>
      </c>
      <c r="F37" s="22">
        <v>14249</v>
      </c>
      <c r="G37" s="22">
        <v>1579</v>
      </c>
      <c r="H37" s="22">
        <v>0</v>
      </c>
      <c r="I37" s="22">
        <f t="shared" si="0"/>
        <v>15828</v>
      </c>
      <c r="J37" s="22">
        <v>1014.0868893326748</v>
      </c>
      <c r="K37" s="22">
        <v>827.389315696371</v>
      </c>
      <c r="L37" s="22">
        <v>186.69757363630364</v>
      </c>
      <c r="M37" s="22">
        <v>380</v>
      </c>
      <c r="N37" s="22">
        <v>13017</v>
      </c>
      <c r="O37" s="22">
        <v>0</v>
      </c>
      <c r="P37" s="22">
        <f t="shared" si="1"/>
        <v>1905</v>
      </c>
      <c r="Q37" s="22">
        <v>1890</v>
      </c>
      <c r="R37" s="22">
        <v>15</v>
      </c>
      <c r="S37" s="22">
        <v>0</v>
      </c>
      <c r="T37" s="22">
        <v>0</v>
      </c>
      <c r="U37" s="22">
        <v>0</v>
      </c>
      <c r="V37" s="22">
        <f t="shared" si="2"/>
        <v>890</v>
      </c>
      <c r="W37" s="22">
        <v>616</v>
      </c>
      <c r="X37" s="22">
        <v>0</v>
      </c>
      <c r="Y37" s="22">
        <v>0</v>
      </c>
      <c r="Z37" s="22">
        <v>98</v>
      </c>
      <c r="AA37" s="22">
        <v>0</v>
      </c>
      <c r="AB37" s="22">
        <v>176</v>
      </c>
      <c r="AC37" s="22">
        <f t="shared" si="3"/>
        <v>15812</v>
      </c>
      <c r="AD37" s="23">
        <v>100</v>
      </c>
      <c r="AE37" s="22">
        <v>0</v>
      </c>
      <c r="AF37" s="22">
        <v>1200</v>
      </c>
      <c r="AG37" s="22">
        <v>15</v>
      </c>
      <c r="AH37" s="22">
        <v>0</v>
      </c>
      <c r="AI37" s="22">
        <v>0</v>
      </c>
      <c r="AJ37" s="22" t="s">
        <v>160</v>
      </c>
      <c r="AK37" s="22">
        <f t="shared" si="4"/>
        <v>1215</v>
      </c>
      <c r="AL37" s="23">
        <v>15.347084980237154</v>
      </c>
      <c r="AM37" s="22">
        <v>0</v>
      </c>
      <c r="AN37" s="22">
        <v>1638</v>
      </c>
      <c r="AO37" s="22">
        <v>351</v>
      </c>
      <c r="AP37" s="22">
        <f t="shared" si="5"/>
        <v>1989</v>
      </c>
    </row>
    <row r="38" spans="1:42" ht="13.5">
      <c r="A38" s="40" t="s">
        <v>1</v>
      </c>
      <c r="B38" s="40" t="s">
        <v>64</v>
      </c>
      <c r="C38" s="41" t="s">
        <v>65</v>
      </c>
      <c r="D38" s="22">
        <v>3482</v>
      </c>
      <c r="E38" s="22">
        <v>3472</v>
      </c>
      <c r="F38" s="22">
        <v>997</v>
      </c>
      <c r="G38" s="22">
        <v>62</v>
      </c>
      <c r="H38" s="22">
        <v>3</v>
      </c>
      <c r="I38" s="22">
        <f t="shared" si="0"/>
        <v>1062</v>
      </c>
      <c r="J38" s="22">
        <v>835.6085701022087</v>
      </c>
      <c r="K38" s="22">
        <v>835.6085701022087</v>
      </c>
      <c r="L38" s="22">
        <v>0</v>
      </c>
      <c r="M38" s="22">
        <v>0</v>
      </c>
      <c r="N38" s="22">
        <v>800</v>
      </c>
      <c r="O38" s="22">
        <v>0</v>
      </c>
      <c r="P38" s="22">
        <f t="shared" si="1"/>
        <v>115</v>
      </c>
      <c r="Q38" s="22">
        <v>24</v>
      </c>
      <c r="R38" s="22">
        <v>39</v>
      </c>
      <c r="S38" s="22">
        <v>0</v>
      </c>
      <c r="T38" s="22">
        <v>0</v>
      </c>
      <c r="U38" s="22">
        <v>52</v>
      </c>
      <c r="V38" s="22">
        <f t="shared" si="2"/>
        <v>139</v>
      </c>
      <c r="W38" s="22">
        <v>117</v>
      </c>
      <c r="X38" s="22">
        <v>8</v>
      </c>
      <c r="Y38" s="22">
        <v>0</v>
      </c>
      <c r="Z38" s="22">
        <v>6</v>
      </c>
      <c r="AA38" s="22">
        <v>0</v>
      </c>
      <c r="AB38" s="22">
        <v>8</v>
      </c>
      <c r="AC38" s="22">
        <f t="shared" si="3"/>
        <v>1054</v>
      </c>
      <c r="AD38" s="23">
        <v>100</v>
      </c>
      <c r="AE38" s="22">
        <v>0</v>
      </c>
      <c r="AF38" s="22">
        <v>24</v>
      </c>
      <c r="AG38" s="22">
        <v>39</v>
      </c>
      <c r="AH38" s="22">
        <v>0</v>
      </c>
      <c r="AI38" s="22">
        <v>0</v>
      </c>
      <c r="AJ38" s="22" t="s">
        <v>160</v>
      </c>
      <c r="AK38" s="22">
        <f t="shared" si="4"/>
        <v>63</v>
      </c>
      <c r="AL38" s="23">
        <v>19.165085388994306</v>
      </c>
      <c r="AM38" s="22">
        <v>0</v>
      </c>
      <c r="AN38" s="22">
        <v>116</v>
      </c>
      <c r="AO38" s="22">
        <v>52</v>
      </c>
      <c r="AP38" s="22">
        <f t="shared" si="5"/>
        <v>168</v>
      </c>
    </row>
    <row r="39" spans="1:42" ht="13.5">
      <c r="A39" s="40" t="s">
        <v>1</v>
      </c>
      <c r="B39" s="40" t="s">
        <v>66</v>
      </c>
      <c r="C39" s="41" t="s">
        <v>67</v>
      </c>
      <c r="D39" s="22">
        <v>23034</v>
      </c>
      <c r="E39" s="22">
        <v>23034</v>
      </c>
      <c r="F39" s="22">
        <v>6308</v>
      </c>
      <c r="G39" s="22">
        <v>2157</v>
      </c>
      <c r="H39" s="22">
        <v>0</v>
      </c>
      <c r="I39" s="22">
        <f t="shared" si="0"/>
        <v>8465</v>
      </c>
      <c r="J39" s="22">
        <v>1006.8499097819661</v>
      </c>
      <c r="K39" s="22">
        <v>836.2860857267577</v>
      </c>
      <c r="L39" s="22">
        <v>170.56382405520844</v>
      </c>
      <c r="M39" s="22">
        <v>458</v>
      </c>
      <c r="N39" s="22">
        <v>6305</v>
      </c>
      <c r="O39" s="22">
        <v>0</v>
      </c>
      <c r="P39" s="22">
        <f t="shared" si="1"/>
        <v>1387</v>
      </c>
      <c r="Q39" s="22">
        <v>1364</v>
      </c>
      <c r="R39" s="22">
        <v>23</v>
      </c>
      <c r="S39" s="22">
        <v>0</v>
      </c>
      <c r="T39" s="22">
        <v>0</v>
      </c>
      <c r="U39" s="22">
        <v>0</v>
      </c>
      <c r="V39" s="22">
        <f t="shared" si="2"/>
        <v>773</v>
      </c>
      <c r="W39" s="22">
        <v>668</v>
      </c>
      <c r="X39" s="22">
        <v>51</v>
      </c>
      <c r="Y39" s="22">
        <v>0</v>
      </c>
      <c r="Z39" s="22">
        <v>0</v>
      </c>
      <c r="AA39" s="22">
        <v>0</v>
      </c>
      <c r="AB39" s="22">
        <v>54</v>
      </c>
      <c r="AC39" s="22">
        <f t="shared" si="3"/>
        <v>8465</v>
      </c>
      <c r="AD39" s="23">
        <v>100</v>
      </c>
      <c r="AE39" s="22">
        <v>0</v>
      </c>
      <c r="AF39" s="22">
        <v>455</v>
      </c>
      <c r="AG39" s="22">
        <v>23</v>
      </c>
      <c r="AH39" s="22">
        <v>0</v>
      </c>
      <c r="AI39" s="22">
        <v>0</v>
      </c>
      <c r="AJ39" s="22" t="s">
        <v>160</v>
      </c>
      <c r="AK39" s="22">
        <f t="shared" si="4"/>
        <v>478</v>
      </c>
      <c r="AL39" s="23">
        <v>19.152751316821696</v>
      </c>
      <c r="AM39" s="22">
        <v>0</v>
      </c>
      <c r="AN39" s="22">
        <v>1038</v>
      </c>
      <c r="AO39" s="22">
        <v>295</v>
      </c>
      <c r="AP39" s="22">
        <f t="shared" si="5"/>
        <v>1333</v>
      </c>
    </row>
    <row r="40" spans="1:42" ht="13.5">
      <c r="A40" s="40" t="s">
        <v>1</v>
      </c>
      <c r="B40" s="40" t="s">
        <v>68</v>
      </c>
      <c r="C40" s="41" t="s">
        <v>69</v>
      </c>
      <c r="D40" s="22">
        <v>30343</v>
      </c>
      <c r="E40" s="22">
        <v>30343</v>
      </c>
      <c r="F40" s="22">
        <v>8105</v>
      </c>
      <c r="G40" s="22">
        <v>2538</v>
      </c>
      <c r="H40" s="22">
        <v>0</v>
      </c>
      <c r="I40" s="22">
        <f t="shared" si="0"/>
        <v>10643</v>
      </c>
      <c r="J40" s="22">
        <v>960.9763078663627</v>
      </c>
      <c r="K40" s="22">
        <v>805.9451774889742</v>
      </c>
      <c r="L40" s="22">
        <v>155.0311303773884</v>
      </c>
      <c r="M40" s="22">
        <v>988</v>
      </c>
      <c r="N40" s="22">
        <v>8024</v>
      </c>
      <c r="O40" s="22">
        <v>0</v>
      </c>
      <c r="P40" s="22">
        <f t="shared" si="1"/>
        <v>1705</v>
      </c>
      <c r="Q40" s="22">
        <v>1684</v>
      </c>
      <c r="R40" s="22">
        <v>21</v>
      </c>
      <c r="S40" s="22">
        <v>0</v>
      </c>
      <c r="T40" s="22">
        <v>0</v>
      </c>
      <c r="U40" s="22">
        <v>0</v>
      </c>
      <c r="V40" s="22">
        <f t="shared" si="2"/>
        <v>907</v>
      </c>
      <c r="W40" s="22">
        <v>785</v>
      </c>
      <c r="X40" s="22">
        <v>59</v>
      </c>
      <c r="Y40" s="22">
        <v>0</v>
      </c>
      <c r="Z40" s="22">
        <v>0</v>
      </c>
      <c r="AA40" s="22">
        <v>0</v>
      </c>
      <c r="AB40" s="22">
        <v>63</v>
      </c>
      <c r="AC40" s="22">
        <f t="shared" si="3"/>
        <v>10636</v>
      </c>
      <c r="AD40" s="23">
        <v>100</v>
      </c>
      <c r="AE40" s="22">
        <v>0</v>
      </c>
      <c r="AF40" s="22">
        <v>582</v>
      </c>
      <c r="AG40" s="22">
        <v>21</v>
      </c>
      <c r="AH40" s="22">
        <v>0</v>
      </c>
      <c r="AI40" s="22">
        <v>0</v>
      </c>
      <c r="AJ40" s="22" t="s">
        <v>160</v>
      </c>
      <c r="AK40" s="22">
        <f t="shared" si="4"/>
        <v>603</v>
      </c>
      <c r="AL40" s="23">
        <v>21.49002064693737</v>
      </c>
      <c r="AM40" s="22">
        <v>0</v>
      </c>
      <c r="AN40" s="22">
        <v>1311</v>
      </c>
      <c r="AO40" s="22">
        <v>388</v>
      </c>
      <c r="AP40" s="22">
        <f t="shared" si="5"/>
        <v>1699</v>
      </c>
    </row>
    <row r="41" spans="1:42" ht="13.5">
      <c r="A41" s="40" t="s">
        <v>1</v>
      </c>
      <c r="B41" s="40" t="s">
        <v>70</v>
      </c>
      <c r="C41" s="41" t="s">
        <v>71</v>
      </c>
      <c r="D41" s="22">
        <v>10896</v>
      </c>
      <c r="E41" s="22">
        <v>10896</v>
      </c>
      <c r="F41" s="22">
        <v>3004</v>
      </c>
      <c r="G41" s="22">
        <v>721</v>
      </c>
      <c r="H41" s="22">
        <v>0</v>
      </c>
      <c r="I41" s="22">
        <f t="shared" si="0"/>
        <v>3725</v>
      </c>
      <c r="J41" s="22">
        <v>936.6262345865267</v>
      </c>
      <c r="K41" s="22">
        <v>806.8814998089032</v>
      </c>
      <c r="L41" s="22">
        <v>129.74473477762356</v>
      </c>
      <c r="M41" s="22">
        <v>204</v>
      </c>
      <c r="N41" s="22">
        <v>2725</v>
      </c>
      <c r="O41" s="22">
        <v>0</v>
      </c>
      <c r="P41" s="22">
        <f t="shared" si="1"/>
        <v>590</v>
      </c>
      <c r="Q41" s="22">
        <v>580</v>
      </c>
      <c r="R41" s="22">
        <v>10</v>
      </c>
      <c r="S41" s="22">
        <v>0</v>
      </c>
      <c r="T41" s="22">
        <v>0</v>
      </c>
      <c r="U41" s="22">
        <v>0</v>
      </c>
      <c r="V41" s="22">
        <f t="shared" si="2"/>
        <v>410</v>
      </c>
      <c r="W41" s="22">
        <v>358</v>
      </c>
      <c r="X41" s="22">
        <v>25</v>
      </c>
      <c r="Y41" s="22">
        <v>0</v>
      </c>
      <c r="Z41" s="22">
        <v>0</v>
      </c>
      <c r="AA41" s="22">
        <v>0</v>
      </c>
      <c r="AB41" s="22">
        <v>27</v>
      </c>
      <c r="AC41" s="22">
        <f t="shared" si="3"/>
        <v>3725</v>
      </c>
      <c r="AD41" s="23">
        <v>100</v>
      </c>
      <c r="AE41" s="22">
        <v>0</v>
      </c>
      <c r="AF41" s="22">
        <v>218</v>
      </c>
      <c r="AG41" s="22">
        <v>10</v>
      </c>
      <c r="AH41" s="22">
        <v>0</v>
      </c>
      <c r="AI41" s="22">
        <v>0</v>
      </c>
      <c r="AJ41" s="22" t="s">
        <v>160</v>
      </c>
      <c r="AK41" s="22">
        <f t="shared" si="4"/>
        <v>228</v>
      </c>
      <c r="AL41" s="23">
        <v>21.430389412064137</v>
      </c>
      <c r="AM41" s="22">
        <v>0</v>
      </c>
      <c r="AN41" s="22">
        <v>441</v>
      </c>
      <c r="AO41" s="22">
        <v>144</v>
      </c>
      <c r="AP41" s="22">
        <f t="shared" si="5"/>
        <v>585</v>
      </c>
    </row>
    <row r="42" spans="1:42" ht="13.5">
      <c r="A42" s="40" t="s">
        <v>1</v>
      </c>
      <c r="B42" s="40" t="s">
        <v>72</v>
      </c>
      <c r="C42" s="41" t="s">
        <v>73</v>
      </c>
      <c r="D42" s="22">
        <v>11312</v>
      </c>
      <c r="E42" s="22">
        <v>11312</v>
      </c>
      <c r="F42" s="22">
        <v>2905</v>
      </c>
      <c r="G42" s="22">
        <v>834</v>
      </c>
      <c r="H42" s="22">
        <v>0</v>
      </c>
      <c r="I42" s="22">
        <f t="shared" si="0"/>
        <v>3739</v>
      </c>
      <c r="J42" s="22">
        <v>905.5724554842959</v>
      </c>
      <c r="K42" s="22">
        <v>766.5517040940884</v>
      </c>
      <c r="L42" s="22">
        <v>139.02075139020752</v>
      </c>
      <c r="M42" s="22">
        <v>144</v>
      </c>
      <c r="N42" s="22">
        <v>2643</v>
      </c>
      <c r="O42" s="22">
        <v>0</v>
      </c>
      <c r="P42" s="22">
        <f t="shared" si="1"/>
        <v>674</v>
      </c>
      <c r="Q42" s="22">
        <v>663</v>
      </c>
      <c r="R42" s="22">
        <v>11</v>
      </c>
      <c r="S42" s="22">
        <v>0</v>
      </c>
      <c r="T42" s="22">
        <v>0</v>
      </c>
      <c r="U42" s="22">
        <v>0</v>
      </c>
      <c r="V42" s="22">
        <f t="shared" si="2"/>
        <v>422</v>
      </c>
      <c r="W42" s="22">
        <v>368</v>
      </c>
      <c r="X42" s="22">
        <v>26</v>
      </c>
      <c r="Y42" s="22">
        <v>0</v>
      </c>
      <c r="Z42" s="22">
        <v>0</v>
      </c>
      <c r="AA42" s="22">
        <v>0</v>
      </c>
      <c r="AB42" s="22">
        <v>28</v>
      </c>
      <c r="AC42" s="22">
        <f t="shared" si="3"/>
        <v>3739</v>
      </c>
      <c r="AD42" s="23">
        <v>100</v>
      </c>
      <c r="AE42" s="22">
        <v>0</v>
      </c>
      <c r="AF42" s="22">
        <v>246</v>
      </c>
      <c r="AG42" s="22">
        <v>11</v>
      </c>
      <c r="AH42" s="22">
        <v>0</v>
      </c>
      <c r="AI42" s="22">
        <v>0</v>
      </c>
      <c r="AJ42" s="22" t="s">
        <v>160</v>
      </c>
      <c r="AK42" s="22">
        <f t="shared" si="4"/>
        <v>257</v>
      </c>
      <c r="AL42" s="23">
        <v>21.194952356425446</v>
      </c>
      <c r="AM42" s="22">
        <v>0</v>
      </c>
      <c r="AN42" s="22">
        <v>435</v>
      </c>
      <c r="AO42" s="22">
        <v>161</v>
      </c>
      <c r="AP42" s="22">
        <f t="shared" si="5"/>
        <v>596</v>
      </c>
    </row>
    <row r="43" spans="1:42" ht="13.5">
      <c r="A43" s="74" t="s">
        <v>86</v>
      </c>
      <c r="B43" s="75"/>
      <c r="C43" s="76"/>
      <c r="D43" s="22">
        <f aca="true" t="shared" si="6" ref="D43:I43">SUM(D6:D42)</f>
        <v>8493135</v>
      </c>
      <c r="E43" s="22">
        <f t="shared" si="6"/>
        <v>8493125</v>
      </c>
      <c r="F43" s="22">
        <f t="shared" si="6"/>
        <v>3303191</v>
      </c>
      <c r="G43" s="22">
        <f t="shared" si="6"/>
        <v>321112</v>
      </c>
      <c r="H43" s="22">
        <f t="shared" si="6"/>
        <v>3</v>
      </c>
      <c r="I43" s="22">
        <f t="shared" si="6"/>
        <v>3624306</v>
      </c>
      <c r="J43" s="22">
        <f>I43/D43/365*1000000</f>
        <v>1169.133126866823</v>
      </c>
      <c r="K43" s="22">
        <f>('ごみ搬入量内訳'!E44+'ごみ処理概要'!H43)/'ごみ処理概要'!D43/365*1000000</f>
        <v>810.1476251919853</v>
      </c>
      <c r="L43" s="22">
        <f>'ごみ搬入量内訳'!F44/D43/365*1000000</f>
        <v>358.9855016748378</v>
      </c>
      <c r="M43" s="22">
        <f aca="true" t="shared" si="7" ref="M43:AC43">SUM(M6:M42)</f>
        <v>307468</v>
      </c>
      <c r="N43" s="22">
        <f t="shared" si="7"/>
        <v>3153709</v>
      </c>
      <c r="O43" s="22">
        <f t="shared" si="7"/>
        <v>26221</v>
      </c>
      <c r="P43" s="22">
        <f t="shared" si="7"/>
        <v>333996</v>
      </c>
      <c r="Q43" s="22">
        <f t="shared" si="7"/>
        <v>132179</v>
      </c>
      <c r="R43" s="22">
        <f t="shared" si="7"/>
        <v>105174</v>
      </c>
      <c r="S43" s="22">
        <f t="shared" si="7"/>
        <v>13187</v>
      </c>
      <c r="T43" s="22">
        <f t="shared" si="7"/>
        <v>0</v>
      </c>
      <c r="U43" s="22">
        <f t="shared" si="7"/>
        <v>83456</v>
      </c>
      <c r="V43" s="22">
        <f t="shared" si="7"/>
        <v>109920</v>
      </c>
      <c r="W43" s="22">
        <f t="shared" si="7"/>
        <v>75297</v>
      </c>
      <c r="X43" s="22">
        <f t="shared" si="7"/>
        <v>9538</v>
      </c>
      <c r="Y43" s="22">
        <f t="shared" si="7"/>
        <v>7080</v>
      </c>
      <c r="Z43" s="22">
        <f t="shared" si="7"/>
        <v>1953</v>
      </c>
      <c r="AA43" s="22">
        <f t="shared" si="7"/>
        <v>2243</v>
      </c>
      <c r="AB43" s="22">
        <f t="shared" si="7"/>
        <v>13809</v>
      </c>
      <c r="AC43" s="22">
        <f t="shared" si="7"/>
        <v>3623846</v>
      </c>
      <c r="AD43" s="23">
        <f>(N43+P43+V43)/AC43*100</f>
        <v>99.27643172474768</v>
      </c>
      <c r="AE43" s="22">
        <f aca="true" t="shared" si="8" ref="AE43:AK43">SUM(AE6:AE42)</f>
        <v>11547</v>
      </c>
      <c r="AF43" s="22">
        <f t="shared" si="8"/>
        <v>41702</v>
      </c>
      <c r="AG43" s="22">
        <f t="shared" si="8"/>
        <v>88994</v>
      </c>
      <c r="AH43" s="22">
        <f t="shared" si="8"/>
        <v>508</v>
      </c>
      <c r="AI43" s="22">
        <f t="shared" si="8"/>
        <v>0</v>
      </c>
      <c r="AJ43" s="22">
        <f t="shared" si="8"/>
        <v>0</v>
      </c>
      <c r="AK43" s="22">
        <f t="shared" si="8"/>
        <v>142751</v>
      </c>
      <c r="AL43" s="23">
        <f>(M43+V43+AK43)/(M43+AC43)*100</f>
        <v>14.24813688247746</v>
      </c>
      <c r="AM43" s="22">
        <f>SUM(AM6:AM42)</f>
        <v>26221</v>
      </c>
      <c r="AN43" s="22">
        <f>SUM(AN6:AN42)</f>
        <v>520090</v>
      </c>
      <c r="AO43" s="22">
        <f>SUM(AO6:AO42)</f>
        <v>54937</v>
      </c>
      <c r="AP43" s="22">
        <f>SUM(AP6:AP42)</f>
        <v>601248</v>
      </c>
    </row>
  </sheetData>
  <mergeCells count="31">
    <mergeCell ref="AO3:AO4"/>
    <mergeCell ref="A43:C43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162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87</v>
      </c>
      <c r="B2" s="49" t="s">
        <v>88</v>
      </c>
      <c r="C2" s="54" t="s">
        <v>89</v>
      </c>
      <c r="D2" s="57" t="s">
        <v>90</v>
      </c>
      <c r="E2" s="68"/>
      <c r="F2" s="80"/>
      <c r="G2" s="26" t="s">
        <v>91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92</v>
      </c>
    </row>
    <row r="3" spans="1:34" s="42" customFormat="1" ht="13.5">
      <c r="A3" s="50"/>
      <c r="B3" s="50"/>
      <c r="C3" s="78"/>
      <c r="D3" s="30"/>
      <c r="E3" s="44"/>
      <c r="F3" s="45" t="s">
        <v>93</v>
      </c>
      <c r="G3" s="39" t="s">
        <v>141</v>
      </c>
      <c r="H3" s="14" t="s">
        <v>94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95</v>
      </c>
      <c r="AH3" s="78"/>
    </row>
    <row r="4" spans="1:34" s="42" customFormat="1" ht="13.5">
      <c r="A4" s="50"/>
      <c r="B4" s="50"/>
      <c r="C4" s="78"/>
      <c r="D4" s="39" t="s">
        <v>141</v>
      </c>
      <c r="E4" s="54" t="s">
        <v>96</v>
      </c>
      <c r="F4" s="54" t="s">
        <v>97</v>
      </c>
      <c r="G4" s="13"/>
      <c r="H4" s="39" t="s">
        <v>141</v>
      </c>
      <c r="I4" s="65" t="s">
        <v>98</v>
      </c>
      <c r="J4" s="82"/>
      <c r="K4" s="82"/>
      <c r="L4" s="83"/>
      <c r="M4" s="65" t="s">
        <v>99</v>
      </c>
      <c r="N4" s="82"/>
      <c r="O4" s="82"/>
      <c r="P4" s="83"/>
      <c r="Q4" s="65" t="s">
        <v>100</v>
      </c>
      <c r="R4" s="82"/>
      <c r="S4" s="82"/>
      <c r="T4" s="83"/>
      <c r="U4" s="65" t="s">
        <v>101</v>
      </c>
      <c r="V4" s="82"/>
      <c r="W4" s="82"/>
      <c r="X4" s="83"/>
      <c r="Y4" s="65" t="s">
        <v>102</v>
      </c>
      <c r="Z4" s="82"/>
      <c r="AA4" s="82"/>
      <c r="AB4" s="83"/>
      <c r="AC4" s="65" t="s">
        <v>103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141</v>
      </c>
      <c r="J5" s="7" t="s">
        <v>104</v>
      </c>
      <c r="K5" s="7" t="s">
        <v>105</v>
      </c>
      <c r="L5" s="7" t="s">
        <v>106</v>
      </c>
      <c r="M5" s="39" t="s">
        <v>141</v>
      </c>
      <c r="N5" s="7" t="s">
        <v>104</v>
      </c>
      <c r="O5" s="7" t="s">
        <v>105</v>
      </c>
      <c r="P5" s="7" t="s">
        <v>106</v>
      </c>
      <c r="Q5" s="39" t="s">
        <v>141</v>
      </c>
      <c r="R5" s="7" t="s">
        <v>104</v>
      </c>
      <c r="S5" s="7" t="s">
        <v>105</v>
      </c>
      <c r="T5" s="7" t="s">
        <v>106</v>
      </c>
      <c r="U5" s="39" t="s">
        <v>141</v>
      </c>
      <c r="V5" s="7" t="s">
        <v>104</v>
      </c>
      <c r="W5" s="7" t="s">
        <v>105</v>
      </c>
      <c r="X5" s="7" t="s">
        <v>106</v>
      </c>
      <c r="Y5" s="39" t="s">
        <v>141</v>
      </c>
      <c r="Z5" s="7" t="s">
        <v>104</v>
      </c>
      <c r="AA5" s="7" t="s">
        <v>105</v>
      </c>
      <c r="AB5" s="7" t="s">
        <v>106</v>
      </c>
      <c r="AC5" s="39" t="s">
        <v>141</v>
      </c>
      <c r="AD5" s="7" t="s">
        <v>104</v>
      </c>
      <c r="AE5" s="7" t="s">
        <v>105</v>
      </c>
      <c r="AF5" s="7" t="s">
        <v>106</v>
      </c>
      <c r="AG5" s="13"/>
      <c r="AH5" s="61"/>
    </row>
    <row r="6" spans="1:34" s="42" customFormat="1" ht="13.5">
      <c r="A6" s="51"/>
      <c r="B6" s="77"/>
      <c r="C6" s="79"/>
      <c r="D6" s="19" t="s">
        <v>107</v>
      </c>
      <c r="E6" s="20" t="s">
        <v>108</v>
      </c>
      <c r="F6" s="20" t="s">
        <v>108</v>
      </c>
      <c r="G6" s="20" t="s">
        <v>108</v>
      </c>
      <c r="H6" s="19" t="s">
        <v>108</v>
      </c>
      <c r="I6" s="19" t="s">
        <v>108</v>
      </c>
      <c r="J6" s="21" t="s">
        <v>108</v>
      </c>
      <c r="K6" s="21" t="s">
        <v>108</v>
      </c>
      <c r="L6" s="21" t="s">
        <v>108</v>
      </c>
      <c r="M6" s="19" t="s">
        <v>108</v>
      </c>
      <c r="N6" s="21" t="s">
        <v>108</v>
      </c>
      <c r="O6" s="21" t="s">
        <v>108</v>
      </c>
      <c r="P6" s="21" t="s">
        <v>108</v>
      </c>
      <c r="Q6" s="19" t="s">
        <v>108</v>
      </c>
      <c r="R6" s="21" t="s">
        <v>108</v>
      </c>
      <c r="S6" s="21" t="s">
        <v>108</v>
      </c>
      <c r="T6" s="21" t="s">
        <v>108</v>
      </c>
      <c r="U6" s="19" t="s">
        <v>108</v>
      </c>
      <c r="V6" s="21" t="s">
        <v>108</v>
      </c>
      <c r="W6" s="21" t="s">
        <v>108</v>
      </c>
      <c r="X6" s="21" t="s">
        <v>108</v>
      </c>
      <c r="Y6" s="19" t="s">
        <v>108</v>
      </c>
      <c r="Z6" s="21" t="s">
        <v>108</v>
      </c>
      <c r="AA6" s="21" t="s">
        <v>108</v>
      </c>
      <c r="AB6" s="21" t="s">
        <v>108</v>
      </c>
      <c r="AC6" s="19" t="s">
        <v>108</v>
      </c>
      <c r="AD6" s="21" t="s">
        <v>108</v>
      </c>
      <c r="AE6" s="21" t="s">
        <v>108</v>
      </c>
      <c r="AF6" s="21" t="s">
        <v>108</v>
      </c>
      <c r="AG6" s="20" t="s">
        <v>108</v>
      </c>
      <c r="AH6" s="20" t="s">
        <v>108</v>
      </c>
    </row>
    <row r="7" spans="1:34" ht="13.5">
      <c r="A7" s="40" t="s">
        <v>1</v>
      </c>
      <c r="B7" s="40" t="s">
        <v>2</v>
      </c>
      <c r="C7" s="41" t="s">
        <v>3</v>
      </c>
      <c r="D7" s="31">
        <f aca="true" t="shared" si="0" ref="D7:D43">SUM(E7:F7)</f>
        <v>1653245</v>
      </c>
      <c r="E7" s="22">
        <v>972713</v>
      </c>
      <c r="F7" s="22">
        <v>680532</v>
      </c>
      <c r="G7" s="32">
        <f aca="true" t="shared" si="1" ref="G7:G43">H7+AG7</f>
        <v>1653245</v>
      </c>
      <c r="H7" s="31">
        <f aca="true" t="shared" si="2" ref="H7:H43">I7+M7+Q7+U7+Y7+AC7</f>
        <v>1482927</v>
      </c>
      <c r="I7" s="32">
        <f aca="true" t="shared" si="3" ref="I7:I43">SUM(J7:L7)</f>
        <v>1405151</v>
      </c>
      <c r="J7" s="22">
        <v>894937</v>
      </c>
      <c r="K7" s="22">
        <v>0</v>
      </c>
      <c r="L7" s="22">
        <v>510214</v>
      </c>
      <c r="M7" s="32">
        <f aca="true" t="shared" si="4" ref="M7:M43">SUM(N7:P7)</f>
        <v>0</v>
      </c>
      <c r="N7" s="22">
        <v>0</v>
      </c>
      <c r="O7" s="22">
        <v>0</v>
      </c>
      <c r="P7" s="22">
        <v>0</v>
      </c>
      <c r="Q7" s="32">
        <f aca="true" t="shared" si="5" ref="Q7:Q43">SUM(R7:T7)</f>
        <v>0</v>
      </c>
      <c r="R7" s="22">
        <v>0</v>
      </c>
      <c r="S7" s="22">
        <v>0</v>
      </c>
      <c r="T7" s="22">
        <v>0</v>
      </c>
      <c r="U7" s="32">
        <f aca="true" t="shared" si="6" ref="U7:U43">SUM(V7:X7)</f>
        <v>51728</v>
      </c>
      <c r="V7" s="22">
        <v>51728</v>
      </c>
      <c r="W7" s="22">
        <v>0</v>
      </c>
      <c r="X7" s="22">
        <v>0</v>
      </c>
      <c r="Y7" s="32">
        <f aca="true" t="shared" si="7" ref="Y7:Y43">SUM(Z7:AB7)</f>
        <v>210</v>
      </c>
      <c r="Z7" s="22">
        <v>210</v>
      </c>
      <c r="AA7" s="22">
        <v>0</v>
      </c>
      <c r="AB7" s="22">
        <v>0</v>
      </c>
      <c r="AC7" s="32">
        <f aca="true" t="shared" si="8" ref="AC7:AC43">SUM(AD7:AF7)</f>
        <v>25838</v>
      </c>
      <c r="AD7" s="22">
        <v>0</v>
      </c>
      <c r="AE7" s="22">
        <v>25838</v>
      </c>
      <c r="AF7" s="22">
        <v>0</v>
      </c>
      <c r="AG7" s="22">
        <v>170318</v>
      </c>
      <c r="AH7" s="22">
        <v>0</v>
      </c>
    </row>
    <row r="8" spans="1:34" ht="13.5">
      <c r="A8" s="40" t="s">
        <v>1</v>
      </c>
      <c r="B8" s="40" t="s">
        <v>4</v>
      </c>
      <c r="C8" s="41" t="s">
        <v>5</v>
      </c>
      <c r="D8" s="31">
        <f t="shared" si="0"/>
        <v>512566</v>
      </c>
      <c r="E8" s="22">
        <v>410028</v>
      </c>
      <c r="F8" s="22">
        <v>102538</v>
      </c>
      <c r="G8" s="32">
        <f t="shared" si="1"/>
        <v>512566</v>
      </c>
      <c r="H8" s="31">
        <f t="shared" si="2"/>
        <v>477994</v>
      </c>
      <c r="I8" s="32">
        <f t="shared" si="3"/>
        <v>432794</v>
      </c>
      <c r="J8" s="22">
        <v>393779</v>
      </c>
      <c r="K8" s="22">
        <v>0</v>
      </c>
      <c r="L8" s="22">
        <v>39015</v>
      </c>
      <c r="M8" s="32">
        <f t="shared" si="4"/>
        <v>0</v>
      </c>
      <c r="N8" s="22">
        <v>0</v>
      </c>
      <c r="O8" s="22">
        <v>0</v>
      </c>
      <c r="P8" s="22">
        <v>0</v>
      </c>
      <c r="Q8" s="32">
        <f t="shared" si="5"/>
        <v>0</v>
      </c>
      <c r="R8" s="22">
        <v>0</v>
      </c>
      <c r="S8" s="22">
        <v>0</v>
      </c>
      <c r="T8" s="22">
        <v>0</v>
      </c>
      <c r="U8" s="32">
        <f t="shared" si="6"/>
        <v>26426</v>
      </c>
      <c r="V8" s="22">
        <v>26426</v>
      </c>
      <c r="W8" s="22">
        <v>0</v>
      </c>
      <c r="X8" s="22">
        <v>0</v>
      </c>
      <c r="Y8" s="32">
        <f t="shared" si="7"/>
        <v>235</v>
      </c>
      <c r="Z8" s="22">
        <v>235</v>
      </c>
      <c r="AA8" s="22">
        <v>0</v>
      </c>
      <c r="AB8" s="22">
        <v>0</v>
      </c>
      <c r="AC8" s="32">
        <f t="shared" si="8"/>
        <v>18539</v>
      </c>
      <c r="AD8" s="22">
        <v>18539</v>
      </c>
      <c r="AE8" s="22">
        <v>0</v>
      </c>
      <c r="AF8" s="22">
        <v>0</v>
      </c>
      <c r="AG8" s="22">
        <v>34572</v>
      </c>
      <c r="AH8" s="22">
        <v>0</v>
      </c>
    </row>
    <row r="9" spans="1:34" ht="13.5">
      <c r="A9" s="40" t="s">
        <v>1</v>
      </c>
      <c r="B9" s="40" t="s">
        <v>6</v>
      </c>
      <c r="C9" s="41" t="s">
        <v>7</v>
      </c>
      <c r="D9" s="31">
        <f t="shared" si="0"/>
        <v>174055</v>
      </c>
      <c r="E9" s="22">
        <v>134183</v>
      </c>
      <c r="F9" s="22">
        <v>39872</v>
      </c>
      <c r="G9" s="32">
        <f t="shared" si="1"/>
        <v>174055</v>
      </c>
      <c r="H9" s="31">
        <f t="shared" si="2"/>
        <v>163958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132662</v>
      </c>
      <c r="N9" s="22">
        <v>67827</v>
      </c>
      <c r="O9" s="22">
        <v>38334</v>
      </c>
      <c r="P9" s="22">
        <v>26501</v>
      </c>
      <c r="Q9" s="32">
        <f t="shared" si="5"/>
        <v>27203</v>
      </c>
      <c r="R9" s="22">
        <v>16489</v>
      </c>
      <c r="S9" s="22">
        <v>7440</v>
      </c>
      <c r="T9" s="22">
        <v>3274</v>
      </c>
      <c r="U9" s="32">
        <f t="shared" si="6"/>
        <v>2134</v>
      </c>
      <c r="V9" s="22">
        <v>595</v>
      </c>
      <c r="W9" s="22">
        <v>1539</v>
      </c>
      <c r="X9" s="22">
        <v>0</v>
      </c>
      <c r="Y9" s="32">
        <f t="shared" si="7"/>
        <v>92</v>
      </c>
      <c r="Z9" s="22">
        <v>92</v>
      </c>
      <c r="AA9" s="22">
        <v>0</v>
      </c>
      <c r="AB9" s="22">
        <v>0</v>
      </c>
      <c r="AC9" s="32">
        <f t="shared" si="8"/>
        <v>1867</v>
      </c>
      <c r="AD9" s="22">
        <v>1867</v>
      </c>
      <c r="AE9" s="22">
        <v>0</v>
      </c>
      <c r="AF9" s="22">
        <v>0</v>
      </c>
      <c r="AG9" s="22">
        <v>10097</v>
      </c>
      <c r="AH9" s="22">
        <v>0</v>
      </c>
    </row>
    <row r="10" spans="1:34" ht="13.5">
      <c r="A10" s="40" t="s">
        <v>1</v>
      </c>
      <c r="B10" s="40" t="s">
        <v>8</v>
      </c>
      <c r="C10" s="41" t="s">
        <v>9</v>
      </c>
      <c r="D10" s="31">
        <f t="shared" si="0"/>
        <v>89920</v>
      </c>
      <c r="E10" s="22">
        <v>65687</v>
      </c>
      <c r="F10" s="22">
        <v>24233</v>
      </c>
      <c r="G10" s="32">
        <f t="shared" si="1"/>
        <v>89920</v>
      </c>
      <c r="H10" s="31">
        <f t="shared" si="2"/>
        <v>83693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76363</v>
      </c>
      <c r="N10" s="22">
        <v>64521</v>
      </c>
      <c r="O10" s="22">
        <v>0</v>
      </c>
      <c r="P10" s="22">
        <v>11842</v>
      </c>
      <c r="Q10" s="32">
        <f t="shared" si="5"/>
        <v>6329</v>
      </c>
      <c r="R10" s="22">
        <v>6329</v>
      </c>
      <c r="S10" s="22">
        <v>0</v>
      </c>
      <c r="T10" s="22">
        <v>0</v>
      </c>
      <c r="U10" s="32">
        <f t="shared" si="6"/>
        <v>450</v>
      </c>
      <c r="V10" s="22">
        <v>450</v>
      </c>
      <c r="W10" s="22">
        <v>0</v>
      </c>
      <c r="X10" s="22">
        <v>0</v>
      </c>
      <c r="Y10" s="32">
        <f t="shared" si="7"/>
        <v>45</v>
      </c>
      <c r="Z10" s="22">
        <v>45</v>
      </c>
      <c r="AA10" s="22">
        <v>0</v>
      </c>
      <c r="AB10" s="22">
        <v>0</v>
      </c>
      <c r="AC10" s="32">
        <f t="shared" si="8"/>
        <v>506</v>
      </c>
      <c r="AD10" s="22">
        <v>506</v>
      </c>
      <c r="AE10" s="22">
        <v>0</v>
      </c>
      <c r="AF10" s="22">
        <v>0</v>
      </c>
      <c r="AG10" s="22">
        <v>6227</v>
      </c>
      <c r="AH10" s="22">
        <v>0</v>
      </c>
    </row>
    <row r="11" spans="1:34" ht="13.5">
      <c r="A11" s="40" t="s">
        <v>1</v>
      </c>
      <c r="B11" s="40" t="s">
        <v>10</v>
      </c>
      <c r="C11" s="41" t="s">
        <v>11</v>
      </c>
      <c r="D11" s="31">
        <f t="shared" si="0"/>
        <v>63894</v>
      </c>
      <c r="E11" s="22">
        <v>43080</v>
      </c>
      <c r="F11" s="22">
        <v>20814</v>
      </c>
      <c r="G11" s="32">
        <f t="shared" si="1"/>
        <v>63894</v>
      </c>
      <c r="H11" s="31">
        <f t="shared" si="2"/>
        <v>54304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45058</v>
      </c>
      <c r="N11" s="22">
        <v>33781</v>
      </c>
      <c r="O11" s="22">
        <v>0</v>
      </c>
      <c r="P11" s="22">
        <v>11277</v>
      </c>
      <c r="Q11" s="32">
        <f t="shared" si="5"/>
        <v>1565</v>
      </c>
      <c r="R11" s="22">
        <v>1565</v>
      </c>
      <c r="S11" s="22">
        <v>0</v>
      </c>
      <c r="T11" s="22">
        <v>0</v>
      </c>
      <c r="U11" s="32">
        <f t="shared" si="6"/>
        <v>6317</v>
      </c>
      <c r="V11" s="22">
        <v>3928</v>
      </c>
      <c r="W11" s="22">
        <v>2389</v>
      </c>
      <c r="X11" s="22">
        <v>0</v>
      </c>
      <c r="Y11" s="32">
        <f t="shared" si="7"/>
        <v>40</v>
      </c>
      <c r="Z11" s="22">
        <v>40</v>
      </c>
      <c r="AA11" s="22">
        <v>0</v>
      </c>
      <c r="AB11" s="22">
        <v>0</v>
      </c>
      <c r="AC11" s="32">
        <f t="shared" si="8"/>
        <v>1324</v>
      </c>
      <c r="AD11" s="22">
        <v>1324</v>
      </c>
      <c r="AE11" s="22">
        <v>0</v>
      </c>
      <c r="AF11" s="22">
        <v>0</v>
      </c>
      <c r="AG11" s="22">
        <v>9590</v>
      </c>
      <c r="AH11" s="22">
        <v>0</v>
      </c>
    </row>
    <row r="12" spans="1:34" ht="13.5">
      <c r="A12" s="40" t="s">
        <v>1</v>
      </c>
      <c r="B12" s="40" t="s">
        <v>12</v>
      </c>
      <c r="C12" s="41" t="s">
        <v>13</v>
      </c>
      <c r="D12" s="31">
        <f t="shared" si="0"/>
        <v>125672</v>
      </c>
      <c r="E12" s="22">
        <v>93036</v>
      </c>
      <c r="F12" s="22">
        <v>32636</v>
      </c>
      <c r="G12" s="32">
        <f t="shared" si="1"/>
        <v>125672</v>
      </c>
      <c r="H12" s="31">
        <f t="shared" si="2"/>
        <v>115628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97774</v>
      </c>
      <c r="N12" s="22">
        <v>73207</v>
      </c>
      <c r="O12" s="22">
        <v>1975</v>
      </c>
      <c r="P12" s="22">
        <v>22592</v>
      </c>
      <c r="Q12" s="32">
        <f t="shared" si="5"/>
        <v>12882</v>
      </c>
      <c r="R12" s="22">
        <v>0</v>
      </c>
      <c r="S12" s="22">
        <v>12882</v>
      </c>
      <c r="T12" s="22">
        <v>0</v>
      </c>
      <c r="U12" s="32">
        <f t="shared" si="6"/>
        <v>671</v>
      </c>
      <c r="V12" s="22">
        <v>671</v>
      </c>
      <c r="W12" s="22">
        <v>0</v>
      </c>
      <c r="X12" s="22">
        <v>0</v>
      </c>
      <c r="Y12" s="32">
        <f t="shared" si="7"/>
        <v>59</v>
      </c>
      <c r="Z12" s="22">
        <v>0</v>
      </c>
      <c r="AA12" s="22">
        <v>59</v>
      </c>
      <c r="AB12" s="22">
        <v>0</v>
      </c>
      <c r="AC12" s="32">
        <f t="shared" si="8"/>
        <v>4242</v>
      </c>
      <c r="AD12" s="22">
        <v>0</v>
      </c>
      <c r="AE12" s="22">
        <v>4242</v>
      </c>
      <c r="AF12" s="22">
        <v>0</v>
      </c>
      <c r="AG12" s="22">
        <v>10044</v>
      </c>
      <c r="AH12" s="22">
        <v>0</v>
      </c>
    </row>
    <row r="13" spans="1:34" ht="13.5">
      <c r="A13" s="40" t="s">
        <v>1</v>
      </c>
      <c r="B13" s="40" t="s">
        <v>14</v>
      </c>
      <c r="C13" s="41" t="s">
        <v>15</v>
      </c>
      <c r="D13" s="31">
        <f t="shared" si="0"/>
        <v>85749</v>
      </c>
      <c r="E13" s="22">
        <v>69785</v>
      </c>
      <c r="F13" s="22">
        <v>15964</v>
      </c>
      <c r="G13" s="32">
        <f t="shared" si="1"/>
        <v>85749</v>
      </c>
      <c r="H13" s="31">
        <f t="shared" si="2"/>
        <v>69785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47045</v>
      </c>
      <c r="N13" s="22">
        <v>20681</v>
      </c>
      <c r="O13" s="22">
        <v>26364</v>
      </c>
      <c r="P13" s="22">
        <v>0</v>
      </c>
      <c r="Q13" s="32">
        <f t="shared" si="5"/>
        <v>2898</v>
      </c>
      <c r="R13" s="22">
        <v>31</v>
      </c>
      <c r="S13" s="22">
        <v>2867</v>
      </c>
      <c r="T13" s="22">
        <v>0</v>
      </c>
      <c r="U13" s="32">
        <f t="shared" si="6"/>
        <v>19155</v>
      </c>
      <c r="V13" s="22">
        <v>857</v>
      </c>
      <c r="W13" s="22">
        <v>18298</v>
      </c>
      <c r="X13" s="22">
        <v>0</v>
      </c>
      <c r="Y13" s="32">
        <f t="shared" si="7"/>
        <v>46</v>
      </c>
      <c r="Z13" s="22">
        <v>0</v>
      </c>
      <c r="AA13" s="22">
        <v>46</v>
      </c>
      <c r="AB13" s="22">
        <v>0</v>
      </c>
      <c r="AC13" s="32">
        <f t="shared" si="8"/>
        <v>641</v>
      </c>
      <c r="AD13" s="22">
        <v>0</v>
      </c>
      <c r="AE13" s="22">
        <v>641</v>
      </c>
      <c r="AF13" s="22">
        <v>0</v>
      </c>
      <c r="AG13" s="22">
        <v>15964</v>
      </c>
      <c r="AH13" s="22">
        <v>0</v>
      </c>
    </row>
    <row r="14" spans="1:34" ht="13.5">
      <c r="A14" s="40" t="s">
        <v>1</v>
      </c>
      <c r="B14" s="40" t="s">
        <v>16</v>
      </c>
      <c r="C14" s="41" t="s">
        <v>17</v>
      </c>
      <c r="D14" s="31">
        <f t="shared" si="0"/>
        <v>76317</v>
      </c>
      <c r="E14" s="22">
        <v>64944</v>
      </c>
      <c r="F14" s="22">
        <v>11373</v>
      </c>
      <c r="G14" s="32">
        <f t="shared" si="1"/>
        <v>76317</v>
      </c>
      <c r="H14" s="31">
        <f t="shared" si="2"/>
        <v>71892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55877</v>
      </c>
      <c r="N14" s="22">
        <v>47540</v>
      </c>
      <c r="O14" s="22">
        <v>0</v>
      </c>
      <c r="P14" s="22">
        <v>8337</v>
      </c>
      <c r="Q14" s="32">
        <f t="shared" si="5"/>
        <v>5786</v>
      </c>
      <c r="R14" s="22">
        <v>5459</v>
      </c>
      <c r="S14" s="22">
        <v>0</v>
      </c>
      <c r="T14" s="22">
        <v>327</v>
      </c>
      <c r="U14" s="32">
        <f t="shared" si="6"/>
        <v>9129</v>
      </c>
      <c r="V14" s="22">
        <v>5340</v>
      </c>
      <c r="W14" s="22">
        <v>3687</v>
      </c>
      <c r="X14" s="22">
        <v>102</v>
      </c>
      <c r="Y14" s="32">
        <f t="shared" si="7"/>
        <v>46</v>
      </c>
      <c r="Z14" s="22">
        <v>46</v>
      </c>
      <c r="AA14" s="22">
        <v>0</v>
      </c>
      <c r="AB14" s="22">
        <v>0</v>
      </c>
      <c r="AC14" s="32">
        <f t="shared" si="8"/>
        <v>1054</v>
      </c>
      <c r="AD14" s="22">
        <v>1054</v>
      </c>
      <c r="AE14" s="22">
        <v>0</v>
      </c>
      <c r="AF14" s="22">
        <v>0</v>
      </c>
      <c r="AG14" s="22">
        <v>4425</v>
      </c>
      <c r="AH14" s="22">
        <v>0</v>
      </c>
    </row>
    <row r="15" spans="1:34" ht="13.5">
      <c r="A15" s="40" t="s">
        <v>1</v>
      </c>
      <c r="B15" s="40" t="s">
        <v>18</v>
      </c>
      <c r="C15" s="41" t="s">
        <v>19</v>
      </c>
      <c r="D15" s="31">
        <f t="shared" si="0"/>
        <v>24177</v>
      </c>
      <c r="E15" s="22">
        <v>19442</v>
      </c>
      <c r="F15" s="22">
        <v>4735</v>
      </c>
      <c r="G15" s="32">
        <f t="shared" si="1"/>
        <v>24177</v>
      </c>
      <c r="H15" s="31">
        <f t="shared" si="2"/>
        <v>21938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19542</v>
      </c>
      <c r="N15" s="22">
        <v>17134</v>
      </c>
      <c r="O15" s="22">
        <v>0</v>
      </c>
      <c r="P15" s="22">
        <v>2408</v>
      </c>
      <c r="Q15" s="32">
        <f t="shared" si="5"/>
        <v>764</v>
      </c>
      <c r="R15" s="22">
        <v>720</v>
      </c>
      <c r="S15" s="22">
        <v>0</v>
      </c>
      <c r="T15" s="22">
        <v>44</v>
      </c>
      <c r="U15" s="32">
        <f t="shared" si="6"/>
        <v>1053</v>
      </c>
      <c r="V15" s="22">
        <v>1029</v>
      </c>
      <c r="W15" s="22">
        <v>0</v>
      </c>
      <c r="X15" s="22">
        <v>24</v>
      </c>
      <c r="Y15" s="32">
        <f t="shared" si="7"/>
        <v>3</v>
      </c>
      <c r="Z15" s="22">
        <v>3</v>
      </c>
      <c r="AA15" s="22">
        <v>0</v>
      </c>
      <c r="AB15" s="22">
        <v>0</v>
      </c>
      <c r="AC15" s="32">
        <f t="shared" si="8"/>
        <v>576</v>
      </c>
      <c r="AD15" s="22">
        <v>556</v>
      </c>
      <c r="AE15" s="22">
        <v>0</v>
      </c>
      <c r="AF15" s="22">
        <v>20</v>
      </c>
      <c r="AG15" s="22">
        <v>2239</v>
      </c>
      <c r="AH15" s="22">
        <v>0</v>
      </c>
    </row>
    <row r="16" spans="1:34" ht="13.5">
      <c r="A16" s="40" t="s">
        <v>1</v>
      </c>
      <c r="B16" s="40" t="s">
        <v>20</v>
      </c>
      <c r="C16" s="41" t="s">
        <v>21</v>
      </c>
      <c r="D16" s="31">
        <f t="shared" si="0"/>
        <v>217003</v>
      </c>
      <c r="E16" s="22">
        <v>160391</v>
      </c>
      <c r="F16" s="22">
        <v>56612</v>
      </c>
      <c r="G16" s="32">
        <f t="shared" si="1"/>
        <v>217003</v>
      </c>
      <c r="H16" s="31">
        <f t="shared" si="2"/>
        <v>197802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190306</v>
      </c>
      <c r="N16" s="22">
        <v>148573</v>
      </c>
      <c r="O16" s="22">
        <v>0</v>
      </c>
      <c r="P16" s="22">
        <v>41733</v>
      </c>
      <c r="Q16" s="32">
        <f t="shared" si="5"/>
        <v>0</v>
      </c>
      <c r="R16" s="22">
        <v>0</v>
      </c>
      <c r="S16" s="22">
        <v>0</v>
      </c>
      <c r="T16" s="22">
        <v>0</v>
      </c>
      <c r="U16" s="32">
        <f t="shared" si="6"/>
        <v>0</v>
      </c>
      <c r="V16" s="22">
        <v>0</v>
      </c>
      <c r="W16" s="22">
        <v>0</v>
      </c>
      <c r="X16" s="22">
        <v>0</v>
      </c>
      <c r="Y16" s="32">
        <f t="shared" si="7"/>
        <v>71</v>
      </c>
      <c r="Z16" s="22">
        <v>71</v>
      </c>
      <c r="AA16" s="22">
        <v>0</v>
      </c>
      <c r="AB16" s="22">
        <v>0</v>
      </c>
      <c r="AC16" s="32">
        <f t="shared" si="8"/>
        <v>7425</v>
      </c>
      <c r="AD16" s="22">
        <v>0</v>
      </c>
      <c r="AE16" s="22">
        <v>7425</v>
      </c>
      <c r="AF16" s="22">
        <v>0</v>
      </c>
      <c r="AG16" s="22">
        <v>19201</v>
      </c>
      <c r="AH16" s="22">
        <v>0</v>
      </c>
    </row>
    <row r="17" spans="1:34" ht="13.5">
      <c r="A17" s="40" t="s">
        <v>1</v>
      </c>
      <c r="B17" s="40" t="s">
        <v>22</v>
      </c>
      <c r="C17" s="41" t="s">
        <v>23</v>
      </c>
      <c r="D17" s="31">
        <f t="shared" si="0"/>
        <v>24702</v>
      </c>
      <c r="E17" s="22">
        <v>18950</v>
      </c>
      <c r="F17" s="22">
        <v>5752</v>
      </c>
      <c r="G17" s="32">
        <f t="shared" si="1"/>
        <v>24702</v>
      </c>
      <c r="H17" s="31">
        <f t="shared" si="2"/>
        <v>21932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13138</v>
      </c>
      <c r="N17" s="22">
        <v>11028</v>
      </c>
      <c r="O17" s="22">
        <v>0</v>
      </c>
      <c r="P17" s="22">
        <v>2110</v>
      </c>
      <c r="Q17" s="32">
        <f t="shared" si="5"/>
        <v>4733</v>
      </c>
      <c r="R17" s="22">
        <v>3538</v>
      </c>
      <c r="S17" s="22">
        <v>0</v>
      </c>
      <c r="T17" s="22">
        <v>1195</v>
      </c>
      <c r="U17" s="32">
        <f t="shared" si="6"/>
        <v>4001</v>
      </c>
      <c r="V17" s="22">
        <v>3769</v>
      </c>
      <c r="W17" s="22">
        <v>0</v>
      </c>
      <c r="X17" s="22">
        <v>232</v>
      </c>
      <c r="Y17" s="32">
        <f t="shared" si="7"/>
        <v>11</v>
      </c>
      <c r="Z17" s="22">
        <v>11</v>
      </c>
      <c r="AA17" s="22">
        <v>0</v>
      </c>
      <c r="AB17" s="22">
        <v>0</v>
      </c>
      <c r="AC17" s="32">
        <f t="shared" si="8"/>
        <v>49</v>
      </c>
      <c r="AD17" s="22">
        <v>49</v>
      </c>
      <c r="AE17" s="22">
        <v>0</v>
      </c>
      <c r="AF17" s="22">
        <v>0</v>
      </c>
      <c r="AG17" s="22">
        <v>2770</v>
      </c>
      <c r="AH17" s="22">
        <v>0</v>
      </c>
    </row>
    <row r="18" spans="1:34" ht="13.5">
      <c r="A18" s="40" t="s">
        <v>1</v>
      </c>
      <c r="B18" s="40" t="s">
        <v>24</v>
      </c>
      <c r="C18" s="41" t="s">
        <v>25</v>
      </c>
      <c r="D18" s="31">
        <f t="shared" si="0"/>
        <v>54975</v>
      </c>
      <c r="E18" s="22">
        <v>44915</v>
      </c>
      <c r="F18" s="22">
        <v>10060</v>
      </c>
      <c r="G18" s="32">
        <f t="shared" si="1"/>
        <v>54975</v>
      </c>
      <c r="H18" s="31">
        <f t="shared" si="2"/>
        <v>53969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40126</v>
      </c>
      <c r="N18" s="22">
        <v>30460</v>
      </c>
      <c r="O18" s="22">
        <v>0</v>
      </c>
      <c r="P18" s="22">
        <v>9666</v>
      </c>
      <c r="Q18" s="32">
        <f t="shared" si="5"/>
        <v>1296</v>
      </c>
      <c r="R18" s="22">
        <v>0</v>
      </c>
      <c r="S18" s="22">
        <v>1296</v>
      </c>
      <c r="T18" s="22">
        <v>0</v>
      </c>
      <c r="U18" s="32">
        <f t="shared" si="6"/>
        <v>11302</v>
      </c>
      <c r="V18" s="22">
        <v>2205</v>
      </c>
      <c r="W18" s="22">
        <v>9097</v>
      </c>
      <c r="X18" s="22">
        <v>0</v>
      </c>
      <c r="Y18" s="32">
        <f t="shared" si="7"/>
        <v>44</v>
      </c>
      <c r="Z18" s="22">
        <v>0</v>
      </c>
      <c r="AA18" s="22">
        <v>44</v>
      </c>
      <c r="AB18" s="22">
        <v>0</v>
      </c>
      <c r="AC18" s="32">
        <f t="shared" si="8"/>
        <v>1201</v>
      </c>
      <c r="AD18" s="22">
        <v>0</v>
      </c>
      <c r="AE18" s="22">
        <v>1201</v>
      </c>
      <c r="AF18" s="22">
        <v>0</v>
      </c>
      <c r="AG18" s="22">
        <v>1006</v>
      </c>
      <c r="AH18" s="22">
        <v>0</v>
      </c>
    </row>
    <row r="19" spans="1:34" ht="13.5">
      <c r="A19" s="40" t="s">
        <v>1</v>
      </c>
      <c r="B19" s="40" t="s">
        <v>26</v>
      </c>
      <c r="C19" s="41" t="s">
        <v>27</v>
      </c>
      <c r="D19" s="31">
        <f t="shared" si="0"/>
        <v>98166</v>
      </c>
      <c r="E19" s="22">
        <v>71602</v>
      </c>
      <c r="F19" s="22">
        <v>26564</v>
      </c>
      <c r="G19" s="32">
        <f t="shared" si="1"/>
        <v>98166</v>
      </c>
      <c r="H19" s="31">
        <f t="shared" si="2"/>
        <v>93679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81542</v>
      </c>
      <c r="N19" s="22">
        <v>55782</v>
      </c>
      <c r="O19" s="22">
        <v>1288</v>
      </c>
      <c r="P19" s="22">
        <v>24472</v>
      </c>
      <c r="Q19" s="32">
        <f t="shared" si="5"/>
        <v>4460</v>
      </c>
      <c r="R19" s="22">
        <v>4291</v>
      </c>
      <c r="S19" s="22">
        <v>169</v>
      </c>
      <c r="T19" s="22">
        <v>0</v>
      </c>
      <c r="U19" s="32">
        <f t="shared" si="6"/>
        <v>7112</v>
      </c>
      <c r="V19" s="22">
        <v>0</v>
      </c>
      <c r="W19" s="22">
        <v>7112</v>
      </c>
      <c r="X19" s="22">
        <v>0</v>
      </c>
      <c r="Y19" s="32">
        <f t="shared" si="7"/>
        <v>18</v>
      </c>
      <c r="Z19" s="22">
        <v>18</v>
      </c>
      <c r="AA19" s="22">
        <v>0</v>
      </c>
      <c r="AB19" s="22">
        <v>0</v>
      </c>
      <c r="AC19" s="32">
        <f t="shared" si="8"/>
        <v>547</v>
      </c>
      <c r="AD19" s="22">
        <v>547</v>
      </c>
      <c r="AE19" s="22">
        <v>0</v>
      </c>
      <c r="AF19" s="22">
        <v>0</v>
      </c>
      <c r="AG19" s="22">
        <v>4487</v>
      </c>
      <c r="AH19" s="22">
        <v>0</v>
      </c>
    </row>
    <row r="20" spans="1:34" ht="13.5">
      <c r="A20" s="40" t="s">
        <v>1</v>
      </c>
      <c r="B20" s="40" t="s">
        <v>28</v>
      </c>
      <c r="C20" s="41" t="s">
        <v>29</v>
      </c>
      <c r="D20" s="31">
        <f t="shared" si="0"/>
        <v>97809</v>
      </c>
      <c r="E20" s="22">
        <v>68933</v>
      </c>
      <c r="F20" s="22">
        <v>28876</v>
      </c>
      <c r="G20" s="32">
        <f t="shared" si="1"/>
        <v>97809</v>
      </c>
      <c r="H20" s="31">
        <f t="shared" si="2"/>
        <v>87360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69886</v>
      </c>
      <c r="N20" s="22">
        <v>48639</v>
      </c>
      <c r="O20" s="22">
        <v>0</v>
      </c>
      <c r="P20" s="22">
        <v>21247</v>
      </c>
      <c r="Q20" s="32">
        <f t="shared" si="5"/>
        <v>4356</v>
      </c>
      <c r="R20" s="22">
        <v>0</v>
      </c>
      <c r="S20" s="22">
        <v>4356</v>
      </c>
      <c r="T20" s="22">
        <v>0</v>
      </c>
      <c r="U20" s="32">
        <f t="shared" si="6"/>
        <v>12379</v>
      </c>
      <c r="V20" s="22">
        <v>0</v>
      </c>
      <c r="W20" s="22">
        <v>12379</v>
      </c>
      <c r="X20" s="22">
        <v>0</v>
      </c>
      <c r="Y20" s="32">
        <f t="shared" si="7"/>
        <v>38</v>
      </c>
      <c r="Z20" s="22">
        <v>0</v>
      </c>
      <c r="AA20" s="22">
        <v>38</v>
      </c>
      <c r="AB20" s="22">
        <v>0</v>
      </c>
      <c r="AC20" s="32">
        <f t="shared" si="8"/>
        <v>701</v>
      </c>
      <c r="AD20" s="22">
        <v>701</v>
      </c>
      <c r="AE20" s="22">
        <v>0</v>
      </c>
      <c r="AF20" s="22">
        <v>0</v>
      </c>
      <c r="AG20" s="22">
        <v>10449</v>
      </c>
      <c r="AH20" s="22">
        <v>0</v>
      </c>
    </row>
    <row r="21" spans="1:34" ht="13.5">
      <c r="A21" s="40" t="s">
        <v>1</v>
      </c>
      <c r="B21" s="40" t="s">
        <v>30</v>
      </c>
      <c r="C21" s="41" t="s">
        <v>31</v>
      </c>
      <c r="D21" s="31">
        <f t="shared" si="0"/>
        <v>33757</v>
      </c>
      <c r="E21" s="22">
        <v>28747</v>
      </c>
      <c r="F21" s="22">
        <v>5010</v>
      </c>
      <c r="G21" s="32">
        <f t="shared" si="1"/>
        <v>33757</v>
      </c>
      <c r="H21" s="31">
        <f t="shared" si="2"/>
        <v>33549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29084</v>
      </c>
      <c r="N21" s="22">
        <v>24400</v>
      </c>
      <c r="O21" s="22">
        <v>0</v>
      </c>
      <c r="P21" s="22">
        <v>4684</v>
      </c>
      <c r="Q21" s="32">
        <f t="shared" si="5"/>
        <v>1675</v>
      </c>
      <c r="R21" s="22">
        <v>0</v>
      </c>
      <c r="S21" s="22">
        <v>1675</v>
      </c>
      <c r="T21" s="22">
        <v>0</v>
      </c>
      <c r="U21" s="32">
        <f t="shared" si="6"/>
        <v>2108</v>
      </c>
      <c r="V21" s="22">
        <v>1587</v>
      </c>
      <c r="W21" s="22">
        <v>521</v>
      </c>
      <c r="X21" s="22">
        <v>0</v>
      </c>
      <c r="Y21" s="32">
        <f t="shared" si="7"/>
        <v>22</v>
      </c>
      <c r="Z21" s="22">
        <v>0</v>
      </c>
      <c r="AA21" s="22">
        <v>22</v>
      </c>
      <c r="AB21" s="22">
        <v>0</v>
      </c>
      <c r="AC21" s="32">
        <f t="shared" si="8"/>
        <v>660</v>
      </c>
      <c r="AD21" s="22">
        <v>660</v>
      </c>
      <c r="AE21" s="22">
        <v>0</v>
      </c>
      <c r="AF21" s="22">
        <v>0</v>
      </c>
      <c r="AG21" s="22">
        <v>208</v>
      </c>
      <c r="AH21" s="22">
        <v>0</v>
      </c>
    </row>
    <row r="22" spans="1:34" ht="13.5">
      <c r="A22" s="40" t="s">
        <v>1</v>
      </c>
      <c r="B22" s="40" t="s">
        <v>32</v>
      </c>
      <c r="C22" s="41" t="s">
        <v>33</v>
      </c>
      <c r="D22" s="31">
        <f t="shared" si="0"/>
        <v>44478</v>
      </c>
      <c r="E22" s="22">
        <v>37781</v>
      </c>
      <c r="F22" s="22">
        <v>6697</v>
      </c>
      <c r="G22" s="32">
        <f t="shared" si="1"/>
        <v>44478</v>
      </c>
      <c r="H22" s="31">
        <f t="shared" si="2"/>
        <v>44326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31867</v>
      </c>
      <c r="N22" s="22">
        <v>25168</v>
      </c>
      <c r="O22" s="22">
        <v>154</v>
      </c>
      <c r="P22" s="22">
        <v>6545</v>
      </c>
      <c r="Q22" s="32">
        <f t="shared" si="5"/>
        <v>1259</v>
      </c>
      <c r="R22" s="22">
        <v>1188</v>
      </c>
      <c r="S22" s="22">
        <v>71</v>
      </c>
      <c r="T22" s="22">
        <v>0</v>
      </c>
      <c r="U22" s="32">
        <f t="shared" si="6"/>
        <v>10241</v>
      </c>
      <c r="V22" s="22">
        <v>0</v>
      </c>
      <c r="W22" s="22">
        <v>10241</v>
      </c>
      <c r="X22" s="22">
        <v>0</v>
      </c>
      <c r="Y22" s="32">
        <f t="shared" si="7"/>
        <v>19</v>
      </c>
      <c r="Z22" s="22">
        <v>19</v>
      </c>
      <c r="AA22" s="22">
        <v>0</v>
      </c>
      <c r="AB22" s="22">
        <v>0</v>
      </c>
      <c r="AC22" s="32">
        <f t="shared" si="8"/>
        <v>940</v>
      </c>
      <c r="AD22" s="22">
        <v>940</v>
      </c>
      <c r="AE22" s="22">
        <v>0</v>
      </c>
      <c r="AF22" s="22">
        <v>0</v>
      </c>
      <c r="AG22" s="22">
        <v>152</v>
      </c>
      <c r="AH22" s="22">
        <v>0</v>
      </c>
    </row>
    <row r="23" spans="1:34" ht="13.5">
      <c r="A23" s="40" t="s">
        <v>1</v>
      </c>
      <c r="B23" s="40" t="s">
        <v>34</v>
      </c>
      <c r="C23" s="41" t="s">
        <v>35</v>
      </c>
      <c r="D23" s="31">
        <f t="shared" si="0"/>
        <v>41216</v>
      </c>
      <c r="E23" s="22">
        <v>36117</v>
      </c>
      <c r="F23" s="22">
        <v>5099</v>
      </c>
      <c r="G23" s="32">
        <f t="shared" si="1"/>
        <v>41216</v>
      </c>
      <c r="H23" s="31">
        <f t="shared" si="2"/>
        <v>41157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32769</v>
      </c>
      <c r="N23" s="22">
        <v>27729</v>
      </c>
      <c r="O23" s="22">
        <v>0</v>
      </c>
      <c r="P23" s="22">
        <v>5040</v>
      </c>
      <c r="Q23" s="32">
        <f t="shared" si="5"/>
        <v>1203</v>
      </c>
      <c r="R23" s="22">
        <v>21</v>
      </c>
      <c r="S23" s="22">
        <v>1182</v>
      </c>
      <c r="T23" s="22">
        <v>0</v>
      </c>
      <c r="U23" s="32">
        <f t="shared" si="6"/>
        <v>6339</v>
      </c>
      <c r="V23" s="22">
        <v>253</v>
      </c>
      <c r="W23" s="22">
        <v>6086</v>
      </c>
      <c r="X23" s="22">
        <v>0</v>
      </c>
      <c r="Y23" s="32">
        <f t="shared" si="7"/>
        <v>33</v>
      </c>
      <c r="Z23" s="22">
        <v>0</v>
      </c>
      <c r="AA23" s="22">
        <v>33</v>
      </c>
      <c r="AB23" s="22">
        <v>0</v>
      </c>
      <c r="AC23" s="32">
        <f t="shared" si="8"/>
        <v>813</v>
      </c>
      <c r="AD23" s="22">
        <v>0</v>
      </c>
      <c r="AE23" s="22">
        <v>813</v>
      </c>
      <c r="AF23" s="22">
        <v>0</v>
      </c>
      <c r="AG23" s="22">
        <v>59</v>
      </c>
      <c r="AH23" s="22">
        <v>0</v>
      </c>
    </row>
    <row r="24" spans="1:34" ht="13.5">
      <c r="A24" s="40" t="s">
        <v>1</v>
      </c>
      <c r="B24" s="40" t="s">
        <v>36</v>
      </c>
      <c r="C24" s="41" t="s">
        <v>37</v>
      </c>
      <c r="D24" s="31">
        <f t="shared" si="0"/>
        <v>17217</v>
      </c>
      <c r="E24" s="22">
        <v>14989</v>
      </c>
      <c r="F24" s="22">
        <v>2228</v>
      </c>
      <c r="G24" s="32">
        <f t="shared" si="1"/>
        <v>17217</v>
      </c>
      <c r="H24" s="31">
        <f t="shared" si="2"/>
        <v>16066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11479</v>
      </c>
      <c r="N24" s="22">
        <v>0</v>
      </c>
      <c r="O24" s="22">
        <v>10407</v>
      </c>
      <c r="P24" s="22">
        <v>1072</v>
      </c>
      <c r="Q24" s="32">
        <f t="shared" si="5"/>
        <v>495</v>
      </c>
      <c r="R24" s="22">
        <v>0</v>
      </c>
      <c r="S24" s="22">
        <v>490</v>
      </c>
      <c r="T24" s="22">
        <v>5</v>
      </c>
      <c r="U24" s="32">
        <f t="shared" si="6"/>
        <v>3328</v>
      </c>
      <c r="V24" s="22">
        <v>0</v>
      </c>
      <c r="W24" s="22">
        <v>3328</v>
      </c>
      <c r="X24" s="22">
        <v>0</v>
      </c>
      <c r="Y24" s="32">
        <f t="shared" si="7"/>
        <v>20</v>
      </c>
      <c r="Z24" s="22">
        <v>0</v>
      </c>
      <c r="AA24" s="22">
        <v>20</v>
      </c>
      <c r="AB24" s="22">
        <v>0</v>
      </c>
      <c r="AC24" s="32">
        <f t="shared" si="8"/>
        <v>744</v>
      </c>
      <c r="AD24" s="22">
        <v>0</v>
      </c>
      <c r="AE24" s="22">
        <v>744</v>
      </c>
      <c r="AF24" s="22">
        <v>0</v>
      </c>
      <c r="AG24" s="22">
        <v>1151</v>
      </c>
      <c r="AH24" s="22">
        <v>0</v>
      </c>
    </row>
    <row r="25" spans="1:34" ht="13.5">
      <c r="A25" s="40" t="s">
        <v>1</v>
      </c>
      <c r="B25" s="40" t="s">
        <v>38</v>
      </c>
      <c r="C25" s="41" t="s">
        <v>39</v>
      </c>
      <c r="D25" s="31">
        <f t="shared" si="0"/>
        <v>28631</v>
      </c>
      <c r="E25" s="22">
        <v>25400</v>
      </c>
      <c r="F25" s="22">
        <v>3231</v>
      </c>
      <c r="G25" s="32">
        <f t="shared" si="1"/>
        <v>28631</v>
      </c>
      <c r="H25" s="31">
        <f t="shared" si="2"/>
        <v>28615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21221</v>
      </c>
      <c r="N25" s="22">
        <v>18006</v>
      </c>
      <c r="O25" s="22">
        <v>0</v>
      </c>
      <c r="P25" s="22">
        <v>3215</v>
      </c>
      <c r="Q25" s="32">
        <f t="shared" si="5"/>
        <v>385</v>
      </c>
      <c r="R25" s="22">
        <v>385</v>
      </c>
      <c r="S25" s="22">
        <v>0</v>
      </c>
      <c r="T25" s="22">
        <v>0</v>
      </c>
      <c r="U25" s="32">
        <f t="shared" si="6"/>
        <v>6092</v>
      </c>
      <c r="V25" s="22">
        <v>0</v>
      </c>
      <c r="W25" s="22">
        <v>6092</v>
      </c>
      <c r="X25" s="22">
        <v>0</v>
      </c>
      <c r="Y25" s="32">
        <f t="shared" si="7"/>
        <v>28</v>
      </c>
      <c r="Z25" s="22">
        <v>28</v>
      </c>
      <c r="AA25" s="22">
        <v>0</v>
      </c>
      <c r="AB25" s="22">
        <v>0</v>
      </c>
      <c r="AC25" s="32">
        <f t="shared" si="8"/>
        <v>889</v>
      </c>
      <c r="AD25" s="22">
        <v>889</v>
      </c>
      <c r="AE25" s="22">
        <v>0</v>
      </c>
      <c r="AF25" s="22">
        <v>0</v>
      </c>
      <c r="AG25" s="22">
        <v>16</v>
      </c>
      <c r="AH25" s="22">
        <v>0</v>
      </c>
    </row>
    <row r="26" spans="1:34" ht="13.5">
      <c r="A26" s="40" t="s">
        <v>1</v>
      </c>
      <c r="B26" s="40" t="s">
        <v>40</v>
      </c>
      <c r="C26" s="41" t="s">
        <v>41</v>
      </c>
      <c r="D26" s="31">
        <f t="shared" si="0"/>
        <v>13843</v>
      </c>
      <c r="E26" s="22">
        <v>11763</v>
      </c>
      <c r="F26" s="22">
        <v>2080</v>
      </c>
      <c r="G26" s="32">
        <f t="shared" si="1"/>
        <v>13843</v>
      </c>
      <c r="H26" s="31">
        <f t="shared" si="2"/>
        <v>11763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9275</v>
      </c>
      <c r="N26" s="22">
        <v>9275</v>
      </c>
      <c r="O26" s="22">
        <v>0</v>
      </c>
      <c r="P26" s="22">
        <v>0</v>
      </c>
      <c r="Q26" s="32">
        <f t="shared" si="5"/>
        <v>2434</v>
      </c>
      <c r="R26" s="22">
        <v>143</v>
      </c>
      <c r="S26" s="22">
        <v>2291</v>
      </c>
      <c r="T26" s="22">
        <v>0</v>
      </c>
      <c r="U26" s="32">
        <f t="shared" si="6"/>
        <v>44</v>
      </c>
      <c r="V26" s="22">
        <v>44</v>
      </c>
      <c r="W26" s="22">
        <v>0</v>
      </c>
      <c r="X26" s="22">
        <v>0</v>
      </c>
      <c r="Y26" s="32">
        <f t="shared" si="7"/>
        <v>10</v>
      </c>
      <c r="Z26" s="22">
        <v>0</v>
      </c>
      <c r="AA26" s="22">
        <v>10</v>
      </c>
      <c r="AB26" s="22">
        <v>0</v>
      </c>
      <c r="AC26" s="32">
        <f t="shared" si="8"/>
        <v>0</v>
      </c>
      <c r="AD26" s="22">
        <v>0</v>
      </c>
      <c r="AE26" s="22">
        <v>0</v>
      </c>
      <c r="AF26" s="22">
        <v>0</v>
      </c>
      <c r="AG26" s="22">
        <v>2080</v>
      </c>
      <c r="AH26" s="22">
        <v>0</v>
      </c>
    </row>
    <row r="27" spans="1:34" ht="13.5">
      <c r="A27" s="40" t="s">
        <v>1</v>
      </c>
      <c r="B27" s="40" t="s">
        <v>42</v>
      </c>
      <c r="C27" s="41" t="s">
        <v>43</v>
      </c>
      <c r="D27" s="31">
        <f t="shared" si="0"/>
        <v>14818</v>
      </c>
      <c r="E27" s="22">
        <v>13133</v>
      </c>
      <c r="F27" s="22">
        <v>1685</v>
      </c>
      <c r="G27" s="32">
        <f t="shared" si="1"/>
        <v>14818</v>
      </c>
      <c r="H27" s="31">
        <f t="shared" si="2"/>
        <v>13756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10103</v>
      </c>
      <c r="N27" s="22">
        <v>0</v>
      </c>
      <c r="O27" s="22">
        <v>8539</v>
      </c>
      <c r="P27" s="22">
        <v>1564</v>
      </c>
      <c r="Q27" s="32">
        <f t="shared" si="5"/>
        <v>807</v>
      </c>
      <c r="R27" s="22">
        <v>0</v>
      </c>
      <c r="S27" s="22">
        <v>807</v>
      </c>
      <c r="T27" s="22">
        <v>0</v>
      </c>
      <c r="U27" s="32">
        <f t="shared" si="6"/>
        <v>2305</v>
      </c>
      <c r="V27" s="22">
        <v>0</v>
      </c>
      <c r="W27" s="22">
        <v>2305</v>
      </c>
      <c r="X27" s="22">
        <v>0</v>
      </c>
      <c r="Y27" s="32">
        <f t="shared" si="7"/>
        <v>15</v>
      </c>
      <c r="Z27" s="22">
        <v>0</v>
      </c>
      <c r="AA27" s="22">
        <v>15</v>
      </c>
      <c r="AB27" s="22">
        <v>0</v>
      </c>
      <c r="AC27" s="32">
        <f t="shared" si="8"/>
        <v>526</v>
      </c>
      <c r="AD27" s="22">
        <v>0</v>
      </c>
      <c r="AE27" s="22">
        <v>526</v>
      </c>
      <c r="AF27" s="22">
        <v>0</v>
      </c>
      <c r="AG27" s="22">
        <v>1062</v>
      </c>
      <c r="AH27" s="22">
        <v>0</v>
      </c>
    </row>
    <row r="28" spans="1:34" ht="13.5">
      <c r="A28" s="40" t="s">
        <v>1</v>
      </c>
      <c r="B28" s="40" t="s">
        <v>44</v>
      </c>
      <c r="C28" s="41" t="s">
        <v>45</v>
      </c>
      <c r="D28" s="31">
        <f t="shared" si="0"/>
        <v>13311</v>
      </c>
      <c r="E28" s="22">
        <v>11631</v>
      </c>
      <c r="F28" s="22">
        <v>1680</v>
      </c>
      <c r="G28" s="32">
        <f t="shared" si="1"/>
        <v>13311</v>
      </c>
      <c r="H28" s="31">
        <f t="shared" si="2"/>
        <v>13044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7809</v>
      </c>
      <c r="N28" s="22">
        <v>0</v>
      </c>
      <c r="O28" s="22">
        <v>6634</v>
      </c>
      <c r="P28" s="22">
        <v>1175</v>
      </c>
      <c r="Q28" s="32">
        <f t="shared" si="5"/>
        <v>1274</v>
      </c>
      <c r="R28" s="22">
        <v>0</v>
      </c>
      <c r="S28" s="22">
        <v>1021</v>
      </c>
      <c r="T28" s="22">
        <v>253</v>
      </c>
      <c r="U28" s="32">
        <f t="shared" si="6"/>
        <v>3160</v>
      </c>
      <c r="V28" s="22">
        <v>57</v>
      </c>
      <c r="W28" s="22">
        <v>3055</v>
      </c>
      <c r="X28" s="22">
        <v>48</v>
      </c>
      <c r="Y28" s="32">
        <f t="shared" si="7"/>
        <v>13</v>
      </c>
      <c r="Z28" s="22">
        <v>0</v>
      </c>
      <c r="AA28" s="22">
        <v>13</v>
      </c>
      <c r="AB28" s="22">
        <v>0</v>
      </c>
      <c r="AC28" s="32">
        <f t="shared" si="8"/>
        <v>788</v>
      </c>
      <c r="AD28" s="22">
        <v>0</v>
      </c>
      <c r="AE28" s="22">
        <v>728</v>
      </c>
      <c r="AF28" s="22">
        <v>60</v>
      </c>
      <c r="AG28" s="22">
        <v>267</v>
      </c>
      <c r="AH28" s="22">
        <v>0</v>
      </c>
    </row>
    <row r="29" spans="1:34" ht="13.5">
      <c r="A29" s="40" t="s">
        <v>1</v>
      </c>
      <c r="B29" s="40" t="s">
        <v>46</v>
      </c>
      <c r="C29" s="41" t="s">
        <v>183</v>
      </c>
      <c r="D29" s="31">
        <f t="shared" si="0"/>
        <v>11330</v>
      </c>
      <c r="E29" s="22">
        <v>10431</v>
      </c>
      <c r="F29" s="22">
        <v>899</v>
      </c>
      <c r="G29" s="32">
        <f t="shared" si="1"/>
        <v>11330</v>
      </c>
      <c r="H29" s="31">
        <f t="shared" si="2"/>
        <v>10880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7062</v>
      </c>
      <c r="N29" s="22">
        <v>0</v>
      </c>
      <c r="O29" s="22">
        <v>6613</v>
      </c>
      <c r="P29" s="22">
        <v>449</v>
      </c>
      <c r="Q29" s="32">
        <f t="shared" si="5"/>
        <v>36</v>
      </c>
      <c r="R29" s="22">
        <v>0</v>
      </c>
      <c r="S29" s="22">
        <v>36</v>
      </c>
      <c r="T29" s="22">
        <v>0</v>
      </c>
      <c r="U29" s="32">
        <f t="shared" si="6"/>
        <v>3535</v>
      </c>
      <c r="V29" s="22">
        <v>0</v>
      </c>
      <c r="W29" s="22">
        <v>3535</v>
      </c>
      <c r="X29" s="22">
        <v>0</v>
      </c>
      <c r="Y29" s="32">
        <f t="shared" si="7"/>
        <v>20</v>
      </c>
      <c r="Z29" s="22">
        <v>0</v>
      </c>
      <c r="AA29" s="22">
        <v>20</v>
      </c>
      <c r="AB29" s="22">
        <v>0</v>
      </c>
      <c r="AC29" s="32">
        <f t="shared" si="8"/>
        <v>227</v>
      </c>
      <c r="AD29" s="22">
        <v>0</v>
      </c>
      <c r="AE29" s="22">
        <v>227</v>
      </c>
      <c r="AF29" s="22">
        <v>0</v>
      </c>
      <c r="AG29" s="22">
        <v>450</v>
      </c>
      <c r="AH29" s="22">
        <v>0</v>
      </c>
    </row>
    <row r="30" spans="1:34" ht="13.5">
      <c r="A30" s="40" t="s">
        <v>1</v>
      </c>
      <c r="B30" s="40" t="s">
        <v>47</v>
      </c>
      <c r="C30" s="41" t="s">
        <v>48</v>
      </c>
      <c r="D30" s="31">
        <f t="shared" si="0"/>
        <v>3113</v>
      </c>
      <c r="E30" s="22">
        <v>2673</v>
      </c>
      <c r="F30" s="22">
        <v>440</v>
      </c>
      <c r="G30" s="32">
        <f t="shared" si="1"/>
        <v>3113</v>
      </c>
      <c r="H30" s="31">
        <f t="shared" si="2"/>
        <v>2946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2271</v>
      </c>
      <c r="N30" s="22">
        <v>0</v>
      </c>
      <c r="O30" s="22">
        <v>1831</v>
      </c>
      <c r="P30" s="22">
        <v>440</v>
      </c>
      <c r="Q30" s="32">
        <f t="shared" si="5"/>
        <v>82</v>
      </c>
      <c r="R30" s="22">
        <v>0</v>
      </c>
      <c r="S30" s="22">
        <v>82</v>
      </c>
      <c r="T30" s="22">
        <v>0</v>
      </c>
      <c r="U30" s="32">
        <f t="shared" si="6"/>
        <v>580</v>
      </c>
      <c r="V30" s="22">
        <v>0</v>
      </c>
      <c r="W30" s="22">
        <v>580</v>
      </c>
      <c r="X30" s="22">
        <v>0</v>
      </c>
      <c r="Y30" s="32">
        <f t="shared" si="7"/>
        <v>3</v>
      </c>
      <c r="Z30" s="22">
        <v>0</v>
      </c>
      <c r="AA30" s="22">
        <v>3</v>
      </c>
      <c r="AB30" s="22">
        <v>0</v>
      </c>
      <c r="AC30" s="32">
        <f t="shared" si="8"/>
        <v>10</v>
      </c>
      <c r="AD30" s="22">
        <v>0</v>
      </c>
      <c r="AE30" s="22">
        <v>10</v>
      </c>
      <c r="AF30" s="22">
        <v>0</v>
      </c>
      <c r="AG30" s="22">
        <v>167</v>
      </c>
      <c r="AH30" s="22">
        <v>0</v>
      </c>
    </row>
    <row r="31" spans="1:34" ht="13.5">
      <c r="A31" s="40" t="s">
        <v>1</v>
      </c>
      <c r="B31" s="40" t="s">
        <v>49</v>
      </c>
      <c r="C31" s="41" t="s">
        <v>0</v>
      </c>
      <c r="D31" s="31">
        <f t="shared" si="0"/>
        <v>6035</v>
      </c>
      <c r="E31" s="22">
        <v>4654</v>
      </c>
      <c r="F31" s="22">
        <v>1381</v>
      </c>
      <c r="G31" s="32">
        <f t="shared" si="1"/>
        <v>6035</v>
      </c>
      <c r="H31" s="31">
        <f t="shared" si="2"/>
        <v>5658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4370</v>
      </c>
      <c r="N31" s="22">
        <v>0</v>
      </c>
      <c r="O31" s="22">
        <v>3381</v>
      </c>
      <c r="P31" s="22">
        <v>989</v>
      </c>
      <c r="Q31" s="32">
        <f t="shared" si="5"/>
        <v>178</v>
      </c>
      <c r="R31" s="22">
        <v>0</v>
      </c>
      <c r="S31" s="22">
        <v>169</v>
      </c>
      <c r="T31" s="22">
        <v>9</v>
      </c>
      <c r="U31" s="32">
        <f t="shared" si="6"/>
        <v>1082</v>
      </c>
      <c r="V31" s="22">
        <v>0</v>
      </c>
      <c r="W31" s="22">
        <v>1082</v>
      </c>
      <c r="X31" s="22">
        <v>0</v>
      </c>
      <c r="Y31" s="32">
        <f t="shared" si="7"/>
        <v>7</v>
      </c>
      <c r="Z31" s="22">
        <v>0</v>
      </c>
      <c r="AA31" s="22">
        <v>7</v>
      </c>
      <c r="AB31" s="22">
        <v>0</v>
      </c>
      <c r="AC31" s="32">
        <f t="shared" si="8"/>
        <v>21</v>
      </c>
      <c r="AD31" s="22">
        <v>0</v>
      </c>
      <c r="AE31" s="22">
        <v>15</v>
      </c>
      <c r="AF31" s="22">
        <v>6</v>
      </c>
      <c r="AG31" s="22">
        <v>377</v>
      </c>
      <c r="AH31" s="22">
        <v>0</v>
      </c>
    </row>
    <row r="32" spans="1:34" ht="13.5">
      <c r="A32" s="40" t="s">
        <v>1</v>
      </c>
      <c r="B32" s="40" t="s">
        <v>50</v>
      </c>
      <c r="C32" s="41" t="s">
        <v>51</v>
      </c>
      <c r="D32" s="31">
        <f t="shared" si="0"/>
        <v>4657</v>
      </c>
      <c r="E32" s="22">
        <v>3735</v>
      </c>
      <c r="F32" s="22">
        <v>922</v>
      </c>
      <c r="G32" s="32">
        <f t="shared" si="1"/>
        <v>4657</v>
      </c>
      <c r="H32" s="31">
        <f t="shared" si="2"/>
        <v>4480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3416</v>
      </c>
      <c r="N32" s="22">
        <v>0</v>
      </c>
      <c r="O32" s="22">
        <v>2937</v>
      </c>
      <c r="P32" s="22">
        <v>479</v>
      </c>
      <c r="Q32" s="32">
        <f t="shared" si="5"/>
        <v>163</v>
      </c>
      <c r="R32" s="22">
        <v>0</v>
      </c>
      <c r="S32" s="22">
        <v>153</v>
      </c>
      <c r="T32" s="22">
        <v>10</v>
      </c>
      <c r="U32" s="32">
        <f t="shared" si="6"/>
        <v>872</v>
      </c>
      <c r="V32" s="22">
        <v>609</v>
      </c>
      <c r="W32" s="22">
        <v>263</v>
      </c>
      <c r="X32" s="22">
        <v>0</v>
      </c>
      <c r="Y32" s="32">
        <f t="shared" si="7"/>
        <v>8</v>
      </c>
      <c r="Z32" s="22">
        <v>0</v>
      </c>
      <c r="AA32" s="22">
        <v>8</v>
      </c>
      <c r="AB32" s="22">
        <v>0</v>
      </c>
      <c r="AC32" s="32">
        <f t="shared" si="8"/>
        <v>21</v>
      </c>
      <c r="AD32" s="22">
        <v>0</v>
      </c>
      <c r="AE32" s="22">
        <v>21</v>
      </c>
      <c r="AF32" s="22">
        <v>0</v>
      </c>
      <c r="AG32" s="22">
        <v>177</v>
      </c>
      <c r="AH32" s="22">
        <v>0</v>
      </c>
    </row>
    <row r="33" spans="1:34" ht="13.5">
      <c r="A33" s="40" t="s">
        <v>1</v>
      </c>
      <c r="B33" s="40" t="s">
        <v>52</v>
      </c>
      <c r="C33" s="41" t="s">
        <v>53</v>
      </c>
      <c r="D33" s="31">
        <f t="shared" si="0"/>
        <v>4207</v>
      </c>
      <c r="E33" s="22">
        <v>4065</v>
      </c>
      <c r="F33" s="22">
        <v>142</v>
      </c>
      <c r="G33" s="32">
        <f t="shared" si="1"/>
        <v>4207</v>
      </c>
      <c r="H33" s="31">
        <f t="shared" si="2"/>
        <v>4159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3189</v>
      </c>
      <c r="N33" s="22">
        <v>3098</v>
      </c>
      <c r="O33" s="22">
        <v>0</v>
      </c>
      <c r="P33" s="22">
        <v>91</v>
      </c>
      <c r="Q33" s="32">
        <f t="shared" si="5"/>
        <v>248</v>
      </c>
      <c r="R33" s="22">
        <v>11</v>
      </c>
      <c r="S33" s="22">
        <v>236</v>
      </c>
      <c r="T33" s="22">
        <v>1</v>
      </c>
      <c r="U33" s="32">
        <f t="shared" si="6"/>
        <v>620</v>
      </c>
      <c r="V33" s="22">
        <v>0</v>
      </c>
      <c r="W33" s="22">
        <v>618</v>
      </c>
      <c r="X33" s="22">
        <v>2</v>
      </c>
      <c r="Y33" s="32">
        <f t="shared" si="7"/>
        <v>3</v>
      </c>
      <c r="Z33" s="22">
        <v>0</v>
      </c>
      <c r="AA33" s="22">
        <v>3</v>
      </c>
      <c r="AB33" s="22">
        <v>0</v>
      </c>
      <c r="AC33" s="32">
        <f t="shared" si="8"/>
        <v>99</v>
      </c>
      <c r="AD33" s="22">
        <v>0</v>
      </c>
      <c r="AE33" s="22">
        <v>99</v>
      </c>
      <c r="AF33" s="22">
        <v>0</v>
      </c>
      <c r="AG33" s="22">
        <v>48</v>
      </c>
      <c r="AH33" s="22">
        <v>0</v>
      </c>
    </row>
    <row r="34" spans="1:34" ht="13.5">
      <c r="A34" s="40" t="s">
        <v>1</v>
      </c>
      <c r="B34" s="40" t="s">
        <v>54</v>
      </c>
      <c r="C34" s="41" t="s">
        <v>55</v>
      </c>
      <c r="D34" s="31">
        <f t="shared" si="0"/>
        <v>5009</v>
      </c>
      <c r="E34" s="22">
        <v>4373</v>
      </c>
      <c r="F34" s="22">
        <v>636</v>
      </c>
      <c r="G34" s="32">
        <f t="shared" si="1"/>
        <v>5009</v>
      </c>
      <c r="H34" s="31">
        <f t="shared" si="2"/>
        <v>4700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3586</v>
      </c>
      <c r="N34" s="22">
        <v>0</v>
      </c>
      <c r="O34" s="22">
        <v>3205</v>
      </c>
      <c r="P34" s="22">
        <v>381</v>
      </c>
      <c r="Q34" s="32">
        <f t="shared" si="5"/>
        <v>34</v>
      </c>
      <c r="R34" s="22">
        <v>0</v>
      </c>
      <c r="S34" s="22">
        <v>34</v>
      </c>
      <c r="T34" s="22">
        <v>0</v>
      </c>
      <c r="U34" s="32">
        <f t="shared" si="6"/>
        <v>978</v>
      </c>
      <c r="V34" s="22">
        <v>0</v>
      </c>
      <c r="W34" s="22">
        <v>978</v>
      </c>
      <c r="X34" s="22">
        <v>0</v>
      </c>
      <c r="Y34" s="32">
        <f t="shared" si="7"/>
        <v>5</v>
      </c>
      <c r="Z34" s="22">
        <v>0</v>
      </c>
      <c r="AA34" s="22">
        <v>5</v>
      </c>
      <c r="AB34" s="22">
        <v>0</v>
      </c>
      <c r="AC34" s="32">
        <f t="shared" si="8"/>
        <v>97</v>
      </c>
      <c r="AD34" s="22">
        <v>0</v>
      </c>
      <c r="AE34" s="22">
        <v>97</v>
      </c>
      <c r="AF34" s="22">
        <v>0</v>
      </c>
      <c r="AG34" s="22">
        <v>309</v>
      </c>
      <c r="AH34" s="22">
        <v>0</v>
      </c>
    </row>
    <row r="35" spans="1:34" ht="13.5">
      <c r="A35" s="40" t="s">
        <v>1</v>
      </c>
      <c r="B35" s="40" t="s">
        <v>56</v>
      </c>
      <c r="C35" s="41" t="s">
        <v>57</v>
      </c>
      <c r="D35" s="31">
        <f t="shared" si="0"/>
        <v>21293</v>
      </c>
      <c r="E35" s="22">
        <v>11966</v>
      </c>
      <c r="F35" s="22">
        <v>9327</v>
      </c>
      <c r="G35" s="32">
        <f t="shared" si="1"/>
        <v>21293</v>
      </c>
      <c r="H35" s="31">
        <f t="shared" si="2"/>
        <v>18365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16254</v>
      </c>
      <c r="N35" s="22">
        <v>254</v>
      </c>
      <c r="O35" s="22">
        <v>10942</v>
      </c>
      <c r="P35" s="22">
        <v>5058</v>
      </c>
      <c r="Q35" s="32">
        <f t="shared" si="5"/>
        <v>1883</v>
      </c>
      <c r="R35" s="22">
        <v>59</v>
      </c>
      <c r="S35" s="22">
        <v>650</v>
      </c>
      <c r="T35" s="22">
        <v>1174</v>
      </c>
      <c r="U35" s="32">
        <f t="shared" si="6"/>
        <v>40</v>
      </c>
      <c r="V35" s="22">
        <v>0</v>
      </c>
      <c r="W35" s="22">
        <v>26</v>
      </c>
      <c r="X35" s="22">
        <v>14</v>
      </c>
      <c r="Y35" s="32">
        <f t="shared" si="7"/>
        <v>8</v>
      </c>
      <c r="Z35" s="22">
        <v>0</v>
      </c>
      <c r="AA35" s="22">
        <v>8</v>
      </c>
      <c r="AB35" s="22">
        <v>0</v>
      </c>
      <c r="AC35" s="32">
        <f t="shared" si="8"/>
        <v>180</v>
      </c>
      <c r="AD35" s="22">
        <v>0</v>
      </c>
      <c r="AE35" s="22">
        <v>27</v>
      </c>
      <c r="AF35" s="22">
        <v>153</v>
      </c>
      <c r="AG35" s="22">
        <v>2928</v>
      </c>
      <c r="AH35" s="22">
        <v>0</v>
      </c>
    </row>
    <row r="36" spans="1:34" ht="13.5">
      <c r="A36" s="40" t="s">
        <v>1</v>
      </c>
      <c r="B36" s="40" t="s">
        <v>58</v>
      </c>
      <c r="C36" s="41" t="s">
        <v>59</v>
      </c>
      <c r="D36" s="31">
        <f t="shared" si="0"/>
        <v>4146</v>
      </c>
      <c r="E36" s="22">
        <v>3855</v>
      </c>
      <c r="F36" s="22">
        <v>291</v>
      </c>
      <c r="G36" s="32">
        <f t="shared" si="1"/>
        <v>4146</v>
      </c>
      <c r="H36" s="31">
        <f t="shared" si="2"/>
        <v>3962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3044</v>
      </c>
      <c r="N36" s="22">
        <v>1028</v>
      </c>
      <c r="O36" s="22">
        <v>1925</v>
      </c>
      <c r="P36" s="22">
        <v>91</v>
      </c>
      <c r="Q36" s="32">
        <f t="shared" si="5"/>
        <v>0</v>
      </c>
      <c r="R36" s="22">
        <v>0</v>
      </c>
      <c r="S36" s="22">
        <v>0</v>
      </c>
      <c r="T36" s="22">
        <v>0</v>
      </c>
      <c r="U36" s="32">
        <f t="shared" si="6"/>
        <v>616</v>
      </c>
      <c r="V36" s="22">
        <v>255</v>
      </c>
      <c r="W36" s="22">
        <v>355</v>
      </c>
      <c r="X36" s="22">
        <v>6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302</v>
      </c>
      <c r="AD36" s="22">
        <v>116</v>
      </c>
      <c r="AE36" s="22">
        <v>176</v>
      </c>
      <c r="AF36" s="22">
        <v>10</v>
      </c>
      <c r="AG36" s="22">
        <v>184</v>
      </c>
      <c r="AH36" s="22">
        <v>0</v>
      </c>
    </row>
    <row r="37" spans="1:34" ht="13.5">
      <c r="A37" s="40" t="s">
        <v>1</v>
      </c>
      <c r="B37" s="40" t="s">
        <v>60</v>
      </c>
      <c r="C37" s="41" t="s">
        <v>61</v>
      </c>
      <c r="D37" s="31">
        <f t="shared" si="0"/>
        <v>15533</v>
      </c>
      <c r="E37" s="22">
        <v>12144</v>
      </c>
      <c r="F37" s="22">
        <v>3389</v>
      </c>
      <c r="G37" s="32">
        <f t="shared" si="1"/>
        <v>15533</v>
      </c>
      <c r="H37" s="31">
        <f t="shared" si="2"/>
        <v>13336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10603</v>
      </c>
      <c r="N37" s="22">
        <v>9567</v>
      </c>
      <c r="O37" s="22">
        <v>0</v>
      </c>
      <c r="P37" s="22">
        <v>1036</v>
      </c>
      <c r="Q37" s="32">
        <f t="shared" si="5"/>
        <v>0</v>
      </c>
      <c r="R37" s="22">
        <v>0</v>
      </c>
      <c r="S37" s="22">
        <v>0</v>
      </c>
      <c r="T37" s="22">
        <v>0</v>
      </c>
      <c r="U37" s="32">
        <f t="shared" si="6"/>
        <v>2220</v>
      </c>
      <c r="V37" s="22">
        <v>2220</v>
      </c>
      <c r="W37" s="22">
        <v>0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513</v>
      </c>
      <c r="AD37" s="22">
        <v>357</v>
      </c>
      <c r="AE37" s="22">
        <v>0</v>
      </c>
      <c r="AF37" s="22">
        <v>156</v>
      </c>
      <c r="AG37" s="22">
        <v>2197</v>
      </c>
      <c r="AH37" s="22">
        <v>0</v>
      </c>
    </row>
    <row r="38" spans="1:34" ht="13.5">
      <c r="A38" s="40" t="s">
        <v>1</v>
      </c>
      <c r="B38" s="40" t="s">
        <v>62</v>
      </c>
      <c r="C38" s="41" t="s">
        <v>63</v>
      </c>
      <c r="D38" s="31">
        <f t="shared" si="0"/>
        <v>15828</v>
      </c>
      <c r="E38" s="22">
        <v>12914</v>
      </c>
      <c r="F38" s="22">
        <v>2914</v>
      </c>
      <c r="G38" s="32">
        <f t="shared" si="1"/>
        <v>15828</v>
      </c>
      <c r="H38" s="31">
        <f t="shared" si="2"/>
        <v>14249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12222</v>
      </c>
      <c r="N38" s="22">
        <v>10887</v>
      </c>
      <c r="O38" s="22">
        <v>0</v>
      </c>
      <c r="P38" s="22">
        <v>1335</v>
      </c>
      <c r="Q38" s="32">
        <f t="shared" si="5"/>
        <v>377</v>
      </c>
      <c r="R38" s="22">
        <v>377</v>
      </c>
      <c r="S38" s="22">
        <v>0</v>
      </c>
      <c r="T38" s="22">
        <v>0</v>
      </c>
      <c r="U38" s="32">
        <f t="shared" si="6"/>
        <v>1568</v>
      </c>
      <c r="V38" s="22">
        <v>952</v>
      </c>
      <c r="W38" s="22">
        <v>616</v>
      </c>
      <c r="X38" s="22">
        <v>0</v>
      </c>
      <c r="Y38" s="32">
        <f t="shared" si="7"/>
        <v>15</v>
      </c>
      <c r="Z38" s="22">
        <v>15</v>
      </c>
      <c r="AA38" s="22">
        <v>0</v>
      </c>
      <c r="AB38" s="22">
        <v>0</v>
      </c>
      <c r="AC38" s="32">
        <f t="shared" si="8"/>
        <v>67</v>
      </c>
      <c r="AD38" s="22">
        <v>67</v>
      </c>
      <c r="AE38" s="22">
        <v>0</v>
      </c>
      <c r="AF38" s="22">
        <v>0</v>
      </c>
      <c r="AG38" s="22">
        <v>1579</v>
      </c>
      <c r="AH38" s="22">
        <v>0</v>
      </c>
    </row>
    <row r="39" spans="1:34" ht="13.5">
      <c r="A39" s="40" t="s">
        <v>1</v>
      </c>
      <c r="B39" s="40" t="s">
        <v>64</v>
      </c>
      <c r="C39" s="41" t="s">
        <v>65</v>
      </c>
      <c r="D39" s="31">
        <f t="shared" si="0"/>
        <v>1059</v>
      </c>
      <c r="E39" s="22">
        <v>1059</v>
      </c>
      <c r="F39" s="22">
        <v>0</v>
      </c>
      <c r="G39" s="32">
        <f t="shared" si="1"/>
        <v>1059</v>
      </c>
      <c r="H39" s="31">
        <f t="shared" si="2"/>
        <v>997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718</v>
      </c>
      <c r="N39" s="22">
        <v>718</v>
      </c>
      <c r="O39" s="22">
        <v>0</v>
      </c>
      <c r="P39" s="22">
        <v>0</v>
      </c>
      <c r="Q39" s="32">
        <f t="shared" si="5"/>
        <v>51</v>
      </c>
      <c r="R39" s="22">
        <v>51</v>
      </c>
      <c r="S39" s="22">
        <v>0</v>
      </c>
      <c r="T39" s="22">
        <v>0</v>
      </c>
      <c r="U39" s="32">
        <f t="shared" si="6"/>
        <v>162</v>
      </c>
      <c r="V39" s="22">
        <v>162</v>
      </c>
      <c r="W39" s="22">
        <v>0</v>
      </c>
      <c r="X39" s="22">
        <v>0</v>
      </c>
      <c r="Y39" s="32">
        <f t="shared" si="7"/>
        <v>1</v>
      </c>
      <c r="Z39" s="22">
        <v>1</v>
      </c>
      <c r="AA39" s="22">
        <v>0</v>
      </c>
      <c r="AB39" s="22">
        <v>0</v>
      </c>
      <c r="AC39" s="32">
        <f t="shared" si="8"/>
        <v>65</v>
      </c>
      <c r="AD39" s="22">
        <v>65</v>
      </c>
      <c r="AE39" s="22">
        <v>0</v>
      </c>
      <c r="AF39" s="22">
        <v>0</v>
      </c>
      <c r="AG39" s="22">
        <v>62</v>
      </c>
      <c r="AH39" s="22">
        <v>3</v>
      </c>
    </row>
    <row r="40" spans="1:34" ht="13.5">
      <c r="A40" s="40" t="s">
        <v>1</v>
      </c>
      <c r="B40" s="40" t="s">
        <v>66</v>
      </c>
      <c r="C40" s="41" t="s">
        <v>67</v>
      </c>
      <c r="D40" s="31">
        <f t="shared" si="0"/>
        <v>8465</v>
      </c>
      <c r="E40" s="22">
        <v>7031</v>
      </c>
      <c r="F40" s="22">
        <v>1434</v>
      </c>
      <c r="G40" s="32">
        <f t="shared" si="1"/>
        <v>8465</v>
      </c>
      <c r="H40" s="31">
        <f t="shared" si="2"/>
        <v>6308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5034</v>
      </c>
      <c r="N40" s="22">
        <v>5034</v>
      </c>
      <c r="O40" s="22">
        <v>0</v>
      </c>
      <c r="P40" s="22">
        <v>0</v>
      </c>
      <c r="Q40" s="32">
        <f t="shared" si="5"/>
        <v>612</v>
      </c>
      <c r="R40" s="22">
        <v>612</v>
      </c>
      <c r="S40" s="22">
        <v>0</v>
      </c>
      <c r="T40" s="22">
        <v>0</v>
      </c>
      <c r="U40" s="32">
        <f t="shared" si="6"/>
        <v>579</v>
      </c>
      <c r="V40" s="22">
        <v>579</v>
      </c>
      <c r="W40" s="22">
        <v>0</v>
      </c>
      <c r="X40" s="22">
        <v>0</v>
      </c>
      <c r="Y40" s="32">
        <f t="shared" si="7"/>
        <v>2</v>
      </c>
      <c r="Z40" s="22">
        <v>2</v>
      </c>
      <c r="AA40" s="22">
        <v>0</v>
      </c>
      <c r="AB40" s="22">
        <v>0</v>
      </c>
      <c r="AC40" s="32">
        <f t="shared" si="8"/>
        <v>81</v>
      </c>
      <c r="AD40" s="22">
        <v>81</v>
      </c>
      <c r="AE40" s="22">
        <v>0</v>
      </c>
      <c r="AF40" s="22">
        <v>0</v>
      </c>
      <c r="AG40" s="22">
        <v>2157</v>
      </c>
      <c r="AH40" s="22">
        <v>0</v>
      </c>
    </row>
    <row r="41" spans="1:34" ht="13.5">
      <c r="A41" s="40" t="s">
        <v>1</v>
      </c>
      <c r="B41" s="40" t="s">
        <v>68</v>
      </c>
      <c r="C41" s="41" t="s">
        <v>69</v>
      </c>
      <c r="D41" s="31">
        <f t="shared" si="0"/>
        <v>10643</v>
      </c>
      <c r="E41" s="22">
        <v>8926</v>
      </c>
      <c r="F41" s="22">
        <v>1717</v>
      </c>
      <c r="G41" s="32">
        <f t="shared" si="1"/>
        <v>10643</v>
      </c>
      <c r="H41" s="31">
        <f t="shared" si="2"/>
        <v>8105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6530</v>
      </c>
      <c r="N41" s="22">
        <v>6530</v>
      </c>
      <c r="O41" s="22">
        <v>0</v>
      </c>
      <c r="P41" s="22">
        <v>0</v>
      </c>
      <c r="Q41" s="32">
        <f t="shared" si="5"/>
        <v>832</v>
      </c>
      <c r="R41" s="22">
        <v>832</v>
      </c>
      <c r="S41" s="22">
        <v>0</v>
      </c>
      <c r="T41" s="22">
        <v>0</v>
      </c>
      <c r="U41" s="32">
        <f t="shared" si="6"/>
        <v>679</v>
      </c>
      <c r="V41" s="22">
        <v>679</v>
      </c>
      <c r="W41" s="22">
        <v>0</v>
      </c>
      <c r="X41" s="22">
        <v>0</v>
      </c>
      <c r="Y41" s="32">
        <f t="shared" si="7"/>
        <v>3</v>
      </c>
      <c r="Z41" s="22">
        <v>3</v>
      </c>
      <c r="AA41" s="22">
        <v>0</v>
      </c>
      <c r="AB41" s="22">
        <v>0</v>
      </c>
      <c r="AC41" s="32">
        <f t="shared" si="8"/>
        <v>61</v>
      </c>
      <c r="AD41" s="22">
        <v>61</v>
      </c>
      <c r="AE41" s="22">
        <v>0</v>
      </c>
      <c r="AF41" s="22">
        <v>0</v>
      </c>
      <c r="AG41" s="22">
        <v>2538</v>
      </c>
      <c r="AH41" s="22">
        <v>0</v>
      </c>
    </row>
    <row r="42" spans="1:34" ht="13.5">
      <c r="A42" s="40" t="s">
        <v>1</v>
      </c>
      <c r="B42" s="40" t="s">
        <v>70</v>
      </c>
      <c r="C42" s="41" t="s">
        <v>71</v>
      </c>
      <c r="D42" s="31">
        <f t="shared" si="0"/>
        <v>3725</v>
      </c>
      <c r="E42" s="22">
        <v>3209</v>
      </c>
      <c r="F42" s="22">
        <v>516</v>
      </c>
      <c r="G42" s="32">
        <f t="shared" si="1"/>
        <v>3725</v>
      </c>
      <c r="H42" s="31">
        <f t="shared" si="2"/>
        <v>3004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2296</v>
      </c>
      <c r="N42" s="22">
        <v>2296</v>
      </c>
      <c r="O42" s="22">
        <v>0</v>
      </c>
      <c r="P42" s="22">
        <v>0</v>
      </c>
      <c r="Q42" s="32">
        <f t="shared" si="5"/>
        <v>325</v>
      </c>
      <c r="R42" s="22">
        <v>325</v>
      </c>
      <c r="S42" s="22">
        <v>0</v>
      </c>
      <c r="T42" s="22">
        <v>0</v>
      </c>
      <c r="U42" s="32">
        <f t="shared" si="6"/>
        <v>350</v>
      </c>
      <c r="V42" s="22">
        <v>350</v>
      </c>
      <c r="W42" s="22">
        <v>0</v>
      </c>
      <c r="X42" s="22">
        <v>0</v>
      </c>
      <c r="Y42" s="32">
        <f t="shared" si="7"/>
        <v>1</v>
      </c>
      <c r="Z42" s="22">
        <v>1</v>
      </c>
      <c r="AA42" s="22">
        <v>0</v>
      </c>
      <c r="AB42" s="22">
        <v>0</v>
      </c>
      <c r="AC42" s="32">
        <f t="shared" si="8"/>
        <v>32</v>
      </c>
      <c r="AD42" s="22">
        <v>32</v>
      </c>
      <c r="AE42" s="22">
        <v>0</v>
      </c>
      <c r="AF42" s="22">
        <v>0</v>
      </c>
      <c r="AG42" s="22">
        <v>721</v>
      </c>
      <c r="AH42" s="22">
        <v>0</v>
      </c>
    </row>
    <row r="43" spans="1:34" ht="13.5">
      <c r="A43" s="40" t="s">
        <v>1</v>
      </c>
      <c r="B43" s="40" t="s">
        <v>72</v>
      </c>
      <c r="C43" s="41" t="s">
        <v>73</v>
      </c>
      <c r="D43" s="31">
        <f t="shared" si="0"/>
        <v>3739</v>
      </c>
      <c r="E43" s="22">
        <v>3165</v>
      </c>
      <c r="F43" s="22">
        <v>574</v>
      </c>
      <c r="G43" s="32">
        <f t="shared" si="1"/>
        <v>3739</v>
      </c>
      <c r="H43" s="31">
        <f t="shared" si="2"/>
        <v>2905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2148</v>
      </c>
      <c r="N43" s="22">
        <v>2062</v>
      </c>
      <c r="O43" s="22">
        <v>0</v>
      </c>
      <c r="P43" s="22">
        <v>86</v>
      </c>
      <c r="Q43" s="32">
        <f t="shared" si="5"/>
        <v>364</v>
      </c>
      <c r="R43" s="22">
        <v>349</v>
      </c>
      <c r="S43" s="22">
        <v>0</v>
      </c>
      <c r="T43" s="22">
        <v>15</v>
      </c>
      <c r="U43" s="32">
        <f t="shared" si="6"/>
        <v>352</v>
      </c>
      <c r="V43" s="22">
        <v>338</v>
      </c>
      <c r="W43" s="22">
        <v>0</v>
      </c>
      <c r="X43" s="22">
        <v>14</v>
      </c>
      <c r="Y43" s="32">
        <f t="shared" si="7"/>
        <v>1</v>
      </c>
      <c r="Z43" s="22">
        <v>1</v>
      </c>
      <c r="AA43" s="22">
        <v>0</v>
      </c>
      <c r="AB43" s="22">
        <v>0</v>
      </c>
      <c r="AC43" s="32">
        <f t="shared" si="8"/>
        <v>40</v>
      </c>
      <c r="AD43" s="22">
        <v>40</v>
      </c>
      <c r="AE43" s="22">
        <v>0</v>
      </c>
      <c r="AF43" s="22">
        <v>0</v>
      </c>
      <c r="AG43" s="22">
        <v>834</v>
      </c>
      <c r="AH43" s="22">
        <v>0</v>
      </c>
    </row>
    <row r="44" spans="1:34" ht="13.5">
      <c r="A44" s="74" t="s">
        <v>86</v>
      </c>
      <c r="B44" s="75"/>
      <c r="C44" s="76"/>
      <c r="D44" s="22">
        <f aca="true" t="shared" si="9" ref="D44:AH44">SUM(D7:D43)</f>
        <v>3624303</v>
      </c>
      <c r="E44" s="22">
        <f t="shared" si="9"/>
        <v>2511450</v>
      </c>
      <c r="F44" s="22">
        <f t="shared" si="9"/>
        <v>1112853</v>
      </c>
      <c r="G44" s="22">
        <f t="shared" si="9"/>
        <v>3624303</v>
      </c>
      <c r="H44" s="22">
        <f t="shared" si="9"/>
        <v>3303191</v>
      </c>
      <c r="I44" s="22">
        <f t="shared" si="9"/>
        <v>1837945</v>
      </c>
      <c r="J44" s="22">
        <f t="shared" si="9"/>
        <v>1288716</v>
      </c>
      <c r="K44" s="22">
        <f t="shared" si="9"/>
        <v>0</v>
      </c>
      <c r="L44" s="22">
        <f t="shared" si="9"/>
        <v>549229</v>
      </c>
      <c r="M44" s="22">
        <f t="shared" si="9"/>
        <v>1105669</v>
      </c>
      <c r="N44" s="22">
        <f t="shared" si="9"/>
        <v>765225</v>
      </c>
      <c r="O44" s="22">
        <f t="shared" si="9"/>
        <v>124529</v>
      </c>
      <c r="P44" s="22">
        <f t="shared" si="9"/>
        <v>215915</v>
      </c>
      <c r="Q44" s="22">
        <f t="shared" si="9"/>
        <v>86989</v>
      </c>
      <c r="R44" s="22">
        <f t="shared" si="9"/>
        <v>42775</v>
      </c>
      <c r="S44" s="22">
        <f t="shared" si="9"/>
        <v>37907</v>
      </c>
      <c r="T44" s="22">
        <f t="shared" si="9"/>
        <v>6307</v>
      </c>
      <c r="U44" s="22">
        <f t="shared" si="9"/>
        <v>199707</v>
      </c>
      <c r="V44" s="22">
        <f t="shared" si="9"/>
        <v>105083</v>
      </c>
      <c r="W44" s="22">
        <f t="shared" si="9"/>
        <v>94182</v>
      </c>
      <c r="X44" s="22">
        <f t="shared" si="9"/>
        <v>442</v>
      </c>
      <c r="Y44" s="22">
        <f t="shared" si="9"/>
        <v>1195</v>
      </c>
      <c r="Z44" s="22">
        <f t="shared" si="9"/>
        <v>841</v>
      </c>
      <c r="AA44" s="22">
        <f t="shared" si="9"/>
        <v>354</v>
      </c>
      <c r="AB44" s="22">
        <f t="shared" si="9"/>
        <v>0</v>
      </c>
      <c r="AC44" s="22">
        <f t="shared" si="9"/>
        <v>71686</v>
      </c>
      <c r="AD44" s="22">
        <f t="shared" si="9"/>
        <v>28451</v>
      </c>
      <c r="AE44" s="22">
        <f t="shared" si="9"/>
        <v>42830</v>
      </c>
      <c r="AF44" s="22">
        <f t="shared" si="9"/>
        <v>405</v>
      </c>
      <c r="AG44" s="22">
        <f t="shared" si="9"/>
        <v>321112</v>
      </c>
      <c r="AH44" s="22">
        <f t="shared" si="9"/>
        <v>3</v>
      </c>
    </row>
  </sheetData>
  <mergeCells count="14">
    <mergeCell ref="A44:C4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170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87</v>
      </c>
      <c r="B2" s="49" t="s">
        <v>109</v>
      </c>
      <c r="C2" s="54" t="s">
        <v>110</v>
      </c>
      <c r="D2" s="26" t="s">
        <v>111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112</v>
      </c>
      <c r="U2" s="28"/>
      <c r="V2" s="28"/>
      <c r="W2" s="28"/>
      <c r="X2" s="28"/>
      <c r="Y2" s="28"/>
      <c r="Z2" s="33"/>
      <c r="AA2" s="26" t="s">
        <v>113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141</v>
      </c>
      <c r="E3" s="34" t="s">
        <v>114</v>
      </c>
      <c r="F3" s="65" t="s">
        <v>115</v>
      </c>
      <c r="G3" s="66"/>
      <c r="H3" s="66"/>
      <c r="I3" s="66"/>
      <c r="J3" s="66"/>
      <c r="K3" s="67"/>
      <c r="L3" s="54" t="s">
        <v>163</v>
      </c>
      <c r="M3" s="14" t="s">
        <v>144</v>
      </c>
      <c r="N3" s="28"/>
      <c r="O3" s="28"/>
      <c r="P3" s="28"/>
      <c r="Q3" s="28"/>
      <c r="R3" s="28"/>
      <c r="S3" s="33"/>
      <c r="T3" s="39" t="s">
        <v>141</v>
      </c>
      <c r="U3" s="54" t="s">
        <v>114</v>
      </c>
      <c r="V3" s="85" t="s">
        <v>116</v>
      </c>
      <c r="W3" s="86"/>
      <c r="X3" s="86"/>
      <c r="Y3" s="86"/>
      <c r="Z3" s="87"/>
      <c r="AA3" s="39" t="s">
        <v>141</v>
      </c>
      <c r="AB3" s="54" t="s">
        <v>163</v>
      </c>
      <c r="AC3" s="54" t="s">
        <v>117</v>
      </c>
      <c r="AD3" s="14" t="s">
        <v>118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141</v>
      </c>
      <c r="G4" s="7" t="s">
        <v>171</v>
      </c>
      <c r="H4" s="7" t="s">
        <v>172</v>
      </c>
      <c r="I4" s="7" t="s">
        <v>173</v>
      </c>
      <c r="J4" s="7" t="s">
        <v>174</v>
      </c>
      <c r="K4" s="7" t="s">
        <v>175</v>
      </c>
      <c r="L4" s="84"/>
      <c r="M4" s="39" t="s">
        <v>141</v>
      </c>
      <c r="N4" s="7" t="s">
        <v>149</v>
      </c>
      <c r="O4" s="7" t="s">
        <v>119</v>
      </c>
      <c r="P4" s="7" t="s">
        <v>151</v>
      </c>
      <c r="Q4" s="17" t="s">
        <v>120</v>
      </c>
      <c r="R4" s="7" t="s">
        <v>153</v>
      </c>
      <c r="S4" s="7" t="s">
        <v>121</v>
      </c>
      <c r="T4" s="16"/>
      <c r="U4" s="84"/>
      <c r="V4" s="35" t="s">
        <v>171</v>
      </c>
      <c r="W4" s="7" t="s">
        <v>172</v>
      </c>
      <c r="X4" s="7" t="s">
        <v>173</v>
      </c>
      <c r="Y4" s="7" t="s">
        <v>174</v>
      </c>
      <c r="Z4" s="7" t="s">
        <v>175</v>
      </c>
      <c r="AA4" s="16"/>
      <c r="AB4" s="84"/>
      <c r="AC4" s="84"/>
      <c r="AD4" s="39" t="s">
        <v>141</v>
      </c>
      <c r="AE4" s="7" t="s">
        <v>164</v>
      </c>
      <c r="AF4" s="7" t="s">
        <v>176</v>
      </c>
      <c r="AG4" s="7" t="s">
        <v>177</v>
      </c>
      <c r="AH4" s="7" t="s">
        <v>178</v>
      </c>
      <c r="AI4" s="7" t="s">
        <v>168</v>
      </c>
    </row>
    <row r="5" spans="1:35" s="42" customFormat="1" ht="13.5">
      <c r="A5" s="89"/>
      <c r="B5" s="91"/>
      <c r="C5" s="56"/>
      <c r="D5" s="19" t="s">
        <v>122</v>
      </c>
      <c r="E5" s="19" t="s">
        <v>108</v>
      </c>
      <c r="F5" s="19" t="s">
        <v>108</v>
      </c>
      <c r="G5" s="21" t="s">
        <v>108</v>
      </c>
      <c r="H5" s="21" t="s">
        <v>108</v>
      </c>
      <c r="I5" s="21" t="s">
        <v>108</v>
      </c>
      <c r="J5" s="21" t="s">
        <v>108</v>
      </c>
      <c r="K5" s="21" t="s">
        <v>108</v>
      </c>
      <c r="L5" s="36" t="s">
        <v>108</v>
      </c>
      <c r="M5" s="19" t="s">
        <v>108</v>
      </c>
      <c r="N5" s="21" t="s">
        <v>108</v>
      </c>
      <c r="O5" s="21" t="s">
        <v>108</v>
      </c>
      <c r="P5" s="21" t="s">
        <v>108</v>
      </c>
      <c r="Q5" s="21" t="s">
        <v>108</v>
      </c>
      <c r="R5" s="21" t="s">
        <v>108</v>
      </c>
      <c r="S5" s="21" t="s">
        <v>108</v>
      </c>
      <c r="T5" s="19" t="s">
        <v>108</v>
      </c>
      <c r="U5" s="36" t="s">
        <v>108</v>
      </c>
      <c r="V5" s="37" t="s">
        <v>108</v>
      </c>
      <c r="W5" s="21" t="s">
        <v>108</v>
      </c>
      <c r="X5" s="21" t="s">
        <v>108</v>
      </c>
      <c r="Y5" s="21" t="s">
        <v>108</v>
      </c>
      <c r="Z5" s="21" t="s">
        <v>108</v>
      </c>
      <c r="AA5" s="19" t="s">
        <v>108</v>
      </c>
      <c r="AB5" s="36" t="s">
        <v>108</v>
      </c>
      <c r="AC5" s="36" t="s">
        <v>108</v>
      </c>
      <c r="AD5" s="19" t="s">
        <v>108</v>
      </c>
      <c r="AE5" s="20" t="s">
        <v>108</v>
      </c>
      <c r="AF5" s="20" t="s">
        <v>108</v>
      </c>
      <c r="AG5" s="20" t="s">
        <v>108</v>
      </c>
      <c r="AH5" s="20" t="s">
        <v>108</v>
      </c>
      <c r="AI5" s="20" t="s">
        <v>108</v>
      </c>
    </row>
    <row r="6" spans="1:35" ht="13.5">
      <c r="A6" s="40" t="s">
        <v>1</v>
      </c>
      <c r="B6" s="40" t="s">
        <v>2</v>
      </c>
      <c r="C6" s="41" t="s">
        <v>3</v>
      </c>
      <c r="D6" s="31">
        <f aca="true" t="shared" si="0" ref="D6:D42">E6+F6+L6+M6</f>
        <v>1653245</v>
      </c>
      <c r="E6" s="22">
        <v>1515449</v>
      </c>
      <c r="F6" s="31">
        <f aca="true" t="shared" si="1" ref="F6:F42">SUM(G6:K6)</f>
        <v>126527</v>
      </c>
      <c r="G6" s="22">
        <v>13648</v>
      </c>
      <c r="H6" s="22">
        <v>57047</v>
      </c>
      <c r="I6" s="22">
        <v>0</v>
      </c>
      <c r="J6" s="22">
        <v>0</v>
      </c>
      <c r="K6" s="22">
        <v>55832</v>
      </c>
      <c r="L6" s="22">
        <v>11269</v>
      </c>
      <c r="M6" s="22">
        <f aca="true" t="shared" si="2" ref="M6:M42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42">SUM(U6:Z6)</f>
        <v>1584700</v>
      </c>
      <c r="U6" s="22">
        <v>1515449</v>
      </c>
      <c r="V6" s="22">
        <v>4654</v>
      </c>
      <c r="W6" s="22">
        <v>8765</v>
      </c>
      <c r="X6" s="22">
        <v>0</v>
      </c>
      <c r="Y6" s="22">
        <v>0</v>
      </c>
      <c r="Z6" s="22">
        <v>55832</v>
      </c>
      <c r="AA6" s="22">
        <f aca="true" t="shared" si="4" ref="AA6:AA42">SUM(AB6:AD6)</f>
        <v>314469</v>
      </c>
      <c r="AB6" s="22">
        <v>11269</v>
      </c>
      <c r="AC6" s="22">
        <v>297689</v>
      </c>
      <c r="AD6" s="22">
        <f aca="true" t="shared" si="5" ref="AD6:AD42">SUM(AE6:AI6)</f>
        <v>5511</v>
      </c>
      <c r="AE6" s="22">
        <v>0</v>
      </c>
      <c r="AF6" s="22">
        <v>5511</v>
      </c>
      <c r="AG6" s="22">
        <v>0</v>
      </c>
      <c r="AH6" s="22">
        <v>0</v>
      </c>
      <c r="AI6" s="22">
        <v>0</v>
      </c>
    </row>
    <row r="7" spans="1:35" ht="13.5">
      <c r="A7" s="40" t="s">
        <v>1</v>
      </c>
      <c r="B7" s="40" t="s">
        <v>4</v>
      </c>
      <c r="C7" s="41" t="s">
        <v>5</v>
      </c>
      <c r="D7" s="31">
        <f t="shared" si="0"/>
        <v>512566</v>
      </c>
      <c r="E7" s="22">
        <v>466655</v>
      </c>
      <c r="F7" s="31">
        <f t="shared" si="1"/>
        <v>44968</v>
      </c>
      <c r="G7" s="22">
        <v>22730</v>
      </c>
      <c r="H7" s="22">
        <v>22238</v>
      </c>
      <c r="I7" s="22">
        <v>0</v>
      </c>
      <c r="J7" s="22">
        <v>0</v>
      </c>
      <c r="K7" s="22">
        <v>0</v>
      </c>
      <c r="L7" s="22">
        <v>0</v>
      </c>
      <c r="M7" s="22">
        <f t="shared" si="2"/>
        <v>943</v>
      </c>
      <c r="N7" s="22">
        <v>943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481373</v>
      </c>
      <c r="U7" s="22">
        <v>466655</v>
      </c>
      <c r="V7" s="22">
        <v>14718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73452</v>
      </c>
      <c r="AB7" s="22">
        <v>0</v>
      </c>
      <c r="AC7" s="22">
        <v>73452</v>
      </c>
      <c r="AD7" s="22">
        <f t="shared" si="5"/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</v>
      </c>
      <c r="B8" s="40" t="s">
        <v>6</v>
      </c>
      <c r="C8" s="41" t="s">
        <v>7</v>
      </c>
      <c r="D8" s="31">
        <f t="shared" si="0"/>
        <v>174043</v>
      </c>
      <c r="E8" s="22">
        <v>141141</v>
      </c>
      <c r="F8" s="31">
        <f t="shared" si="1"/>
        <v>29159</v>
      </c>
      <c r="G8" s="22">
        <v>2021</v>
      </c>
      <c r="H8" s="22">
        <v>80</v>
      </c>
      <c r="I8" s="22">
        <v>0</v>
      </c>
      <c r="J8" s="22">
        <v>0</v>
      </c>
      <c r="K8" s="22">
        <v>27058</v>
      </c>
      <c r="L8" s="22">
        <v>1609</v>
      </c>
      <c r="M8" s="22">
        <f t="shared" si="2"/>
        <v>2134</v>
      </c>
      <c r="N8" s="22">
        <v>0</v>
      </c>
      <c r="O8" s="22">
        <v>1084</v>
      </c>
      <c r="P8" s="22">
        <v>864</v>
      </c>
      <c r="Q8" s="22">
        <v>0</v>
      </c>
      <c r="R8" s="22">
        <v>186</v>
      </c>
      <c r="S8" s="22">
        <v>0</v>
      </c>
      <c r="T8" s="22">
        <f t="shared" si="3"/>
        <v>143978</v>
      </c>
      <c r="U8" s="22">
        <v>141141</v>
      </c>
      <c r="V8" s="22">
        <v>1535</v>
      </c>
      <c r="W8" s="22">
        <v>0</v>
      </c>
      <c r="X8" s="22">
        <v>0</v>
      </c>
      <c r="Y8" s="22">
        <v>0</v>
      </c>
      <c r="Z8" s="22">
        <v>1302</v>
      </c>
      <c r="AA8" s="22">
        <f t="shared" si="4"/>
        <v>44946</v>
      </c>
      <c r="AB8" s="22">
        <v>1609</v>
      </c>
      <c r="AC8" s="22">
        <v>17607</v>
      </c>
      <c r="AD8" s="22">
        <f t="shared" si="5"/>
        <v>25730</v>
      </c>
      <c r="AE8" s="22">
        <v>44</v>
      </c>
      <c r="AF8" s="22">
        <v>0</v>
      </c>
      <c r="AG8" s="22">
        <v>0</v>
      </c>
      <c r="AH8" s="22">
        <v>0</v>
      </c>
      <c r="AI8" s="22">
        <v>25686</v>
      </c>
    </row>
    <row r="9" spans="1:35" ht="13.5">
      <c r="A9" s="40" t="s">
        <v>1</v>
      </c>
      <c r="B9" s="40" t="s">
        <v>8</v>
      </c>
      <c r="C9" s="41" t="s">
        <v>9</v>
      </c>
      <c r="D9" s="31">
        <f t="shared" si="0"/>
        <v>89890</v>
      </c>
      <c r="E9" s="22">
        <v>81247</v>
      </c>
      <c r="F9" s="31">
        <f t="shared" si="1"/>
        <v>8422</v>
      </c>
      <c r="G9" s="22">
        <v>7938</v>
      </c>
      <c r="H9" s="22">
        <v>484</v>
      </c>
      <c r="I9" s="22">
        <v>0</v>
      </c>
      <c r="J9" s="22">
        <v>0</v>
      </c>
      <c r="K9" s="22">
        <v>0</v>
      </c>
      <c r="L9" s="22">
        <v>165</v>
      </c>
      <c r="M9" s="22">
        <f t="shared" si="2"/>
        <v>56</v>
      </c>
      <c r="N9" s="22">
        <v>0</v>
      </c>
      <c r="O9" s="22">
        <v>56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86594</v>
      </c>
      <c r="U9" s="22">
        <v>81247</v>
      </c>
      <c r="V9" s="22">
        <v>5347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12294</v>
      </c>
      <c r="AB9" s="22">
        <v>165</v>
      </c>
      <c r="AC9" s="22">
        <v>10967</v>
      </c>
      <c r="AD9" s="22">
        <f t="shared" si="5"/>
        <v>1162</v>
      </c>
      <c r="AE9" s="22">
        <v>1162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</v>
      </c>
      <c r="B10" s="40" t="s">
        <v>10</v>
      </c>
      <c r="C10" s="41" t="s">
        <v>11</v>
      </c>
      <c r="D10" s="31">
        <f t="shared" si="0"/>
        <v>63556</v>
      </c>
      <c r="E10" s="22">
        <v>46887</v>
      </c>
      <c r="F10" s="31">
        <f t="shared" si="1"/>
        <v>6841</v>
      </c>
      <c r="G10" s="22">
        <v>2987</v>
      </c>
      <c r="H10" s="22">
        <v>3854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9828</v>
      </c>
      <c r="N10" s="22">
        <v>229</v>
      </c>
      <c r="O10" s="22">
        <v>1690</v>
      </c>
      <c r="P10" s="22">
        <v>0</v>
      </c>
      <c r="Q10" s="22">
        <v>82</v>
      </c>
      <c r="R10" s="22">
        <v>0</v>
      </c>
      <c r="S10" s="22">
        <v>7827</v>
      </c>
      <c r="T10" s="22">
        <f t="shared" si="3"/>
        <v>48919</v>
      </c>
      <c r="U10" s="22">
        <v>46887</v>
      </c>
      <c r="V10" s="22">
        <v>2032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0</v>
      </c>
      <c r="AB10" s="22">
        <v>0</v>
      </c>
      <c r="AC10" s="22">
        <v>0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</v>
      </c>
      <c r="B11" s="40" t="s">
        <v>12</v>
      </c>
      <c r="C11" s="41" t="s">
        <v>13</v>
      </c>
      <c r="D11" s="31">
        <f t="shared" si="0"/>
        <v>125672</v>
      </c>
      <c r="E11" s="22">
        <v>102888</v>
      </c>
      <c r="F11" s="31">
        <f t="shared" si="1"/>
        <v>21740</v>
      </c>
      <c r="G11" s="22">
        <v>21010</v>
      </c>
      <c r="H11" s="22">
        <v>730</v>
      </c>
      <c r="I11" s="22">
        <v>0</v>
      </c>
      <c r="J11" s="22">
        <v>0</v>
      </c>
      <c r="K11" s="22">
        <v>0</v>
      </c>
      <c r="L11" s="22">
        <v>1044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121589</v>
      </c>
      <c r="U11" s="22">
        <v>102888</v>
      </c>
      <c r="V11" s="22">
        <v>18701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9920</v>
      </c>
      <c r="AB11" s="22">
        <v>1044</v>
      </c>
      <c r="AC11" s="22">
        <v>8876</v>
      </c>
      <c r="AD11" s="22">
        <f t="shared" si="5"/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</v>
      </c>
      <c r="B12" s="40" t="s">
        <v>14</v>
      </c>
      <c r="C12" s="41" t="s">
        <v>15</v>
      </c>
      <c r="D12" s="31">
        <f t="shared" si="0"/>
        <v>85749</v>
      </c>
      <c r="E12" s="22">
        <v>61510</v>
      </c>
      <c r="F12" s="31">
        <f t="shared" si="1"/>
        <v>9030</v>
      </c>
      <c r="G12" s="22">
        <v>4127</v>
      </c>
      <c r="H12" s="22">
        <v>4903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15209</v>
      </c>
      <c r="N12" s="22">
        <v>14493</v>
      </c>
      <c r="O12" s="22">
        <v>496</v>
      </c>
      <c r="P12" s="22">
        <v>0</v>
      </c>
      <c r="Q12" s="22">
        <v>0</v>
      </c>
      <c r="R12" s="22">
        <v>0</v>
      </c>
      <c r="S12" s="22">
        <v>220</v>
      </c>
      <c r="T12" s="22">
        <f t="shared" si="3"/>
        <v>62083</v>
      </c>
      <c r="U12" s="22">
        <v>61510</v>
      </c>
      <c r="V12" s="22">
        <v>433</v>
      </c>
      <c r="W12" s="22">
        <v>140</v>
      </c>
      <c r="X12" s="22">
        <v>0</v>
      </c>
      <c r="Y12" s="22">
        <v>0</v>
      </c>
      <c r="Z12" s="22">
        <v>0</v>
      </c>
      <c r="AA12" s="22">
        <f t="shared" si="4"/>
        <v>10077</v>
      </c>
      <c r="AB12" s="22">
        <v>0</v>
      </c>
      <c r="AC12" s="22">
        <v>7274</v>
      </c>
      <c r="AD12" s="22">
        <f t="shared" si="5"/>
        <v>2803</v>
      </c>
      <c r="AE12" s="22">
        <v>2442</v>
      </c>
      <c r="AF12" s="22">
        <v>361</v>
      </c>
      <c r="AG12" s="22">
        <v>0</v>
      </c>
      <c r="AH12" s="22">
        <v>0</v>
      </c>
      <c r="AI12" s="22">
        <v>0</v>
      </c>
    </row>
    <row r="13" spans="1:35" ht="13.5">
      <c r="A13" s="40" t="s">
        <v>1</v>
      </c>
      <c r="B13" s="40" t="s">
        <v>16</v>
      </c>
      <c r="C13" s="41" t="s">
        <v>17</v>
      </c>
      <c r="D13" s="31">
        <f t="shared" si="0"/>
        <v>76317</v>
      </c>
      <c r="E13" s="22">
        <v>58478</v>
      </c>
      <c r="F13" s="31">
        <f t="shared" si="1"/>
        <v>11837</v>
      </c>
      <c r="G13" s="22">
        <v>8492</v>
      </c>
      <c r="H13" s="22">
        <v>3345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6002</v>
      </c>
      <c r="N13" s="22">
        <v>4799</v>
      </c>
      <c r="O13" s="22">
        <v>7</v>
      </c>
      <c r="P13" s="22">
        <v>0</v>
      </c>
      <c r="Q13" s="22">
        <v>566</v>
      </c>
      <c r="R13" s="22">
        <v>0</v>
      </c>
      <c r="S13" s="22">
        <v>630</v>
      </c>
      <c r="T13" s="22">
        <f t="shared" si="3"/>
        <v>65892</v>
      </c>
      <c r="U13" s="22">
        <v>58478</v>
      </c>
      <c r="V13" s="22">
        <v>7111</v>
      </c>
      <c r="W13" s="22">
        <v>303</v>
      </c>
      <c r="X13" s="22">
        <v>0</v>
      </c>
      <c r="Y13" s="22">
        <v>0</v>
      </c>
      <c r="Z13" s="22">
        <v>0</v>
      </c>
      <c r="AA13" s="22">
        <f t="shared" si="4"/>
        <v>10589</v>
      </c>
      <c r="AB13" s="22">
        <v>0</v>
      </c>
      <c r="AC13" s="22">
        <v>10589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</v>
      </c>
      <c r="B14" s="40" t="s">
        <v>18</v>
      </c>
      <c r="C14" s="41" t="s">
        <v>19</v>
      </c>
      <c r="D14" s="31">
        <f t="shared" si="0"/>
        <v>24174</v>
      </c>
      <c r="E14" s="22">
        <v>21144</v>
      </c>
      <c r="F14" s="31">
        <f t="shared" si="1"/>
        <v>2993</v>
      </c>
      <c r="G14" s="22">
        <v>1965</v>
      </c>
      <c r="H14" s="22">
        <v>1028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37</v>
      </c>
      <c r="N14" s="22">
        <v>15</v>
      </c>
      <c r="O14" s="22">
        <v>22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22283</v>
      </c>
      <c r="U14" s="22">
        <v>21144</v>
      </c>
      <c r="V14" s="22">
        <v>1139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4253</v>
      </c>
      <c r="AB14" s="22">
        <v>0</v>
      </c>
      <c r="AC14" s="22">
        <v>3507</v>
      </c>
      <c r="AD14" s="22">
        <f t="shared" si="5"/>
        <v>746</v>
      </c>
      <c r="AE14" s="22">
        <v>416</v>
      </c>
      <c r="AF14" s="22">
        <v>330</v>
      </c>
      <c r="AG14" s="22">
        <v>0</v>
      </c>
      <c r="AH14" s="22">
        <v>0</v>
      </c>
      <c r="AI14" s="22">
        <v>0</v>
      </c>
    </row>
    <row r="15" spans="1:35" ht="13.5">
      <c r="A15" s="40" t="s">
        <v>1</v>
      </c>
      <c r="B15" s="40" t="s">
        <v>20</v>
      </c>
      <c r="C15" s="41" t="s">
        <v>21</v>
      </c>
      <c r="D15" s="31">
        <f t="shared" si="0"/>
        <v>217003</v>
      </c>
      <c r="E15" s="22">
        <v>205056</v>
      </c>
      <c r="F15" s="31">
        <f t="shared" si="1"/>
        <v>11513</v>
      </c>
      <c r="G15" s="22">
        <v>11399</v>
      </c>
      <c r="H15" s="22">
        <v>114</v>
      </c>
      <c r="I15" s="22">
        <v>0</v>
      </c>
      <c r="J15" s="22">
        <v>0</v>
      </c>
      <c r="K15" s="22">
        <v>0</v>
      </c>
      <c r="L15" s="22">
        <v>434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214271</v>
      </c>
      <c r="U15" s="22">
        <v>205056</v>
      </c>
      <c r="V15" s="22">
        <v>9215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34816</v>
      </c>
      <c r="AB15" s="22">
        <v>434</v>
      </c>
      <c r="AC15" s="22">
        <v>34382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</v>
      </c>
      <c r="B16" s="40" t="s">
        <v>22</v>
      </c>
      <c r="C16" s="41" t="s">
        <v>23</v>
      </c>
      <c r="D16" s="31">
        <f t="shared" si="0"/>
        <v>24701</v>
      </c>
      <c r="E16" s="22">
        <v>0</v>
      </c>
      <c r="F16" s="31">
        <f t="shared" si="1"/>
        <v>14472</v>
      </c>
      <c r="G16" s="22">
        <v>0</v>
      </c>
      <c r="H16" s="22">
        <v>1285</v>
      </c>
      <c r="I16" s="22">
        <v>13187</v>
      </c>
      <c r="J16" s="22">
        <v>0</v>
      </c>
      <c r="K16" s="22">
        <v>0</v>
      </c>
      <c r="L16" s="22">
        <v>7503</v>
      </c>
      <c r="M16" s="22">
        <f t="shared" si="2"/>
        <v>2726</v>
      </c>
      <c r="N16" s="22">
        <v>2161</v>
      </c>
      <c r="O16" s="22">
        <v>527</v>
      </c>
      <c r="P16" s="22">
        <v>38</v>
      </c>
      <c r="Q16" s="22">
        <v>0</v>
      </c>
      <c r="R16" s="22">
        <v>0</v>
      </c>
      <c r="S16" s="22">
        <v>0</v>
      </c>
      <c r="T16" s="22">
        <f t="shared" si="3"/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18198</v>
      </c>
      <c r="AB16" s="22">
        <v>7503</v>
      </c>
      <c r="AC16" s="22">
        <v>0</v>
      </c>
      <c r="AD16" s="22">
        <f t="shared" si="5"/>
        <v>10695</v>
      </c>
      <c r="AE16" s="22">
        <v>0</v>
      </c>
      <c r="AF16" s="22">
        <v>277</v>
      </c>
      <c r="AG16" s="22">
        <v>10418</v>
      </c>
      <c r="AH16" s="22">
        <v>0</v>
      </c>
      <c r="AI16" s="22">
        <v>0</v>
      </c>
    </row>
    <row r="17" spans="1:35" ht="13.5">
      <c r="A17" s="40" t="s">
        <v>1</v>
      </c>
      <c r="B17" s="40" t="s">
        <v>24</v>
      </c>
      <c r="C17" s="41" t="s">
        <v>25</v>
      </c>
      <c r="D17" s="31">
        <f t="shared" si="0"/>
        <v>54967</v>
      </c>
      <c r="E17" s="22">
        <v>40837</v>
      </c>
      <c r="F17" s="31">
        <f t="shared" si="1"/>
        <v>3168</v>
      </c>
      <c r="G17" s="22">
        <v>2777</v>
      </c>
      <c r="H17" s="22">
        <v>391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10962</v>
      </c>
      <c r="N17" s="22">
        <v>6509</v>
      </c>
      <c r="O17" s="22">
        <v>728</v>
      </c>
      <c r="P17" s="22">
        <v>1553</v>
      </c>
      <c r="Q17" s="22">
        <v>0</v>
      </c>
      <c r="R17" s="22">
        <v>1865</v>
      </c>
      <c r="S17" s="22">
        <v>307</v>
      </c>
      <c r="T17" s="22">
        <f t="shared" si="3"/>
        <v>41201</v>
      </c>
      <c r="U17" s="22">
        <v>40837</v>
      </c>
      <c r="V17" s="22">
        <v>335</v>
      </c>
      <c r="W17" s="22">
        <v>29</v>
      </c>
      <c r="X17" s="22">
        <v>0</v>
      </c>
      <c r="Y17" s="22">
        <v>0</v>
      </c>
      <c r="Z17" s="22">
        <v>0</v>
      </c>
      <c r="AA17" s="22">
        <f t="shared" si="4"/>
        <v>6283</v>
      </c>
      <c r="AB17" s="22">
        <v>0</v>
      </c>
      <c r="AC17" s="22">
        <v>4583</v>
      </c>
      <c r="AD17" s="22">
        <f t="shared" si="5"/>
        <v>1700</v>
      </c>
      <c r="AE17" s="22">
        <v>1700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</v>
      </c>
      <c r="B18" s="40" t="s">
        <v>26</v>
      </c>
      <c r="C18" s="41" t="s">
        <v>27</v>
      </c>
      <c r="D18" s="31">
        <f t="shared" si="0"/>
        <v>98157</v>
      </c>
      <c r="E18" s="22">
        <v>83517</v>
      </c>
      <c r="F18" s="31">
        <f t="shared" si="1"/>
        <v>7346</v>
      </c>
      <c r="G18" s="22">
        <v>5634</v>
      </c>
      <c r="H18" s="22">
        <v>1712</v>
      </c>
      <c r="I18" s="22">
        <v>0</v>
      </c>
      <c r="J18" s="22">
        <v>0</v>
      </c>
      <c r="K18" s="22">
        <v>0</v>
      </c>
      <c r="L18" s="22">
        <v>888</v>
      </c>
      <c r="M18" s="22">
        <f t="shared" si="2"/>
        <v>6406</v>
      </c>
      <c r="N18" s="22">
        <v>5167</v>
      </c>
      <c r="O18" s="22">
        <v>0</v>
      </c>
      <c r="P18" s="22">
        <v>880</v>
      </c>
      <c r="Q18" s="22">
        <v>0</v>
      </c>
      <c r="R18" s="22">
        <v>22</v>
      </c>
      <c r="S18" s="22">
        <v>337</v>
      </c>
      <c r="T18" s="22">
        <f t="shared" si="3"/>
        <v>86609</v>
      </c>
      <c r="U18" s="22">
        <v>83517</v>
      </c>
      <c r="V18" s="22">
        <v>3092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10153</v>
      </c>
      <c r="AB18" s="22">
        <v>888</v>
      </c>
      <c r="AC18" s="22">
        <v>9265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</v>
      </c>
      <c r="B19" s="40" t="s">
        <v>28</v>
      </c>
      <c r="C19" s="41" t="s">
        <v>29</v>
      </c>
      <c r="D19" s="31">
        <f t="shared" si="0"/>
        <v>97809</v>
      </c>
      <c r="E19" s="22">
        <v>78012</v>
      </c>
      <c r="F19" s="31">
        <f t="shared" si="1"/>
        <v>9414</v>
      </c>
      <c r="G19" s="22">
        <v>7213</v>
      </c>
      <c r="H19" s="22">
        <v>2201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10383</v>
      </c>
      <c r="N19" s="22">
        <v>9758</v>
      </c>
      <c r="O19" s="22">
        <v>0</v>
      </c>
      <c r="P19" s="22">
        <v>0</v>
      </c>
      <c r="Q19" s="22">
        <v>235</v>
      </c>
      <c r="R19" s="22">
        <v>0</v>
      </c>
      <c r="S19" s="22">
        <v>390</v>
      </c>
      <c r="T19" s="22">
        <f t="shared" si="3"/>
        <v>82428</v>
      </c>
      <c r="U19" s="22">
        <v>78012</v>
      </c>
      <c r="V19" s="22">
        <v>4416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12878</v>
      </c>
      <c r="AB19" s="22">
        <v>0</v>
      </c>
      <c r="AC19" s="22">
        <v>12878</v>
      </c>
      <c r="AD19" s="22">
        <f t="shared" si="5"/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</v>
      </c>
      <c r="B20" s="40" t="s">
        <v>30</v>
      </c>
      <c r="C20" s="41" t="s">
        <v>31</v>
      </c>
      <c r="D20" s="31">
        <f t="shared" si="0"/>
        <v>33753</v>
      </c>
      <c r="E20" s="22">
        <v>29255</v>
      </c>
      <c r="F20" s="31">
        <f t="shared" si="1"/>
        <v>3058</v>
      </c>
      <c r="G20" s="22">
        <v>2372</v>
      </c>
      <c r="H20" s="22">
        <v>686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1440</v>
      </c>
      <c r="N20" s="22">
        <v>1393</v>
      </c>
      <c r="O20" s="22">
        <v>0</v>
      </c>
      <c r="P20" s="22">
        <v>0</v>
      </c>
      <c r="Q20" s="22">
        <v>0</v>
      </c>
      <c r="R20" s="22">
        <v>0</v>
      </c>
      <c r="S20" s="22">
        <v>47</v>
      </c>
      <c r="T20" s="22">
        <f t="shared" si="3"/>
        <v>29450</v>
      </c>
      <c r="U20" s="22">
        <v>29255</v>
      </c>
      <c r="V20" s="22">
        <v>184</v>
      </c>
      <c r="W20" s="22">
        <v>11</v>
      </c>
      <c r="X20" s="22">
        <v>0</v>
      </c>
      <c r="Y20" s="22">
        <v>0</v>
      </c>
      <c r="Z20" s="22">
        <v>0</v>
      </c>
      <c r="AA20" s="22">
        <f t="shared" si="4"/>
        <v>4929</v>
      </c>
      <c r="AB20" s="22">
        <v>0</v>
      </c>
      <c r="AC20" s="22">
        <v>3277</v>
      </c>
      <c r="AD20" s="22">
        <f t="shared" si="5"/>
        <v>1652</v>
      </c>
      <c r="AE20" s="22">
        <v>1338</v>
      </c>
      <c r="AF20" s="22">
        <v>314</v>
      </c>
      <c r="AG20" s="22">
        <v>0</v>
      </c>
      <c r="AH20" s="22">
        <v>0</v>
      </c>
      <c r="AI20" s="22">
        <v>0</v>
      </c>
    </row>
    <row r="21" spans="1:35" ht="13.5">
      <c r="A21" s="40" t="s">
        <v>1</v>
      </c>
      <c r="B21" s="40" t="s">
        <v>32</v>
      </c>
      <c r="C21" s="41" t="s">
        <v>33</v>
      </c>
      <c r="D21" s="31">
        <f t="shared" si="0"/>
        <v>44477</v>
      </c>
      <c r="E21" s="22">
        <v>32813</v>
      </c>
      <c r="F21" s="31">
        <f t="shared" si="1"/>
        <v>1129</v>
      </c>
      <c r="G21" s="22">
        <v>1068</v>
      </c>
      <c r="H21" s="22">
        <v>61</v>
      </c>
      <c r="I21" s="22">
        <v>0</v>
      </c>
      <c r="J21" s="22">
        <v>0</v>
      </c>
      <c r="K21" s="22">
        <v>0</v>
      </c>
      <c r="L21" s="22">
        <v>6</v>
      </c>
      <c r="M21" s="22">
        <f t="shared" si="2"/>
        <v>10529</v>
      </c>
      <c r="N21" s="22">
        <v>7620</v>
      </c>
      <c r="O21" s="22">
        <v>943</v>
      </c>
      <c r="P21" s="22">
        <v>1134</v>
      </c>
      <c r="Q21" s="22">
        <v>228</v>
      </c>
      <c r="R21" s="22">
        <v>0</v>
      </c>
      <c r="S21" s="22">
        <v>604</v>
      </c>
      <c r="T21" s="22">
        <f t="shared" si="3"/>
        <v>32980</v>
      </c>
      <c r="U21" s="22">
        <v>32813</v>
      </c>
      <c r="V21" s="22">
        <v>167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3932</v>
      </c>
      <c r="AB21" s="22">
        <v>6</v>
      </c>
      <c r="AC21" s="22">
        <v>3468</v>
      </c>
      <c r="AD21" s="22">
        <f t="shared" si="5"/>
        <v>458</v>
      </c>
      <c r="AE21" s="22">
        <v>458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</v>
      </c>
      <c r="B22" s="40" t="s">
        <v>34</v>
      </c>
      <c r="C22" s="41" t="s">
        <v>35</v>
      </c>
      <c r="D22" s="31">
        <f t="shared" si="0"/>
        <v>41217</v>
      </c>
      <c r="E22" s="22">
        <v>33339</v>
      </c>
      <c r="F22" s="31">
        <f t="shared" si="1"/>
        <v>2596</v>
      </c>
      <c r="G22" s="22">
        <v>882</v>
      </c>
      <c r="H22" s="22">
        <v>1714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5282</v>
      </c>
      <c r="N22" s="22">
        <v>4055</v>
      </c>
      <c r="O22" s="22">
        <v>184</v>
      </c>
      <c r="P22" s="22">
        <v>0</v>
      </c>
      <c r="Q22" s="22">
        <v>253</v>
      </c>
      <c r="R22" s="22">
        <v>0</v>
      </c>
      <c r="S22" s="22">
        <v>790</v>
      </c>
      <c r="T22" s="22">
        <f t="shared" si="3"/>
        <v>33445</v>
      </c>
      <c r="U22" s="22">
        <v>33339</v>
      </c>
      <c r="V22" s="22">
        <v>106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4038</v>
      </c>
      <c r="AB22" s="22">
        <v>0</v>
      </c>
      <c r="AC22" s="22">
        <v>3566</v>
      </c>
      <c r="AD22" s="22">
        <f t="shared" si="5"/>
        <v>472</v>
      </c>
      <c r="AE22" s="22">
        <v>472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</v>
      </c>
      <c r="B23" s="40" t="s">
        <v>36</v>
      </c>
      <c r="C23" s="41" t="s">
        <v>37</v>
      </c>
      <c r="D23" s="31">
        <f t="shared" si="0"/>
        <v>17213</v>
      </c>
      <c r="E23" s="22">
        <v>11829</v>
      </c>
      <c r="F23" s="31">
        <f t="shared" si="1"/>
        <v>1533</v>
      </c>
      <c r="G23" s="22">
        <v>537</v>
      </c>
      <c r="H23" s="22">
        <v>482</v>
      </c>
      <c r="I23" s="22">
        <v>0</v>
      </c>
      <c r="J23" s="22">
        <v>0</v>
      </c>
      <c r="K23" s="22">
        <v>514</v>
      </c>
      <c r="L23" s="22">
        <v>30</v>
      </c>
      <c r="M23" s="22">
        <f t="shared" si="2"/>
        <v>3821</v>
      </c>
      <c r="N23" s="22">
        <v>2217</v>
      </c>
      <c r="O23" s="22">
        <v>1210</v>
      </c>
      <c r="P23" s="22">
        <v>0</v>
      </c>
      <c r="Q23" s="22">
        <v>102</v>
      </c>
      <c r="R23" s="22">
        <v>155</v>
      </c>
      <c r="S23" s="22">
        <v>137</v>
      </c>
      <c r="T23" s="22">
        <f t="shared" si="3"/>
        <v>12366</v>
      </c>
      <c r="U23" s="22">
        <v>11829</v>
      </c>
      <c r="V23" s="22">
        <v>537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1887</v>
      </c>
      <c r="AB23" s="22">
        <v>30</v>
      </c>
      <c r="AC23" s="22">
        <v>1343</v>
      </c>
      <c r="AD23" s="22">
        <f t="shared" si="5"/>
        <v>514</v>
      </c>
      <c r="AE23" s="22">
        <v>0</v>
      </c>
      <c r="AF23" s="22">
        <v>0</v>
      </c>
      <c r="AG23" s="22">
        <v>0</v>
      </c>
      <c r="AH23" s="22">
        <v>0</v>
      </c>
      <c r="AI23" s="22">
        <v>514</v>
      </c>
    </row>
    <row r="24" spans="1:35" ht="13.5">
      <c r="A24" s="40" t="s">
        <v>1</v>
      </c>
      <c r="B24" s="40" t="s">
        <v>38</v>
      </c>
      <c r="C24" s="41" t="s">
        <v>39</v>
      </c>
      <c r="D24" s="31">
        <f t="shared" si="0"/>
        <v>28630</v>
      </c>
      <c r="E24" s="22">
        <v>21249</v>
      </c>
      <c r="F24" s="31">
        <f t="shared" si="1"/>
        <v>1235</v>
      </c>
      <c r="G24" s="22">
        <v>1221</v>
      </c>
      <c r="H24" s="22">
        <v>14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6146</v>
      </c>
      <c r="N24" s="22">
        <v>2829</v>
      </c>
      <c r="O24" s="22">
        <v>1523</v>
      </c>
      <c r="P24" s="22">
        <v>1389</v>
      </c>
      <c r="Q24" s="22">
        <v>144</v>
      </c>
      <c r="R24" s="22">
        <v>0</v>
      </c>
      <c r="S24" s="22">
        <v>261</v>
      </c>
      <c r="T24" s="22">
        <f t="shared" si="3"/>
        <v>21300</v>
      </c>
      <c r="U24" s="22">
        <v>21249</v>
      </c>
      <c r="V24" s="22">
        <v>51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3135</v>
      </c>
      <c r="AB24" s="22">
        <v>0</v>
      </c>
      <c r="AC24" s="22">
        <v>2310</v>
      </c>
      <c r="AD24" s="22">
        <f t="shared" si="5"/>
        <v>825</v>
      </c>
      <c r="AE24" s="22">
        <v>825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</v>
      </c>
      <c r="B25" s="40" t="s">
        <v>40</v>
      </c>
      <c r="C25" s="41" t="s">
        <v>41</v>
      </c>
      <c r="D25" s="31">
        <f t="shared" si="0"/>
        <v>13843</v>
      </c>
      <c r="E25" s="22">
        <v>11364</v>
      </c>
      <c r="F25" s="31">
        <f t="shared" si="1"/>
        <v>838</v>
      </c>
      <c r="G25" s="22">
        <v>556</v>
      </c>
      <c r="H25" s="22">
        <v>282</v>
      </c>
      <c r="I25" s="22">
        <v>0</v>
      </c>
      <c r="J25" s="22">
        <v>0</v>
      </c>
      <c r="K25" s="22">
        <v>0</v>
      </c>
      <c r="L25" s="22">
        <v>501</v>
      </c>
      <c r="M25" s="22">
        <f t="shared" si="2"/>
        <v>1140</v>
      </c>
      <c r="N25" s="22">
        <v>621</v>
      </c>
      <c r="O25" s="22">
        <v>0</v>
      </c>
      <c r="P25" s="22">
        <v>0</v>
      </c>
      <c r="Q25" s="22">
        <v>0</v>
      </c>
      <c r="R25" s="22">
        <v>1</v>
      </c>
      <c r="S25" s="22">
        <v>518</v>
      </c>
      <c r="T25" s="22">
        <f t="shared" si="3"/>
        <v>11364</v>
      </c>
      <c r="U25" s="22">
        <v>11364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1611</v>
      </c>
      <c r="AB25" s="22">
        <v>501</v>
      </c>
      <c r="AC25" s="22">
        <v>1110</v>
      </c>
      <c r="AD25" s="22">
        <f t="shared" si="5"/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</v>
      </c>
      <c r="B26" s="40" t="s">
        <v>42</v>
      </c>
      <c r="C26" s="41" t="s">
        <v>43</v>
      </c>
      <c r="D26" s="31">
        <f t="shared" si="0"/>
        <v>14818</v>
      </c>
      <c r="E26" s="22">
        <v>11265</v>
      </c>
      <c r="F26" s="31">
        <f t="shared" si="1"/>
        <v>278</v>
      </c>
      <c r="G26" s="22">
        <v>0</v>
      </c>
      <c r="H26" s="22">
        <v>278</v>
      </c>
      <c r="I26" s="22">
        <v>0</v>
      </c>
      <c r="J26" s="22">
        <v>0</v>
      </c>
      <c r="K26" s="22">
        <v>0</v>
      </c>
      <c r="L26" s="22">
        <v>806</v>
      </c>
      <c r="M26" s="22">
        <f t="shared" si="2"/>
        <v>2469</v>
      </c>
      <c r="N26" s="22">
        <v>1346</v>
      </c>
      <c r="O26" s="22">
        <v>454</v>
      </c>
      <c r="P26" s="22">
        <v>410</v>
      </c>
      <c r="Q26" s="22">
        <v>68</v>
      </c>
      <c r="R26" s="22">
        <v>0</v>
      </c>
      <c r="S26" s="22">
        <v>191</v>
      </c>
      <c r="T26" s="22">
        <f t="shared" si="3"/>
        <v>11265</v>
      </c>
      <c r="U26" s="22">
        <v>11265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1754</v>
      </c>
      <c r="AB26" s="22">
        <v>806</v>
      </c>
      <c r="AC26" s="22">
        <v>948</v>
      </c>
      <c r="AD26" s="22">
        <f t="shared" si="5"/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</v>
      </c>
      <c r="B27" s="40" t="s">
        <v>44</v>
      </c>
      <c r="C27" s="41" t="s">
        <v>45</v>
      </c>
      <c r="D27" s="31">
        <f t="shared" si="0"/>
        <v>13279</v>
      </c>
      <c r="E27" s="22">
        <v>7959</v>
      </c>
      <c r="F27" s="31">
        <f t="shared" si="1"/>
        <v>1016</v>
      </c>
      <c r="G27" s="22">
        <v>0</v>
      </c>
      <c r="H27" s="22">
        <v>1016</v>
      </c>
      <c r="I27" s="22">
        <v>0</v>
      </c>
      <c r="J27" s="22">
        <v>0</v>
      </c>
      <c r="K27" s="22">
        <v>0</v>
      </c>
      <c r="L27" s="22">
        <v>1905</v>
      </c>
      <c r="M27" s="22">
        <f t="shared" si="2"/>
        <v>2399</v>
      </c>
      <c r="N27" s="22">
        <v>1898</v>
      </c>
      <c r="O27" s="22">
        <v>276</v>
      </c>
      <c r="P27" s="22">
        <v>9</v>
      </c>
      <c r="Q27" s="22">
        <v>0</v>
      </c>
      <c r="R27" s="22">
        <v>0</v>
      </c>
      <c r="S27" s="22">
        <v>216</v>
      </c>
      <c r="T27" s="22">
        <f t="shared" si="3"/>
        <v>7973</v>
      </c>
      <c r="U27" s="22">
        <v>7959</v>
      </c>
      <c r="V27" s="22">
        <v>0</v>
      </c>
      <c r="W27" s="22">
        <v>14</v>
      </c>
      <c r="X27" s="22">
        <v>0</v>
      </c>
      <c r="Y27" s="22">
        <v>0</v>
      </c>
      <c r="Z27" s="22">
        <v>0</v>
      </c>
      <c r="AA27" s="22">
        <f t="shared" si="4"/>
        <v>3026</v>
      </c>
      <c r="AB27" s="22">
        <v>1905</v>
      </c>
      <c r="AC27" s="22">
        <v>683</v>
      </c>
      <c r="AD27" s="22">
        <f t="shared" si="5"/>
        <v>438</v>
      </c>
      <c r="AE27" s="22">
        <v>0</v>
      </c>
      <c r="AF27" s="22">
        <v>438</v>
      </c>
      <c r="AG27" s="22">
        <v>0</v>
      </c>
      <c r="AH27" s="22">
        <v>0</v>
      </c>
      <c r="AI27" s="22">
        <v>0</v>
      </c>
    </row>
    <row r="28" spans="1:35" ht="13.5">
      <c r="A28" s="40" t="s">
        <v>1</v>
      </c>
      <c r="B28" s="40" t="s">
        <v>46</v>
      </c>
      <c r="C28" s="41" t="s">
        <v>183</v>
      </c>
      <c r="D28" s="31">
        <f t="shared" si="0"/>
        <v>11330</v>
      </c>
      <c r="E28" s="22">
        <v>7184</v>
      </c>
      <c r="F28" s="31">
        <f t="shared" si="1"/>
        <v>910</v>
      </c>
      <c r="G28" s="22">
        <v>237</v>
      </c>
      <c r="H28" s="22">
        <v>673</v>
      </c>
      <c r="I28" s="22">
        <v>0</v>
      </c>
      <c r="J28" s="22">
        <v>0</v>
      </c>
      <c r="K28" s="22">
        <v>0</v>
      </c>
      <c r="L28" s="22">
        <v>48</v>
      </c>
      <c r="M28" s="22">
        <f t="shared" si="2"/>
        <v>3188</v>
      </c>
      <c r="N28" s="22">
        <v>2195</v>
      </c>
      <c r="O28" s="22">
        <v>0</v>
      </c>
      <c r="P28" s="22">
        <v>136</v>
      </c>
      <c r="Q28" s="22">
        <v>0</v>
      </c>
      <c r="R28" s="22">
        <v>0</v>
      </c>
      <c r="S28" s="22">
        <v>857</v>
      </c>
      <c r="T28" s="22">
        <f t="shared" si="3"/>
        <v>7184</v>
      </c>
      <c r="U28" s="22">
        <v>7184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710</v>
      </c>
      <c r="AB28" s="22">
        <v>48</v>
      </c>
      <c r="AC28" s="22">
        <v>425</v>
      </c>
      <c r="AD28" s="22">
        <f t="shared" si="5"/>
        <v>237</v>
      </c>
      <c r="AE28" s="22">
        <v>237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</v>
      </c>
      <c r="B29" s="40" t="s">
        <v>47</v>
      </c>
      <c r="C29" s="41" t="s">
        <v>48</v>
      </c>
      <c r="D29" s="31">
        <f t="shared" si="0"/>
        <v>3126</v>
      </c>
      <c r="E29" s="22">
        <v>2340</v>
      </c>
      <c r="F29" s="31">
        <f t="shared" si="1"/>
        <v>195</v>
      </c>
      <c r="G29" s="22">
        <v>169</v>
      </c>
      <c r="H29" s="22">
        <v>26</v>
      </c>
      <c r="I29" s="22">
        <v>0</v>
      </c>
      <c r="J29" s="22">
        <v>0</v>
      </c>
      <c r="K29" s="22">
        <v>0</v>
      </c>
      <c r="L29" s="22">
        <v>4</v>
      </c>
      <c r="M29" s="22">
        <f t="shared" si="2"/>
        <v>587</v>
      </c>
      <c r="N29" s="22">
        <v>397</v>
      </c>
      <c r="O29" s="22">
        <v>56</v>
      </c>
      <c r="P29" s="22">
        <v>93</v>
      </c>
      <c r="Q29" s="22">
        <v>13</v>
      </c>
      <c r="R29" s="22">
        <v>2</v>
      </c>
      <c r="S29" s="22">
        <v>26</v>
      </c>
      <c r="T29" s="22">
        <f t="shared" si="3"/>
        <v>2367</v>
      </c>
      <c r="U29" s="22">
        <v>2340</v>
      </c>
      <c r="V29" s="22">
        <v>27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217</v>
      </c>
      <c r="AB29" s="22">
        <v>4</v>
      </c>
      <c r="AC29" s="22">
        <v>164</v>
      </c>
      <c r="AD29" s="22">
        <f t="shared" si="5"/>
        <v>49</v>
      </c>
      <c r="AE29" s="22">
        <v>49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</v>
      </c>
      <c r="B30" s="40" t="s">
        <v>49</v>
      </c>
      <c r="C30" s="41" t="s">
        <v>0</v>
      </c>
      <c r="D30" s="31">
        <f t="shared" si="0"/>
        <v>6035</v>
      </c>
      <c r="E30" s="22">
        <v>4613</v>
      </c>
      <c r="F30" s="31">
        <f t="shared" si="1"/>
        <v>370</v>
      </c>
      <c r="G30" s="22">
        <v>350</v>
      </c>
      <c r="H30" s="22">
        <v>20</v>
      </c>
      <c r="I30" s="22">
        <v>0</v>
      </c>
      <c r="J30" s="22">
        <v>0</v>
      </c>
      <c r="K30" s="22">
        <v>0</v>
      </c>
      <c r="L30" s="22">
        <v>5</v>
      </c>
      <c r="M30" s="22">
        <f t="shared" si="2"/>
        <v>1047</v>
      </c>
      <c r="N30" s="22">
        <v>740</v>
      </c>
      <c r="O30" s="22">
        <v>70</v>
      </c>
      <c r="P30" s="22">
        <v>160</v>
      </c>
      <c r="Q30" s="22">
        <v>34</v>
      </c>
      <c r="R30" s="22">
        <v>6</v>
      </c>
      <c r="S30" s="22">
        <v>37</v>
      </c>
      <c r="T30" s="22">
        <f t="shared" si="3"/>
        <v>4660</v>
      </c>
      <c r="U30" s="22">
        <v>4613</v>
      </c>
      <c r="V30" s="22">
        <v>47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434</v>
      </c>
      <c r="AB30" s="22">
        <v>5</v>
      </c>
      <c r="AC30" s="22">
        <v>324</v>
      </c>
      <c r="AD30" s="22">
        <f t="shared" si="5"/>
        <v>105</v>
      </c>
      <c r="AE30" s="22">
        <v>105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</v>
      </c>
      <c r="B31" s="40" t="s">
        <v>50</v>
      </c>
      <c r="C31" s="41" t="s">
        <v>51</v>
      </c>
      <c r="D31" s="31">
        <f t="shared" si="0"/>
        <v>4657</v>
      </c>
      <c r="E31" s="22">
        <v>3520</v>
      </c>
      <c r="F31" s="31">
        <f t="shared" si="1"/>
        <v>326</v>
      </c>
      <c r="G31" s="22">
        <v>306</v>
      </c>
      <c r="H31" s="22">
        <v>20</v>
      </c>
      <c r="I31" s="22">
        <v>0</v>
      </c>
      <c r="J31" s="22">
        <v>0</v>
      </c>
      <c r="K31" s="22">
        <v>0</v>
      </c>
      <c r="L31" s="22">
        <v>4</v>
      </c>
      <c r="M31" s="22">
        <f t="shared" si="2"/>
        <v>807</v>
      </c>
      <c r="N31" s="22">
        <v>578</v>
      </c>
      <c r="O31" s="22">
        <v>43</v>
      </c>
      <c r="P31" s="22">
        <v>155</v>
      </c>
      <c r="Q31" s="22">
        <v>25</v>
      </c>
      <c r="R31" s="22">
        <v>6</v>
      </c>
      <c r="S31" s="22">
        <v>0</v>
      </c>
      <c r="T31" s="22">
        <f t="shared" si="3"/>
        <v>3558</v>
      </c>
      <c r="U31" s="22">
        <v>3520</v>
      </c>
      <c r="V31" s="22">
        <v>38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340</v>
      </c>
      <c r="AB31" s="22">
        <v>4</v>
      </c>
      <c r="AC31" s="22">
        <v>247</v>
      </c>
      <c r="AD31" s="22">
        <f t="shared" si="5"/>
        <v>89</v>
      </c>
      <c r="AE31" s="22">
        <v>89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</v>
      </c>
      <c r="B32" s="40" t="s">
        <v>52</v>
      </c>
      <c r="C32" s="41" t="s">
        <v>53</v>
      </c>
      <c r="D32" s="31">
        <f t="shared" si="0"/>
        <v>4207</v>
      </c>
      <c r="E32" s="22">
        <v>3209</v>
      </c>
      <c r="F32" s="31">
        <f t="shared" si="1"/>
        <v>380</v>
      </c>
      <c r="G32" s="22">
        <v>377</v>
      </c>
      <c r="H32" s="22">
        <v>3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618</v>
      </c>
      <c r="N32" s="22">
        <v>449</v>
      </c>
      <c r="O32" s="22">
        <v>0</v>
      </c>
      <c r="P32" s="22">
        <v>117</v>
      </c>
      <c r="Q32" s="22">
        <v>29</v>
      </c>
      <c r="R32" s="22">
        <v>0</v>
      </c>
      <c r="S32" s="22">
        <v>23</v>
      </c>
      <c r="T32" s="22">
        <f t="shared" si="3"/>
        <v>3287</v>
      </c>
      <c r="U32" s="22">
        <v>3209</v>
      </c>
      <c r="V32" s="22">
        <v>78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399</v>
      </c>
      <c r="AB32" s="22">
        <v>0</v>
      </c>
      <c r="AC32" s="22">
        <v>295</v>
      </c>
      <c r="AD32" s="22">
        <f t="shared" si="5"/>
        <v>104</v>
      </c>
      <c r="AE32" s="22">
        <v>104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</v>
      </c>
      <c r="B33" s="40" t="s">
        <v>54</v>
      </c>
      <c r="C33" s="41" t="s">
        <v>55</v>
      </c>
      <c r="D33" s="31">
        <f t="shared" si="0"/>
        <v>5009</v>
      </c>
      <c r="E33" s="22">
        <v>3596</v>
      </c>
      <c r="F33" s="31">
        <f t="shared" si="1"/>
        <v>577</v>
      </c>
      <c r="G33" s="22">
        <v>257</v>
      </c>
      <c r="H33" s="22">
        <v>320</v>
      </c>
      <c r="I33" s="22">
        <v>0</v>
      </c>
      <c r="J33" s="22">
        <v>0</v>
      </c>
      <c r="K33" s="22">
        <v>0</v>
      </c>
      <c r="L33" s="22">
        <v>0</v>
      </c>
      <c r="M33" s="22">
        <f t="shared" si="2"/>
        <v>836</v>
      </c>
      <c r="N33" s="22">
        <v>659</v>
      </c>
      <c r="O33" s="22">
        <v>0</v>
      </c>
      <c r="P33" s="22">
        <v>142</v>
      </c>
      <c r="Q33" s="22">
        <v>0</v>
      </c>
      <c r="R33" s="22">
        <v>0</v>
      </c>
      <c r="S33" s="22">
        <v>35</v>
      </c>
      <c r="T33" s="22">
        <f t="shared" si="3"/>
        <v>3644</v>
      </c>
      <c r="U33" s="22">
        <v>3596</v>
      </c>
      <c r="V33" s="22">
        <v>48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401</v>
      </c>
      <c r="AB33" s="22">
        <v>0</v>
      </c>
      <c r="AC33" s="22">
        <v>327</v>
      </c>
      <c r="AD33" s="22">
        <f t="shared" si="5"/>
        <v>74</v>
      </c>
      <c r="AE33" s="22">
        <v>74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</v>
      </c>
      <c r="B34" s="40" t="s">
        <v>56</v>
      </c>
      <c r="C34" s="41" t="s">
        <v>57</v>
      </c>
      <c r="D34" s="31">
        <f t="shared" si="0"/>
        <v>21293</v>
      </c>
      <c r="E34" s="22">
        <v>17812</v>
      </c>
      <c r="F34" s="31">
        <f t="shared" si="1"/>
        <v>3481</v>
      </c>
      <c r="G34" s="22">
        <v>3433</v>
      </c>
      <c r="H34" s="22">
        <v>48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19865</v>
      </c>
      <c r="U34" s="22">
        <v>17812</v>
      </c>
      <c r="V34" s="22">
        <v>2048</v>
      </c>
      <c r="W34" s="22">
        <v>5</v>
      </c>
      <c r="X34" s="22">
        <v>0</v>
      </c>
      <c r="Y34" s="22">
        <v>0</v>
      </c>
      <c r="Z34" s="22">
        <v>0</v>
      </c>
      <c r="AA34" s="22">
        <f t="shared" si="4"/>
        <v>2959</v>
      </c>
      <c r="AB34" s="22">
        <v>0</v>
      </c>
      <c r="AC34" s="22">
        <v>2959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</v>
      </c>
      <c r="B35" s="40" t="s">
        <v>58</v>
      </c>
      <c r="C35" s="41" t="s">
        <v>59</v>
      </c>
      <c r="D35" s="31">
        <f t="shared" si="0"/>
        <v>4146</v>
      </c>
      <c r="E35" s="22">
        <v>3301</v>
      </c>
      <c r="F35" s="31">
        <f t="shared" si="1"/>
        <v>574</v>
      </c>
      <c r="G35" s="22">
        <v>574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271</v>
      </c>
      <c r="N35" s="22">
        <v>259</v>
      </c>
      <c r="O35" s="22">
        <v>0</v>
      </c>
      <c r="P35" s="22">
        <v>0</v>
      </c>
      <c r="Q35" s="22">
        <v>12</v>
      </c>
      <c r="R35" s="22">
        <v>0</v>
      </c>
      <c r="S35" s="22">
        <v>0</v>
      </c>
      <c r="T35" s="22">
        <f t="shared" si="3"/>
        <v>3541</v>
      </c>
      <c r="U35" s="22">
        <v>3301</v>
      </c>
      <c r="V35" s="22">
        <v>240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582</v>
      </c>
      <c r="AB35" s="22">
        <v>0</v>
      </c>
      <c r="AC35" s="22">
        <v>543</v>
      </c>
      <c r="AD35" s="22">
        <f t="shared" si="5"/>
        <v>39</v>
      </c>
      <c r="AE35" s="22">
        <v>39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</v>
      </c>
      <c r="B36" s="40" t="s">
        <v>60</v>
      </c>
      <c r="C36" s="41" t="s">
        <v>61</v>
      </c>
      <c r="D36" s="31">
        <f t="shared" si="0"/>
        <v>15533</v>
      </c>
      <c r="E36" s="22">
        <v>12726</v>
      </c>
      <c r="F36" s="31">
        <f t="shared" si="1"/>
        <v>1694</v>
      </c>
      <c r="G36" s="22">
        <v>1694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f t="shared" si="2"/>
        <v>1113</v>
      </c>
      <c r="N36" s="22">
        <v>1055</v>
      </c>
      <c r="O36" s="22">
        <v>0</v>
      </c>
      <c r="P36" s="22">
        <v>0</v>
      </c>
      <c r="Q36" s="22">
        <v>58</v>
      </c>
      <c r="R36" s="22">
        <v>0</v>
      </c>
      <c r="S36" s="22">
        <v>0</v>
      </c>
      <c r="T36" s="22">
        <f t="shared" si="3"/>
        <v>13390</v>
      </c>
      <c r="U36" s="22">
        <v>12726</v>
      </c>
      <c r="V36" s="22">
        <v>664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2196</v>
      </c>
      <c r="AB36" s="22">
        <v>0</v>
      </c>
      <c r="AC36" s="22">
        <v>2053</v>
      </c>
      <c r="AD36" s="22">
        <f t="shared" si="5"/>
        <v>143</v>
      </c>
      <c r="AE36" s="22">
        <v>143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</v>
      </c>
      <c r="B37" s="40" t="s">
        <v>62</v>
      </c>
      <c r="C37" s="41" t="s">
        <v>63</v>
      </c>
      <c r="D37" s="31">
        <f t="shared" si="0"/>
        <v>15812</v>
      </c>
      <c r="E37" s="22">
        <v>13017</v>
      </c>
      <c r="F37" s="31">
        <f t="shared" si="1"/>
        <v>1905</v>
      </c>
      <c r="G37" s="22">
        <v>1890</v>
      </c>
      <c r="H37" s="22">
        <v>15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890</v>
      </c>
      <c r="N37" s="22">
        <v>616</v>
      </c>
      <c r="O37" s="22">
        <v>0</v>
      </c>
      <c r="P37" s="22">
        <v>0</v>
      </c>
      <c r="Q37" s="22">
        <v>98</v>
      </c>
      <c r="R37" s="22">
        <v>0</v>
      </c>
      <c r="S37" s="22">
        <v>176</v>
      </c>
      <c r="T37" s="22">
        <f t="shared" si="3"/>
        <v>13324</v>
      </c>
      <c r="U37" s="22">
        <v>13017</v>
      </c>
      <c r="V37" s="22">
        <v>307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1989</v>
      </c>
      <c r="AB37" s="22">
        <v>0</v>
      </c>
      <c r="AC37" s="22">
        <v>1638</v>
      </c>
      <c r="AD37" s="22">
        <f t="shared" si="5"/>
        <v>351</v>
      </c>
      <c r="AE37" s="22">
        <v>351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</v>
      </c>
      <c r="B38" s="40" t="s">
        <v>64</v>
      </c>
      <c r="C38" s="41" t="s">
        <v>65</v>
      </c>
      <c r="D38" s="31">
        <f t="shared" si="0"/>
        <v>1054</v>
      </c>
      <c r="E38" s="22">
        <v>800</v>
      </c>
      <c r="F38" s="31">
        <f t="shared" si="1"/>
        <v>115</v>
      </c>
      <c r="G38" s="22">
        <v>24</v>
      </c>
      <c r="H38" s="22">
        <v>39</v>
      </c>
      <c r="I38" s="22">
        <v>0</v>
      </c>
      <c r="J38" s="22">
        <v>0</v>
      </c>
      <c r="K38" s="22">
        <v>52</v>
      </c>
      <c r="L38" s="22">
        <v>0</v>
      </c>
      <c r="M38" s="22">
        <f t="shared" si="2"/>
        <v>139</v>
      </c>
      <c r="N38" s="22">
        <v>117</v>
      </c>
      <c r="O38" s="22">
        <v>8</v>
      </c>
      <c r="P38" s="22">
        <v>0</v>
      </c>
      <c r="Q38" s="22">
        <v>6</v>
      </c>
      <c r="R38" s="22">
        <v>0</v>
      </c>
      <c r="S38" s="22">
        <v>8</v>
      </c>
      <c r="T38" s="22">
        <f t="shared" si="3"/>
        <v>800</v>
      </c>
      <c r="U38" s="22">
        <v>800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168</v>
      </c>
      <c r="AB38" s="22">
        <v>0</v>
      </c>
      <c r="AC38" s="22">
        <v>116</v>
      </c>
      <c r="AD38" s="22">
        <f t="shared" si="5"/>
        <v>52</v>
      </c>
      <c r="AE38" s="22">
        <v>0</v>
      </c>
      <c r="AF38" s="22">
        <v>0</v>
      </c>
      <c r="AG38" s="22">
        <v>0</v>
      </c>
      <c r="AH38" s="22">
        <v>0</v>
      </c>
      <c r="AI38" s="22">
        <v>52</v>
      </c>
    </row>
    <row r="39" spans="1:35" ht="13.5">
      <c r="A39" s="40" t="s">
        <v>1</v>
      </c>
      <c r="B39" s="40" t="s">
        <v>66</v>
      </c>
      <c r="C39" s="41" t="s">
        <v>67</v>
      </c>
      <c r="D39" s="31">
        <f t="shared" si="0"/>
        <v>8465</v>
      </c>
      <c r="E39" s="22">
        <v>6305</v>
      </c>
      <c r="F39" s="31">
        <f t="shared" si="1"/>
        <v>1387</v>
      </c>
      <c r="G39" s="22">
        <v>1364</v>
      </c>
      <c r="H39" s="22">
        <v>23</v>
      </c>
      <c r="I39" s="22">
        <v>0</v>
      </c>
      <c r="J39" s="22">
        <v>0</v>
      </c>
      <c r="K39" s="22">
        <v>0</v>
      </c>
      <c r="L39" s="22">
        <v>0</v>
      </c>
      <c r="M39" s="22">
        <f t="shared" si="2"/>
        <v>773</v>
      </c>
      <c r="N39" s="22">
        <v>668</v>
      </c>
      <c r="O39" s="22">
        <v>51</v>
      </c>
      <c r="P39" s="22">
        <v>0</v>
      </c>
      <c r="Q39" s="22">
        <v>0</v>
      </c>
      <c r="R39" s="22">
        <v>0</v>
      </c>
      <c r="S39" s="22">
        <v>54</v>
      </c>
      <c r="T39" s="22">
        <f t="shared" si="3"/>
        <v>6919</v>
      </c>
      <c r="U39" s="22">
        <v>6305</v>
      </c>
      <c r="V39" s="22">
        <v>614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1333</v>
      </c>
      <c r="AB39" s="22">
        <v>0</v>
      </c>
      <c r="AC39" s="22">
        <v>1038</v>
      </c>
      <c r="AD39" s="22">
        <f t="shared" si="5"/>
        <v>295</v>
      </c>
      <c r="AE39" s="22">
        <v>295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</v>
      </c>
      <c r="B40" s="40" t="s">
        <v>68</v>
      </c>
      <c r="C40" s="41" t="s">
        <v>69</v>
      </c>
      <c r="D40" s="31">
        <f t="shared" si="0"/>
        <v>10636</v>
      </c>
      <c r="E40" s="22">
        <v>8024</v>
      </c>
      <c r="F40" s="31">
        <f t="shared" si="1"/>
        <v>1705</v>
      </c>
      <c r="G40" s="22">
        <v>1684</v>
      </c>
      <c r="H40" s="22">
        <v>21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907</v>
      </c>
      <c r="N40" s="22">
        <v>785</v>
      </c>
      <c r="O40" s="22">
        <v>59</v>
      </c>
      <c r="P40" s="22">
        <v>0</v>
      </c>
      <c r="Q40" s="22">
        <v>0</v>
      </c>
      <c r="R40" s="22">
        <v>0</v>
      </c>
      <c r="S40" s="22">
        <v>63</v>
      </c>
      <c r="T40" s="22">
        <f t="shared" si="3"/>
        <v>8738</v>
      </c>
      <c r="U40" s="22">
        <v>8024</v>
      </c>
      <c r="V40" s="22">
        <v>714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1699</v>
      </c>
      <c r="AB40" s="22">
        <v>0</v>
      </c>
      <c r="AC40" s="22">
        <v>1311</v>
      </c>
      <c r="AD40" s="22">
        <f t="shared" si="5"/>
        <v>388</v>
      </c>
      <c r="AE40" s="22">
        <v>388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</v>
      </c>
      <c r="B41" s="40" t="s">
        <v>70</v>
      </c>
      <c r="C41" s="41" t="s">
        <v>71</v>
      </c>
      <c r="D41" s="31">
        <f t="shared" si="0"/>
        <v>3725</v>
      </c>
      <c r="E41" s="22">
        <v>2725</v>
      </c>
      <c r="F41" s="31">
        <f t="shared" si="1"/>
        <v>590</v>
      </c>
      <c r="G41" s="22">
        <v>580</v>
      </c>
      <c r="H41" s="22">
        <v>10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410</v>
      </c>
      <c r="N41" s="22">
        <v>358</v>
      </c>
      <c r="O41" s="22">
        <v>25</v>
      </c>
      <c r="P41" s="22">
        <v>0</v>
      </c>
      <c r="Q41" s="22">
        <v>0</v>
      </c>
      <c r="R41" s="22">
        <v>0</v>
      </c>
      <c r="S41" s="22">
        <v>27</v>
      </c>
      <c r="T41" s="22">
        <f t="shared" si="3"/>
        <v>2943</v>
      </c>
      <c r="U41" s="22">
        <v>2725</v>
      </c>
      <c r="V41" s="22">
        <v>218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585</v>
      </c>
      <c r="AB41" s="22">
        <v>0</v>
      </c>
      <c r="AC41" s="22">
        <v>441</v>
      </c>
      <c r="AD41" s="22">
        <f t="shared" si="5"/>
        <v>144</v>
      </c>
      <c r="AE41" s="22">
        <v>144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</v>
      </c>
      <c r="B42" s="40" t="s">
        <v>72</v>
      </c>
      <c r="C42" s="41" t="s">
        <v>73</v>
      </c>
      <c r="D42" s="31">
        <f t="shared" si="0"/>
        <v>3739</v>
      </c>
      <c r="E42" s="22">
        <v>2643</v>
      </c>
      <c r="F42" s="31">
        <f t="shared" si="1"/>
        <v>674</v>
      </c>
      <c r="G42" s="22">
        <v>663</v>
      </c>
      <c r="H42" s="22">
        <v>11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422</v>
      </c>
      <c r="N42" s="22">
        <v>368</v>
      </c>
      <c r="O42" s="22">
        <v>26</v>
      </c>
      <c r="P42" s="22">
        <v>0</v>
      </c>
      <c r="Q42" s="22">
        <v>0</v>
      </c>
      <c r="R42" s="22">
        <v>0</v>
      </c>
      <c r="S42" s="22">
        <v>28</v>
      </c>
      <c r="T42" s="22">
        <f t="shared" si="3"/>
        <v>2899</v>
      </c>
      <c r="U42" s="22">
        <v>2643</v>
      </c>
      <c r="V42" s="22">
        <v>256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596</v>
      </c>
      <c r="AB42" s="22">
        <v>0</v>
      </c>
      <c r="AC42" s="22">
        <v>435</v>
      </c>
      <c r="AD42" s="22">
        <f t="shared" si="5"/>
        <v>161</v>
      </c>
      <c r="AE42" s="22">
        <v>161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74" t="s">
        <v>86</v>
      </c>
      <c r="B43" s="75"/>
      <c r="C43" s="76"/>
      <c r="D43" s="22">
        <f aca="true" t="shared" si="6" ref="D43:AI43">SUM(D6:D42)</f>
        <v>3623846</v>
      </c>
      <c r="E43" s="22">
        <f t="shared" si="6"/>
        <v>3153709</v>
      </c>
      <c r="F43" s="22">
        <f t="shared" si="6"/>
        <v>333996</v>
      </c>
      <c r="G43" s="22">
        <f t="shared" si="6"/>
        <v>132179</v>
      </c>
      <c r="H43" s="22">
        <f t="shared" si="6"/>
        <v>105174</v>
      </c>
      <c r="I43" s="22">
        <f t="shared" si="6"/>
        <v>13187</v>
      </c>
      <c r="J43" s="22">
        <f t="shared" si="6"/>
        <v>0</v>
      </c>
      <c r="K43" s="22">
        <f t="shared" si="6"/>
        <v>83456</v>
      </c>
      <c r="L43" s="22">
        <f t="shared" si="6"/>
        <v>26221</v>
      </c>
      <c r="M43" s="22">
        <f t="shared" si="6"/>
        <v>109920</v>
      </c>
      <c r="N43" s="22">
        <f t="shared" si="6"/>
        <v>75297</v>
      </c>
      <c r="O43" s="22">
        <f t="shared" si="6"/>
        <v>9538</v>
      </c>
      <c r="P43" s="22">
        <f t="shared" si="6"/>
        <v>7080</v>
      </c>
      <c r="Q43" s="22">
        <f t="shared" si="6"/>
        <v>1953</v>
      </c>
      <c r="R43" s="22">
        <f t="shared" si="6"/>
        <v>2243</v>
      </c>
      <c r="S43" s="22">
        <f t="shared" si="6"/>
        <v>13809</v>
      </c>
      <c r="T43" s="22">
        <f t="shared" si="6"/>
        <v>3299182</v>
      </c>
      <c r="U43" s="22">
        <f t="shared" si="6"/>
        <v>3153709</v>
      </c>
      <c r="V43" s="22">
        <f t="shared" si="6"/>
        <v>79072</v>
      </c>
      <c r="W43" s="22">
        <f t="shared" si="6"/>
        <v>9267</v>
      </c>
      <c r="X43" s="22">
        <f t="shared" si="6"/>
        <v>0</v>
      </c>
      <c r="Y43" s="22">
        <f t="shared" si="6"/>
        <v>0</v>
      </c>
      <c r="Z43" s="22">
        <f t="shared" si="6"/>
        <v>57134</v>
      </c>
      <c r="AA43" s="22">
        <f t="shared" si="6"/>
        <v>601248</v>
      </c>
      <c r="AB43" s="22">
        <f t="shared" si="6"/>
        <v>26221</v>
      </c>
      <c r="AC43" s="22">
        <f t="shared" si="6"/>
        <v>520090</v>
      </c>
      <c r="AD43" s="22">
        <f t="shared" si="6"/>
        <v>54937</v>
      </c>
      <c r="AE43" s="22">
        <f t="shared" si="6"/>
        <v>11036</v>
      </c>
      <c r="AF43" s="22">
        <f t="shared" si="6"/>
        <v>7231</v>
      </c>
      <c r="AG43" s="22">
        <f t="shared" si="6"/>
        <v>10418</v>
      </c>
      <c r="AH43" s="22">
        <f t="shared" si="6"/>
        <v>0</v>
      </c>
      <c r="AI43" s="22">
        <f t="shared" si="6"/>
        <v>26252</v>
      </c>
    </row>
  </sheetData>
  <mergeCells count="10">
    <mergeCell ref="AC3:AC4"/>
    <mergeCell ref="A43:C43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179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87</v>
      </c>
      <c r="B2" s="49" t="s">
        <v>123</v>
      </c>
      <c r="C2" s="49" t="s">
        <v>124</v>
      </c>
      <c r="D2" s="95" t="s">
        <v>125</v>
      </c>
      <c r="E2" s="93"/>
      <c r="F2" s="93"/>
      <c r="G2" s="93"/>
      <c r="H2" s="93"/>
      <c r="I2" s="93"/>
      <c r="J2" s="94"/>
      <c r="K2" s="95" t="s">
        <v>126</v>
      </c>
      <c r="L2" s="93"/>
      <c r="M2" s="93"/>
      <c r="N2" s="93"/>
      <c r="O2" s="93"/>
      <c r="P2" s="93"/>
      <c r="Q2" s="94"/>
      <c r="R2" s="96" t="s">
        <v>74</v>
      </c>
      <c r="S2" s="47"/>
      <c r="T2" s="47"/>
      <c r="U2" s="47"/>
      <c r="V2" s="47"/>
      <c r="W2" s="47"/>
      <c r="X2" s="48"/>
      <c r="Y2" s="57" t="s">
        <v>75</v>
      </c>
      <c r="Z2" s="97"/>
      <c r="AA2" s="97"/>
      <c r="AB2" s="97"/>
      <c r="AC2" s="97"/>
      <c r="AD2" s="97"/>
      <c r="AE2" s="98"/>
      <c r="AF2" s="57" t="s">
        <v>76</v>
      </c>
      <c r="AG2" s="66"/>
      <c r="AH2" s="66"/>
      <c r="AI2" s="66"/>
      <c r="AJ2" s="66"/>
      <c r="AK2" s="66"/>
      <c r="AL2" s="67"/>
      <c r="AM2" s="57" t="s">
        <v>77</v>
      </c>
      <c r="AN2" s="99"/>
      <c r="AO2" s="99"/>
      <c r="AP2" s="99"/>
      <c r="AQ2" s="99"/>
      <c r="AR2" s="99"/>
      <c r="AS2" s="100"/>
      <c r="AT2" s="57" t="s">
        <v>78</v>
      </c>
      <c r="AU2" s="97"/>
      <c r="AV2" s="97"/>
      <c r="AW2" s="97"/>
      <c r="AX2" s="97"/>
      <c r="AY2" s="97"/>
      <c r="AZ2" s="98"/>
      <c r="BA2" s="57" t="s">
        <v>79</v>
      </c>
      <c r="BB2" s="97"/>
      <c r="BC2" s="97"/>
      <c r="BD2" s="97"/>
      <c r="BE2" s="97"/>
      <c r="BF2" s="97"/>
      <c r="BG2" s="98"/>
      <c r="BH2" s="92" t="s">
        <v>80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141</v>
      </c>
      <c r="E3" s="7" t="s">
        <v>149</v>
      </c>
      <c r="F3" s="7" t="s">
        <v>119</v>
      </c>
      <c r="G3" s="7" t="s">
        <v>151</v>
      </c>
      <c r="H3" s="7" t="s">
        <v>81</v>
      </c>
      <c r="I3" s="7" t="s">
        <v>82</v>
      </c>
      <c r="J3" s="7" t="s">
        <v>121</v>
      </c>
      <c r="K3" s="39" t="s">
        <v>141</v>
      </c>
      <c r="L3" s="7" t="s">
        <v>149</v>
      </c>
      <c r="M3" s="7" t="s">
        <v>119</v>
      </c>
      <c r="N3" s="7" t="s">
        <v>151</v>
      </c>
      <c r="O3" s="7" t="s">
        <v>81</v>
      </c>
      <c r="P3" s="7" t="s">
        <v>82</v>
      </c>
      <c r="Q3" s="7" t="s">
        <v>121</v>
      </c>
      <c r="R3" s="39" t="s">
        <v>141</v>
      </c>
      <c r="S3" s="7" t="s">
        <v>149</v>
      </c>
      <c r="T3" s="7" t="s">
        <v>119</v>
      </c>
      <c r="U3" s="7" t="s">
        <v>151</v>
      </c>
      <c r="V3" s="7" t="s">
        <v>81</v>
      </c>
      <c r="W3" s="7" t="s">
        <v>82</v>
      </c>
      <c r="X3" s="7" t="s">
        <v>121</v>
      </c>
      <c r="Y3" s="39" t="s">
        <v>141</v>
      </c>
      <c r="Z3" s="7" t="s">
        <v>149</v>
      </c>
      <c r="AA3" s="7" t="s">
        <v>119</v>
      </c>
      <c r="AB3" s="7" t="s">
        <v>151</v>
      </c>
      <c r="AC3" s="7" t="s">
        <v>81</v>
      </c>
      <c r="AD3" s="7" t="s">
        <v>82</v>
      </c>
      <c r="AE3" s="7" t="s">
        <v>121</v>
      </c>
      <c r="AF3" s="39" t="s">
        <v>141</v>
      </c>
      <c r="AG3" s="7" t="s">
        <v>149</v>
      </c>
      <c r="AH3" s="7" t="s">
        <v>119</v>
      </c>
      <c r="AI3" s="7" t="s">
        <v>151</v>
      </c>
      <c r="AJ3" s="7" t="s">
        <v>81</v>
      </c>
      <c r="AK3" s="7" t="s">
        <v>82</v>
      </c>
      <c r="AL3" s="7" t="s">
        <v>121</v>
      </c>
      <c r="AM3" s="39" t="s">
        <v>141</v>
      </c>
      <c r="AN3" s="7" t="s">
        <v>149</v>
      </c>
      <c r="AO3" s="7" t="s">
        <v>119</v>
      </c>
      <c r="AP3" s="7" t="s">
        <v>151</v>
      </c>
      <c r="AQ3" s="7" t="s">
        <v>81</v>
      </c>
      <c r="AR3" s="7" t="s">
        <v>82</v>
      </c>
      <c r="AS3" s="7" t="s">
        <v>121</v>
      </c>
      <c r="AT3" s="39" t="s">
        <v>141</v>
      </c>
      <c r="AU3" s="7" t="s">
        <v>149</v>
      </c>
      <c r="AV3" s="7" t="s">
        <v>119</v>
      </c>
      <c r="AW3" s="7" t="s">
        <v>151</v>
      </c>
      <c r="AX3" s="7" t="s">
        <v>81</v>
      </c>
      <c r="AY3" s="7" t="s">
        <v>82</v>
      </c>
      <c r="AZ3" s="7" t="s">
        <v>121</v>
      </c>
      <c r="BA3" s="39" t="s">
        <v>141</v>
      </c>
      <c r="BB3" s="7" t="s">
        <v>149</v>
      </c>
      <c r="BC3" s="7" t="s">
        <v>119</v>
      </c>
      <c r="BD3" s="7" t="s">
        <v>151</v>
      </c>
      <c r="BE3" s="7" t="s">
        <v>81</v>
      </c>
      <c r="BF3" s="7" t="s">
        <v>82</v>
      </c>
      <c r="BG3" s="7" t="s">
        <v>121</v>
      </c>
      <c r="BH3" s="39" t="s">
        <v>141</v>
      </c>
      <c r="BI3" s="7" t="s">
        <v>149</v>
      </c>
      <c r="BJ3" s="7" t="s">
        <v>119</v>
      </c>
      <c r="BK3" s="7" t="s">
        <v>151</v>
      </c>
      <c r="BL3" s="7" t="s">
        <v>81</v>
      </c>
      <c r="BM3" s="7" t="s">
        <v>82</v>
      </c>
      <c r="BN3" s="7" t="s">
        <v>121</v>
      </c>
    </row>
    <row r="4" spans="1:66" s="42" customFormat="1" ht="13.5">
      <c r="A4" s="51"/>
      <c r="B4" s="77"/>
      <c r="C4" s="77"/>
      <c r="D4" s="19" t="s">
        <v>122</v>
      </c>
      <c r="E4" s="38" t="s">
        <v>108</v>
      </c>
      <c r="F4" s="38" t="s">
        <v>108</v>
      </c>
      <c r="G4" s="38" t="s">
        <v>108</v>
      </c>
      <c r="H4" s="38" t="s">
        <v>108</v>
      </c>
      <c r="I4" s="38" t="s">
        <v>108</v>
      </c>
      <c r="J4" s="38" t="s">
        <v>108</v>
      </c>
      <c r="K4" s="19" t="s">
        <v>108</v>
      </c>
      <c r="L4" s="38" t="s">
        <v>108</v>
      </c>
      <c r="M4" s="38" t="s">
        <v>108</v>
      </c>
      <c r="N4" s="38" t="s">
        <v>108</v>
      </c>
      <c r="O4" s="38" t="s">
        <v>108</v>
      </c>
      <c r="P4" s="38" t="s">
        <v>108</v>
      </c>
      <c r="Q4" s="38" t="s">
        <v>108</v>
      </c>
      <c r="R4" s="19" t="s">
        <v>108</v>
      </c>
      <c r="S4" s="38" t="s">
        <v>108</v>
      </c>
      <c r="T4" s="38" t="s">
        <v>108</v>
      </c>
      <c r="U4" s="38" t="s">
        <v>108</v>
      </c>
      <c r="V4" s="38" t="s">
        <v>108</v>
      </c>
      <c r="W4" s="38" t="s">
        <v>108</v>
      </c>
      <c r="X4" s="38" t="s">
        <v>108</v>
      </c>
      <c r="Y4" s="19" t="s">
        <v>108</v>
      </c>
      <c r="Z4" s="38" t="s">
        <v>108</v>
      </c>
      <c r="AA4" s="38" t="s">
        <v>108</v>
      </c>
      <c r="AB4" s="38" t="s">
        <v>108</v>
      </c>
      <c r="AC4" s="38" t="s">
        <v>108</v>
      </c>
      <c r="AD4" s="38" t="s">
        <v>108</v>
      </c>
      <c r="AE4" s="38" t="s">
        <v>108</v>
      </c>
      <c r="AF4" s="19" t="s">
        <v>108</v>
      </c>
      <c r="AG4" s="38" t="s">
        <v>108</v>
      </c>
      <c r="AH4" s="38" t="s">
        <v>108</v>
      </c>
      <c r="AI4" s="38" t="s">
        <v>108</v>
      </c>
      <c r="AJ4" s="38" t="s">
        <v>108</v>
      </c>
      <c r="AK4" s="38" t="s">
        <v>108</v>
      </c>
      <c r="AL4" s="38" t="s">
        <v>108</v>
      </c>
      <c r="AM4" s="19" t="s">
        <v>108</v>
      </c>
      <c r="AN4" s="38" t="s">
        <v>108</v>
      </c>
      <c r="AO4" s="38" t="s">
        <v>108</v>
      </c>
      <c r="AP4" s="38" t="s">
        <v>108</v>
      </c>
      <c r="AQ4" s="38" t="s">
        <v>108</v>
      </c>
      <c r="AR4" s="38" t="s">
        <v>108</v>
      </c>
      <c r="AS4" s="38" t="s">
        <v>108</v>
      </c>
      <c r="AT4" s="19" t="s">
        <v>108</v>
      </c>
      <c r="AU4" s="38" t="s">
        <v>108</v>
      </c>
      <c r="AV4" s="38" t="s">
        <v>108</v>
      </c>
      <c r="AW4" s="38" t="s">
        <v>108</v>
      </c>
      <c r="AX4" s="38" t="s">
        <v>108</v>
      </c>
      <c r="AY4" s="38" t="s">
        <v>108</v>
      </c>
      <c r="AZ4" s="38" t="s">
        <v>108</v>
      </c>
      <c r="BA4" s="19" t="s">
        <v>108</v>
      </c>
      <c r="BB4" s="38" t="s">
        <v>108</v>
      </c>
      <c r="BC4" s="38" t="s">
        <v>108</v>
      </c>
      <c r="BD4" s="38" t="s">
        <v>108</v>
      </c>
      <c r="BE4" s="38" t="s">
        <v>108</v>
      </c>
      <c r="BF4" s="38" t="s">
        <v>108</v>
      </c>
      <c r="BG4" s="38" t="s">
        <v>108</v>
      </c>
      <c r="BH4" s="19" t="s">
        <v>108</v>
      </c>
      <c r="BI4" s="38" t="s">
        <v>108</v>
      </c>
      <c r="BJ4" s="38" t="s">
        <v>108</v>
      </c>
      <c r="BK4" s="38" t="s">
        <v>108</v>
      </c>
      <c r="BL4" s="38" t="s">
        <v>108</v>
      </c>
      <c r="BM4" s="38" t="s">
        <v>108</v>
      </c>
      <c r="BN4" s="38" t="s">
        <v>108</v>
      </c>
    </row>
    <row r="5" spans="1:66" ht="13.5">
      <c r="A5" s="40" t="s">
        <v>1</v>
      </c>
      <c r="B5" s="40" t="s">
        <v>2</v>
      </c>
      <c r="C5" s="41" t="s">
        <v>3</v>
      </c>
      <c r="D5" s="22">
        <f aca="true" t="shared" si="0" ref="D5:D41">SUM(E5:J5)</f>
        <v>52663</v>
      </c>
      <c r="E5" s="22">
        <f aca="true" t="shared" si="1" ref="E5:J39">L5+S5</f>
        <v>0</v>
      </c>
      <c r="F5" s="22">
        <f t="shared" si="1"/>
        <v>23620</v>
      </c>
      <c r="G5" s="22">
        <f t="shared" si="1"/>
        <v>21997</v>
      </c>
      <c r="H5" s="22">
        <f t="shared" si="1"/>
        <v>2260</v>
      </c>
      <c r="I5" s="22">
        <f t="shared" si="1"/>
        <v>0</v>
      </c>
      <c r="J5" s="22">
        <f t="shared" si="1"/>
        <v>4786</v>
      </c>
      <c r="K5" s="22">
        <f aca="true" t="shared" si="2" ref="K5:K41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3" ref="R5:R41">SUM(S5:X5)</f>
        <v>52663</v>
      </c>
      <c r="S5" s="22">
        <f aca="true" t="shared" si="4" ref="S5:S41">AG5+AN5</f>
        <v>0</v>
      </c>
      <c r="T5" s="22">
        <f aca="true" t="shared" si="5" ref="T5:T41">AA5+AH5+AO5+AV5+BC5</f>
        <v>23620</v>
      </c>
      <c r="U5" s="22">
        <f aca="true" t="shared" si="6" ref="U5:W41">AI5+AP5</f>
        <v>21997</v>
      </c>
      <c r="V5" s="22">
        <f t="shared" si="6"/>
        <v>2260</v>
      </c>
      <c r="W5" s="22">
        <f t="shared" si="6"/>
        <v>0</v>
      </c>
      <c r="X5" s="22">
        <f aca="true" t="shared" si="7" ref="X5:X41">AE5+AL5+AS5+AZ5+BG5</f>
        <v>4786</v>
      </c>
      <c r="Y5" s="22">
        <f aca="true" t="shared" si="8" ref="Y5:Y41">SUM(Z5:AE5)</f>
        <v>898</v>
      </c>
      <c r="Z5" s="22" t="s">
        <v>83</v>
      </c>
      <c r="AA5" s="22">
        <v>898</v>
      </c>
      <c r="AB5" s="22" t="s">
        <v>83</v>
      </c>
      <c r="AC5" s="22" t="s">
        <v>83</v>
      </c>
      <c r="AD5" s="22" t="s">
        <v>83</v>
      </c>
      <c r="AE5" s="22">
        <v>0</v>
      </c>
      <c r="AF5" s="22">
        <f aca="true" t="shared" si="9" ref="AF5:AF41">SUM(AG5:AL5)</f>
        <v>8994</v>
      </c>
      <c r="AG5" s="22">
        <v>0</v>
      </c>
      <c r="AH5" s="22">
        <v>8994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41">SUM(AN5:AS5)</f>
        <v>42771</v>
      </c>
      <c r="AN5" s="22">
        <v>0</v>
      </c>
      <c r="AO5" s="22">
        <v>13728</v>
      </c>
      <c r="AP5" s="22">
        <v>21997</v>
      </c>
      <c r="AQ5" s="22">
        <v>2260</v>
      </c>
      <c r="AR5" s="22">
        <v>0</v>
      </c>
      <c r="AS5" s="22">
        <v>4786</v>
      </c>
      <c r="AT5" s="22">
        <f aca="true" t="shared" si="11" ref="AT5:AT41">SUM(AU5:AZ5)</f>
        <v>0</v>
      </c>
      <c r="AU5" s="22" t="s">
        <v>83</v>
      </c>
      <c r="AV5" s="22">
        <v>0</v>
      </c>
      <c r="AW5" s="22" t="s">
        <v>83</v>
      </c>
      <c r="AX5" s="22" t="s">
        <v>83</v>
      </c>
      <c r="AY5" s="22" t="s">
        <v>83</v>
      </c>
      <c r="AZ5" s="22">
        <v>0</v>
      </c>
      <c r="BA5" s="22">
        <f aca="true" t="shared" si="12" ref="BA5:BA41">SUM(BB5:BG5)</f>
        <v>0</v>
      </c>
      <c r="BB5" s="22" t="s">
        <v>83</v>
      </c>
      <c r="BC5" s="22">
        <v>0</v>
      </c>
      <c r="BD5" s="22" t="s">
        <v>83</v>
      </c>
      <c r="BE5" s="22" t="s">
        <v>83</v>
      </c>
      <c r="BF5" s="22" t="s">
        <v>83</v>
      </c>
      <c r="BG5" s="22">
        <v>0</v>
      </c>
      <c r="BH5" s="22">
        <f aca="true" t="shared" si="13" ref="BH5:BH41">SUM(BI5:BN5)</f>
        <v>114411</v>
      </c>
      <c r="BI5" s="22">
        <v>110347</v>
      </c>
      <c r="BJ5" s="22">
        <v>558</v>
      </c>
      <c r="BK5" s="22">
        <v>182</v>
      </c>
      <c r="BL5" s="22">
        <v>0</v>
      </c>
      <c r="BM5" s="22">
        <v>0</v>
      </c>
      <c r="BN5" s="22">
        <v>3324</v>
      </c>
    </row>
    <row r="6" spans="1:66" ht="13.5">
      <c r="A6" s="40" t="s">
        <v>1</v>
      </c>
      <c r="B6" s="40" t="s">
        <v>4</v>
      </c>
      <c r="C6" s="41" t="s">
        <v>5</v>
      </c>
      <c r="D6" s="22">
        <f t="shared" si="0"/>
        <v>31193</v>
      </c>
      <c r="E6" s="22">
        <f t="shared" si="1"/>
        <v>943</v>
      </c>
      <c r="F6" s="22">
        <f t="shared" si="1"/>
        <v>16954</v>
      </c>
      <c r="G6" s="22">
        <f t="shared" si="1"/>
        <v>11709</v>
      </c>
      <c r="H6" s="22">
        <f t="shared" si="1"/>
        <v>1352</v>
      </c>
      <c r="I6" s="22">
        <f t="shared" si="1"/>
        <v>0</v>
      </c>
      <c r="J6" s="22">
        <f t="shared" si="1"/>
        <v>235</v>
      </c>
      <c r="K6" s="22">
        <f t="shared" si="2"/>
        <v>943</v>
      </c>
      <c r="L6" s="22">
        <v>943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3"/>
        <v>30250</v>
      </c>
      <c r="S6" s="22">
        <f t="shared" si="4"/>
        <v>0</v>
      </c>
      <c r="T6" s="22">
        <f t="shared" si="5"/>
        <v>16954</v>
      </c>
      <c r="U6" s="22">
        <f t="shared" si="6"/>
        <v>11709</v>
      </c>
      <c r="V6" s="22">
        <f t="shared" si="6"/>
        <v>1352</v>
      </c>
      <c r="W6" s="22">
        <f t="shared" si="6"/>
        <v>0</v>
      </c>
      <c r="X6" s="22">
        <f t="shared" si="7"/>
        <v>235</v>
      </c>
      <c r="Y6" s="22">
        <f t="shared" si="8"/>
        <v>0</v>
      </c>
      <c r="Z6" s="22" t="s">
        <v>83</v>
      </c>
      <c r="AA6" s="22">
        <v>0</v>
      </c>
      <c r="AB6" s="22" t="s">
        <v>83</v>
      </c>
      <c r="AC6" s="22" t="s">
        <v>83</v>
      </c>
      <c r="AD6" s="22" t="s">
        <v>83</v>
      </c>
      <c r="AE6" s="22">
        <v>0</v>
      </c>
      <c r="AF6" s="22">
        <f t="shared" si="9"/>
        <v>8012</v>
      </c>
      <c r="AG6" s="22">
        <v>0</v>
      </c>
      <c r="AH6" s="22">
        <v>8012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22238</v>
      </c>
      <c r="AN6" s="22">
        <v>0</v>
      </c>
      <c r="AO6" s="22">
        <v>8942</v>
      </c>
      <c r="AP6" s="22">
        <v>11709</v>
      </c>
      <c r="AQ6" s="22">
        <v>1352</v>
      </c>
      <c r="AR6" s="22">
        <v>0</v>
      </c>
      <c r="AS6" s="22">
        <v>235</v>
      </c>
      <c r="AT6" s="22">
        <f t="shared" si="11"/>
        <v>0</v>
      </c>
      <c r="AU6" s="22" t="s">
        <v>83</v>
      </c>
      <c r="AV6" s="22">
        <v>0</v>
      </c>
      <c r="AW6" s="22" t="s">
        <v>83</v>
      </c>
      <c r="AX6" s="22" t="s">
        <v>83</v>
      </c>
      <c r="AY6" s="22" t="s">
        <v>83</v>
      </c>
      <c r="AZ6" s="22">
        <v>0</v>
      </c>
      <c r="BA6" s="22">
        <f t="shared" si="12"/>
        <v>0</v>
      </c>
      <c r="BB6" s="22" t="s">
        <v>83</v>
      </c>
      <c r="BC6" s="22">
        <v>0</v>
      </c>
      <c r="BD6" s="22" t="s">
        <v>83</v>
      </c>
      <c r="BE6" s="22" t="s">
        <v>83</v>
      </c>
      <c r="BF6" s="22" t="s">
        <v>83</v>
      </c>
      <c r="BG6" s="22">
        <v>0</v>
      </c>
      <c r="BH6" s="22">
        <f t="shared" si="13"/>
        <v>58022</v>
      </c>
      <c r="BI6" s="22">
        <v>56738</v>
      </c>
      <c r="BJ6" s="22">
        <v>0</v>
      </c>
      <c r="BK6" s="22">
        <v>108</v>
      </c>
      <c r="BL6" s="22">
        <v>0</v>
      </c>
      <c r="BM6" s="22">
        <v>0</v>
      </c>
      <c r="BN6" s="22">
        <v>1176</v>
      </c>
    </row>
    <row r="7" spans="1:66" ht="13.5">
      <c r="A7" s="40" t="s">
        <v>1</v>
      </c>
      <c r="B7" s="40" t="s">
        <v>6</v>
      </c>
      <c r="C7" s="41" t="s">
        <v>7</v>
      </c>
      <c r="D7" s="22">
        <f t="shared" si="0"/>
        <v>2656</v>
      </c>
      <c r="E7" s="22">
        <f t="shared" si="1"/>
        <v>0</v>
      </c>
      <c r="F7" s="22">
        <f t="shared" si="1"/>
        <v>1526</v>
      </c>
      <c r="G7" s="22">
        <f t="shared" si="1"/>
        <v>864</v>
      </c>
      <c r="H7" s="22">
        <f t="shared" si="1"/>
        <v>0</v>
      </c>
      <c r="I7" s="22">
        <f t="shared" si="1"/>
        <v>186</v>
      </c>
      <c r="J7" s="22">
        <f t="shared" si="1"/>
        <v>80</v>
      </c>
      <c r="K7" s="22">
        <f t="shared" si="2"/>
        <v>2134</v>
      </c>
      <c r="L7" s="22">
        <v>0</v>
      </c>
      <c r="M7" s="22">
        <v>1084</v>
      </c>
      <c r="N7" s="22">
        <v>864</v>
      </c>
      <c r="O7" s="22">
        <v>0</v>
      </c>
      <c r="P7" s="22">
        <v>186</v>
      </c>
      <c r="Q7" s="22">
        <v>0</v>
      </c>
      <c r="R7" s="22">
        <f t="shared" si="3"/>
        <v>522</v>
      </c>
      <c r="S7" s="22">
        <f t="shared" si="4"/>
        <v>0</v>
      </c>
      <c r="T7" s="22">
        <f t="shared" si="5"/>
        <v>442</v>
      </c>
      <c r="U7" s="22">
        <f t="shared" si="6"/>
        <v>0</v>
      </c>
      <c r="V7" s="22">
        <f t="shared" si="6"/>
        <v>0</v>
      </c>
      <c r="W7" s="22">
        <f t="shared" si="6"/>
        <v>0</v>
      </c>
      <c r="X7" s="22">
        <f t="shared" si="7"/>
        <v>80</v>
      </c>
      <c r="Y7" s="22">
        <f t="shared" si="8"/>
        <v>0</v>
      </c>
      <c r="Z7" s="22" t="s">
        <v>83</v>
      </c>
      <c r="AA7" s="22">
        <v>0</v>
      </c>
      <c r="AB7" s="22" t="s">
        <v>83</v>
      </c>
      <c r="AC7" s="22" t="s">
        <v>83</v>
      </c>
      <c r="AD7" s="22" t="s">
        <v>83</v>
      </c>
      <c r="AE7" s="22">
        <v>0</v>
      </c>
      <c r="AF7" s="22">
        <f t="shared" si="9"/>
        <v>442</v>
      </c>
      <c r="AG7" s="22">
        <v>0</v>
      </c>
      <c r="AH7" s="22">
        <v>442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80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80</v>
      </c>
      <c r="AT7" s="22">
        <f t="shared" si="11"/>
        <v>0</v>
      </c>
      <c r="AU7" s="22" t="s">
        <v>83</v>
      </c>
      <c r="AV7" s="22">
        <v>0</v>
      </c>
      <c r="AW7" s="22" t="s">
        <v>83</v>
      </c>
      <c r="AX7" s="22" t="s">
        <v>83</v>
      </c>
      <c r="AY7" s="22" t="s">
        <v>83</v>
      </c>
      <c r="AZ7" s="22">
        <v>0</v>
      </c>
      <c r="BA7" s="22">
        <f t="shared" si="12"/>
        <v>0</v>
      </c>
      <c r="BB7" s="22" t="s">
        <v>83</v>
      </c>
      <c r="BC7" s="22">
        <v>0</v>
      </c>
      <c r="BD7" s="22" t="s">
        <v>83</v>
      </c>
      <c r="BE7" s="22" t="s">
        <v>83</v>
      </c>
      <c r="BF7" s="22" t="s">
        <v>83</v>
      </c>
      <c r="BG7" s="22">
        <v>0</v>
      </c>
      <c r="BH7" s="22">
        <f t="shared" si="13"/>
        <v>24280</v>
      </c>
      <c r="BI7" s="22">
        <v>19333</v>
      </c>
      <c r="BJ7" s="22">
        <v>1881</v>
      </c>
      <c r="BK7" s="22">
        <v>2035</v>
      </c>
      <c r="BL7" s="22">
        <v>0</v>
      </c>
      <c r="BM7" s="22">
        <v>0</v>
      </c>
      <c r="BN7" s="22">
        <v>1031</v>
      </c>
    </row>
    <row r="8" spans="1:66" ht="13.5">
      <c r="A8" s="40" t="s">
        <v>1</v>
      </c>
      <c r="B8" s="40" t="s">
        <v>8</v>
      </c>
      <c r="C8" s="41" t="s">
        <v>9</v>
      </c>
      <c r="D8" s="22">
        <f t="shared" si="0"/>
        <v>2131</v>
      </c>
      <c r="E8" s="22">
        <f t="shared" si="1"/>
        <v>0</v>
      </c>
      <c r="F8" s="22">
        <f t="shared" si="1"/>
        <v>1647</v>
      </c>
      <c r="G8" s="22">
        <f t="shared" si="1"/>
        <v>0</v>
      </c>
      <c r="H8" s="22">
        <f t="shared" si="1"/>
        <v>450</v>
      </c>
      <c r="I8" s="22">
        <f t="shared" si="1"/>
        <v>0</v>
      </c>
      <c r="J8" s="22">
        <f t="shared" si="1"/>
        <v>34</v>
      </c>
      <c r="K8" s="22">
        <f t="shared" si="2"/>
        <v>56</v>
      </c>
      <c r="L8" s="22">
        <v>0</v>
      </c>
      <c r="M8" s="22">
        <v>56</v>
      </c>
      <c r="N8" s="22">
        <v>0</v>
      </c>
      <c r="O8" s="22">
        <v>0</v>
      </c>
      <c r="P8" s="22">
        <v>0</v>
      </c>
      <c r="Q8" s="22">
        <v>0</v>
      </c>
      <c r="R8" s="22">
        <f t="shared" si="3"/>
        <v>2075</v>
      </c>
      <c r="S8" s="22">
        <f t="shared" si="4"/>
        <v>0</v>
      </c>
      <c r="T8" s="22">
        <f t="shared" si="5"/>
        <v>1591</v>
      </c>
      <c r="U8" s="22">
        <f t="shared" si="6"/>
        <v>0</v>
      </c>
      <c r="V8" s="22">
        <f t="shared" si="6"/>
        <v>450</v>
      </c>
      <c r="W8" s="22">
        <f t="shared" si="6"/>
        <v>0</v>
      </c>
      <c r="X8" s="22">
        <f t="shared" si="7"/>
        <v>34</v>
      </c>
      <c r="Y8" s="22">
        <f t="shared" si="8"/>
        <v>162</v>
      </c>
      <c r="Z8" s="22" t="s">
        <v>83</v>
      </c>
      <c r="AA8" s="22">
        <v>162</v>
      </c>
      <c r="AB8" s="22" t="s">
        <v>83</v>
      </c>
      <c r="AC8" s="22" t="s">
        <v>83</v>
      </c>
      <c r="AD8" s="22" t="s">
        <v>83</v>
      </c>
      <c r="AE8" s="22">
        <v>0</v>
      </c>
      <c r="AF8" s="22">
        <f t="shared" si="9"/>
        <v>1429</v>
      </c>
      <c r="AG8" s="22">
        <v>0</v>
      </c>
      <c r="AH8" s="22">
        <v>1429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484</v>
      </c>
      <c r="AN8" s="22">
        <v>0</v>
      </c>
      <c r="AO8" s="22">
        <v>0</v>
      </c>
      <c r="AP8" s="22">
        <v>0</v>
      </c>
      <c r="AQ8" s="22">
        <v>450</v>
      </c>
      <c r="AR8" s="22">
        <v>0</v>
      </c>
      <c r="AS8" s="22">
        <v>34</v>
      </c>
      <c r="AT8" s="22">
        <f t="shared" si="11"/>
        <v>0</v>
      </c>
      <c r="AU8" s="22" t="s">
        <v>83</v>
      </c>
      <c r="AV8" s="22">
        <v>0</v>
      </c>
      <c r="AW8" s="22" t="s">
        <v>83</v>
      </c>
      <c r="AX8" s="22" t="s">
        <v>83</v>
      </c>
      <c r="AY8" s="22" t="s">
        <v>83</v>
      </c>
      <c r="AZ8" s="22">
        <v>0</v>
      </c>
      <c r="BA8" s="22">
        <f t="shared" si="12"/>
        <v>0</v>
      </c>
      <c r="BB8" s="22" t="s">
        <v>83</v>
      </c>
      <c r="BC8" s="22">
        <v>0</v>
      </c>
      <c r="BD8" s="22" t="s">
        <v>83</v>
      </c>
      <c r="BE8" s="22" t="s">
        <v>83</v>
      </c>
      <c r="BF8" s="22" t="s">
        <v>83</v>
      </c>
      <c r="BG8" s="22">
        <v>0</v>
      </c>
      <c r="BH8" s="22">
        <f t="shared" si="13"/>
        <v>17262</v>
      </c>
      <c r="BI8" s="22">
        <v>10729</v>
      </c>
      <c r="BJ8" s="22">
        <v>2709</v>
      </c>
      <c r="BK8" s="22">
        <v>2746</v>
      </c>
      <c r="BL8" s="22">
        <v>0</v>
      </c>
      <c r="BM8" s="22">
        <v>0</v>
      </c>
      <c r="BN8" s="22">
        <v>1078</v>
      </c>
    </row>
    <row r="9" spans="1:66" ht="13.5">
      <c r="A9" s="40" t="s">
        <v>1</v>
      </c>
      <c r="B9" s="40" t="s">
        <v>10</v>
      </c>
      <c r="C9" s="41" t="s">
        <v>11</v>
      </c>
      <c r="D9" s="22">
        <f t="shared" si="0"/>
        <v>20796</v>
      </c>
      <c r="E9" s="22">
        <f t="shared" si="1"/>
        <v>229</v>
      </c>
      <c r="F9" s="22">
        <f t="shared" si="1"/>
        <v>3290</v>
      </c>
      <c r="G9" s="22">
        <f t="shared" si="1"/>
        <v>1744</v>
      </c>
      <c r="H9" s="22">
        <f t="shared" si="1"/>
        <v>82</v>
      </c>
      <c r="I9" s="22">
        <f t="shared" si="1"/>
        <v>0</v>
      </c>
      <c r="J9" s="22">
        <f t="shared" si="1"/>
        <v>15451</v>
      </c>
      <c r="K9" s="22">
        <f t="shared" si="2"/>
        <v>9828</v>
      </c>
      <c r="L9" s="22">
        <v>229</v>
      </c>
      <c r="M9" s="22">
        <v>1690</v>
      </c>
      <c r="N9" s="22">
        <v>0</v>
      </c>
      <c r="O9" s="22">
        <v>82</v>
      </c>
      <c r="P9" s="22">
        <v>0</v>
      </c>
      <c r="Q9" s="22">
        <v>7827</v>
      </c>
      <c r="R9" s="22">
        <f t="shared" si="3"/>
        <v>10968</v>
      </c>
      <c r="S9" s="22">
        <f t="shared" si="4"/>
        <v>0</v>
      </c>
      <c r="T9" s="22">
        <f t="shared" si="5"/>
        <v>1600</v>
      </c>
      <c r="U9" s="22">
        <f t="shared" si="6"/>
        <v>1744</v>
      </c>
      <c r="V9" s="22">
        <f t="shared" si="6"/>
        <v>0</v>
      </c>
      <c r="W9" s="22">
        <f t="shared" si="6"/>
        <v>0</v>
      </c>
      <c r="X9" s="22">
        <f t="shared" si="7"/>
        <v>7624</v>
      </c>
      <c r="Y9" s="22">
        <f t="shared" si="8"/>
        <v>6159</v>
      </c>
      <c r="Z9" s="22" t="s">
        <v>83</v>
      </c>
      <c r="AA9" s="22">
        <v>0</v>
      </c>
      <c r="AB9" s="22" t="s">
        <v>83</v>
      </c>
      <c r="AC9" s="22" t="s">
        <v>83</v>
      </c>
      <c r="AD9" s="22" t="s">
        <v>83</v>
      </c>
      <c r="AE9" s="22">
        <v>6159</v>
      </c>
      <c r="AF9" s="22">
        <f t="shared" si="9"/>
        <v>955</v>
      </c>
      <c r="AG9" s="22">
        <v>0</v>
      </c>
      <c r="AH9" s="22">
        <v>955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3854</v>
      </c>
      <c r="AN9" s="22">
        <v>0</v>
      </c>
      <c r="AO9" s="22">
        <v>645</v>
      </c>
      <c r="AP9" s="22">
        <v>1744</v>
      </c>
      <c r="AQ9" s="22">
        <v>0</v>
      </c>
      <c r="AR9" s="22">
        <v>0</v>
      </c>
      <c r="AS9" s="22">
        <v>1465</v>
      </c>
      <c r="AT9" s="22">
        <f t="shared" si="11"/>
        <v>0</v>
      </c>
      <c r="AU9" s="22" t="s">
        <v>83</v>
      </c>
      <c r="AV9" s="22">
        <v>0</v>
      </c>
      <c r="AW9" s="22" t="s">
        <v>83</v>
      </c>
      <c r="AX9" s="22" t="s">
        <v>83</v>
      </c>
      <c r="AY9" s="22" t="s">
        <v>83</v>
      </c>
      <c r="AZ9" s="22">
        <v>0</v>
      </c>
      <c r="BA9" s="22">
        <f t="shared" si="12"/>
        <v>0</v>
      </c>
      <c r="BB9" s="22" t="s">
        <v>83</v>
      </c>
      <c r="BC9" s="22">
        <v>0</v>
      </c>
      <c r="BD9" s="22" t="s">
        <v>83</v>
      </c>
      <c r="BE9" s="22" t="s">
        <v>83</v>
      </c>
      <c r="BF9" s="22" t="s">
        <v>83</v>
      </c>
      <c r="BG9" s="22">
        <v>0</v>
      </c>
      <c r="BH9" s="22">
        <f t="shared" si="13"/>
        <v>11055</v>
      </c>
      <c r="BI9" s="22">
        <v>10150</v>
      </c>
      <c r="BJ9" s="22">
        <v>70</v>
      </c>
      <c r="BK9" s="22">
        <v>0</v>
      </c>
      <c r="BL9" s="22">
        <v>0</v>
      </c>
      <c r="BM9" s="22">
        <v>0</v>
      </c>
      <c r="BN9" s="22">
        <v>835</v>
      </c>
    </row>
    <row r="10" spans="1:66" ht="13.5">
      <c r="A10" s="40" t="s">
        <v>1</v>
      </c>
      <c r="B10" s="40" t="s">
        <v>12</v>
      </c>
      <c r="C10" s="41" t="s">
        <v>13</v>
      </c>
      <c r="D10" s="22">
        <f t="shared" si="0"/>
        <v>5591</v>
      </c>
      <c r="E10" s="22">
        <f t="shared" si="1"/>
        <v>0</v>
      </c>
      <c r="F10" s="22">
        <f t="shared" si="1"/>
        <v>2743</v>
      </c>
      <c r="G10" s="22">
        <f t="shared" si="1"/>
        <v>0</v>
      </c>
      <c r="H10" s="22">
        <f t="shared" si="1"/>
        <v>671</v>
      </c>
      <c r="I10" s="22">
        <f t="shared" si="1"/>
        <v>0</v>
      </c>
      <c r="J10" s="22">
        <f t="shared" si="1"/>
        <v>2177</v>
      </c>
      <c r="K10" s="22">
        <f t="shared" si="2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3"/>
        <v>5591</v>
      </c>
      <c r="S10" s="22">
        <f t="shared" si="4"/>
        <v>0</v>
      </c>
      <c r="T10" s="22">
        <f t="shared" si="5"/>
        <v>2743</v>
      </c>
      <c r="U10" s="22">
        <f t="shared" si="6"/>
        <v>0</v>
      </c>
      <c r="V10" s="22">
        <f t="shared" si="6"/>
        <v>671</v>
      </c>
      <c r="W10" s="22">
        <f t="shared" si="6"/>
        <v>0</v>
      </c>
      <c r="X10" s="22">
        <f t="shared" si="7"/>
        <v>2177</v>
      </c>
      <c r="Y10" s="22">
        <f t="shared" si="8"/>
        <v>2552</v>
      </c>
      <c r="Z10" s="22" t="s">
        <v>83</v>
      </c>
      <c r="AA10" s="22">
        <v>434</v>
      </c>
      <c r="AB10" s="22" t="s">
        <v>83</v>
      </c>
      <c r="AC10" s="22" t="s">
        <v>83</v>
      </c>
      <c r="AD10" s="22" t="s">
        <v>83</v>
      </c>
      <c r="AE10" s="22">
        <v>2118</v>
      </c>
      <c r="AF10" s="22">
        <f t="shared" si="9"/>
        <v>2309</v>
      </c>
      <c r="AG10" s="22">
        <v>0</v>
      </c>
      <c r="AH10" s="22">
        <v>2309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730</v>
      </c>
      <c r="AN10" s="22">
        <v>0</v>
      </c>
      <c r="AO10" s="22">
        <v>0</v>
      </c>
      <c r="AP10" s="22">
        <v>0</v>
      </c>
      <c r="AQ10" s="22">
        <v>671</v>
      </c>
      <c r="AR10" s="22">
        <v>0</v>
      </c>
      <c r="AS10" s="22">
        <v>59</v>
      </c>
      <c r="AT10" s="22">
        <f t="shared" si="11"/>
        <v>0</v>
      </c>
      <c r="AU10" s="22" t="s">
        <v>83</v>
      </c>
      <c r="AV10" s="22">
        <v>0</v>
      </c>
      <c r="AW10" s="22" t="s">
        <v>83</v>
      </c>
      <c r="AX10" s="22" t="s">
        <v>83</v>
      </c>
      <c r="AY10" s="22" t="s">
        <v>83</v>
      </c>
      <c r="AZ10" s="22">
        <v>0</v>
      </c>
      <c r="BA10" s="22">
        <f t="shared" si="12"/>
        <v>0</v>
      </c>
      <c r="BB10" s="22" t="s">
        <v>83</v>
      </c>
      <c r="BC10" s="22">
        <v>0</v>
      </c>
      <c r="BD10" s="22" t="s">
        <v>83</v>
      </c>
      <c r="BE10" s="22" t="s">
        <v>83</v>
      </c>
      <c r="BF10" s="22" t="s">
        <v>83</v>
      </c>
      <c r="BG10" s="22">
        <v>0</v>
      </c>
      <c r="BH10" s="22">
        <f t="shared" si="13"/>
        <v>21293</v>
      </c>
      <c r="BI10" s="22">
        <v>14355</v>
      </c>
      <c r="BJ10" s="22">
        <v>1725</v>
      </c>
      <c r="BK10" s="22">
        <v>3339</v>
      </c>
      <c r="BL10" s="22">
        <v>0</v>
      </c>
      <c r="BM10" s="22">
        <v>0</v>
      </c>
      <c r="BN10" s="22">
        <v>1874</v>
      </c>
    </row>
    <row r="11" spans="1:66" ht="13.5">
      <c r="A11" s="40" t="s">
        <v>1</v>
      </c>
      <c r="B11" s="40" t="s">
        <v>14</v>
      </c>
      <c r="C11" s="41" t="s">
        <v>15</v>
      </c>
      <c r="D11" s="22">
        <f t="shared" si="0"/>
        <v>21252</v>
      </c>
      <c r="E11" s="22">
        <f t="shared" si="1"/>
        <v>14493</v>
      </c>
      <c r="F11" s="22">
        <f t="shared" si="1"/>
        <v>2494</v>
      </c>
      <c r="G11" s="22">
        <f t="shared" si="1"/>
        <v>1600</v>
      </c>
      <c r="H11" s="22">
        <f t="shared" si="1"/>
        <v>522</v>
      </c>
      <c r="I11" s="22">
        <f t="shared" si="1"/>
        <v>1384</v>
      </c>
      <c r="J11" s="22">
        <f t="shared" si="1"/>
        <v>759</v>
      </c>
      <c r="K11" s="22">
        <f t="shared" si="2"/>
        <v>15209</v>
      </c>
      <c r="L11" s="22">
        <v>14493</v>
      </c>
      <c r="M11" s="22">
        <v>496</v>
      </c>
      <c r="N11" s="22">
        <v>0</v>
      </c>
      <c r="O11" s="22">
        <v>0</v>
      </c>
      <c r="P11" s="22">
        <v>0</v>
      </c>
      <c r="Q11" s="22">
        <v>220</v>
      </c>
      <c r="R11" s="22">
        <f t="shared" si="3"/>
        <v>6043</v>
      </c>
      <c r="S11" s="22">
        <f t="shared" si="4"/>
        <v>0</v>
      </c>
      <c r="T11" s="22">
        <f t="shared" si="5"/>
        <v>1998</v>
      </c>
      <c r="U11" s="22">
        <f t="shared" si="6"/>
        <v>1600</v>
      </c>
      <c r="V11" s="22">
        <f t="shared" si="6"/>
        <v>522</v>
      </c>
      <c r="W11" s="22">
        <f t="shared" si="6"/>
        <v>1384</v>
      </c>
      <c r="X11" s="22">
        <f t="shared" si="7"/>
        <v>539</v>
      </c>
      <c r="Y11" s="22">
        <f t="shared" si="8"/>
        <v>389</v>
      </c>
      <c r="Z11" s="22" t="s">
        <v>83</v>
      </c>
      <c r="AA11" s="22">
        <v>0</v>
      </c>
      <c r="AB11" s="22" t="s">
        <v>83</v>
      </c>
      <c r="AC11" s="22" t="s">
        <v>83</v>
      </c>
      <c r="AD11" s="22" t="s">
        <v>83</v>
      </c>
      <c r="AE11" s="22">
        <v>389</v>
      </c>
      <c r="AF11" s="22">
        <f t="shared" si="9"/>
        <v>1252</v>
      </c>
      <c r="AG11" s="22">
        <v>0</v>
      </c>
      <c r="AH11" s="22">
        <v>1148</v>
      </c>
      <c r="AI11" s="22">
        <v>0</v>
      </c>
      <c r="AJ11" s="22">
        <v>0</v>
      </c>
      <c r="AK11" s="22">
        <v>0</v>
      </c>
      <c r="AL11" s="22">
        <v>104</v>
      </c>
      <c r="AM11" s="22">
        <f t="shared" si="10"/>
        <v>4402</v>
      </c>
      <c r="AN11" s="22">
        <v>0</v>
      </c>
      <c r="AO11" s="22">
        <v>850</v>
      </c>
      <c r="AP11" s="22">
        <v>1600</v>
      </c>
      <c r="AQ11" s="22">
        <v>522</v>
      </c>
      <c r="AR11" s="22">
        <v>1384</v>
      </c>
      <c r="AS11" s="22">
        <v>46</v>
      </c>
      <c r="AT11" s="22">
        <f t="shared" si="11"/>
        <v>0</v>
      </c>
      <c r="AU11" s="22" t="s">
        <v>83</v>
      </c>
      <c r="AV11" s="22">
        <v>0</v>
      </c>
      <c r="AW11" s="22" t="s">
        <v>83</v>
      </c>
      <c r="AX11" s="22" t="s">
        <v>83</v>
      </c>
      <c r="AY11" s="22" t="s">
        <v>83</v>
      </c>
      <c r="AZ11" s="22">
        <v>0</v>
      </c>
      <c r="BA11" s="22">
        <f t="shared" si="12"/>
        <v>0</v>
      </c>
      <c r="BB11" s="22" t="s">
        <v>83</v>
      </c>
      <c r="BC11" s="22">
        <v>0</v>
      </c>
      <c r="BD11" s="22" t="s">
        <v>83</v>
      </c>
      <c r="BE11" s="22" t="s">
        <v>83</v>
      </c>
      <c r="BF11" s="22" t="s">
        <v>83</v>
      </c>
      <c r="BG11" s="22">
        <v>0</v>
      </c>
      <c r="BH11" s="22">
        <f t="shared" si="13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</v>
      </c>
      <c r="B12" s="40" t="s">
        <v>16</v>
      </c>
      <c r="C12" s="41" t="s">
        <v>17</v>
      </c>
      <c r="D12" s="22">
        <f t="shared" si="0"/>
        <v>10771</v>
      </c>
      <c r="E12" s="22">
        <f t="shared" si="1"/>
        <v>4799</v>
      </c>
      <c r="F12" s="22">
        <f t="shared" si="1"/>
        <v>2353</v>
      </c>
      <c r="G12" s="22">
        <f t="shared" si="1"/>
        <v>2023</v>
      </c>
      <c r="H12" s="22">
        <f t="shared" si="1"/>
        <v>566</v>
      </c>
      <c r="I12" s="22">
        <f t="shared" si="1"/>
        <v>0</v>
      </c>
      <c r="J12" s="22">
        <f t="shared" si="1"/>
        <v>1030</v>
      </c>
      <c r="K12" s="22">
        <f t="shared" si="2"/>
        <v>6002</v>
      </c>
      <c r="L12" s="22">
        <v>4799</v>
      </c>
      <c r="M12" s="22">
        <v>7</v>
      </c>
      <c r="N12" s="22">
        <v>0</v>
      </c>
      <c r="O12" s="22">
        <v>566</v>
      </c>
      <c r="P12" s="22">
        <v>0</v>
      </c>
      <c r="Q12" s="22">
        <v>630</v>
      </c>
      <c r="R12" s="22">
        <f t="shared" si="3"/>
        <v>4769</v>
      </c>
      <c r="S12" s="22">
        <f t="shared" si="4"/>
        <v>0</v>
      </c>
      <c r="T12" s="22">
        <f t="shared" si="5"/>
        <v>2346</v>
      </c>
      <c r="U12" s="22">
        <f t="shared" si="6"/>
        <v>2023</v>
      </c>
      <c r="V12" s="22">
        <f t="shared" si="6"/>
        <v>0</v>
      </c>
      <c r="W12" s="22">
        <f t="shared" si="6"/>
        <v>0</v>
      </c>
      <c r="X12" s="22">
        <f t="shared" si="7"/>
        <v>400</v>
      </c>
      <c r="Y12" s="22">
        <f t="shared" si="8"/>
        <v>360</v>
      </c>
      <c r="Z12" s="22" t="s">
        <v>83</v>
      </c>
      <c r="AA12" s="22">
        <v>0</v>
      </c>
      <c r="AB12" s="22" t="s">
        <v>83</v>
      </c>
      <c r="AC12" s="22" t="s">
        <v>83</v>
      </c>
      <c r="AD12" s="22" t="s">
        <v>83</v>
      </c>
      <c r="AE12" s="22">
        <v>360</v>
      </c>
      <c r="AF12" s="22">
        <f t="shared" si="9"/>
        <v>1381</v>
      </c>
      <c r="AG12" s="22">
        <v>0</v>
      </c>
      <c r="AH12" s="22">
        <v>1373</v>
      </c>
      <c r="AI12" s="22">
        <v>0</v>
      </c>
      <c r="AJ12" s="22">
        <v>0</v>
      </c>
      <c r="AK12" s="22">
        <v>0</v>
      </c>
      <c r="AL12" s="22">
        <v>8</v>
      </c>
      <c r="AM12" s="22">
        <f t="shared" si="10"/>
        <v>3028</v>
      </c>
      <c r="AN12" s="22">
        <v>0</v>
      </c>
      <c r="AO12" s="22">
        <v>973</v>
      </c>
      <c r="AP12" s="22">
        <v>2023</v>
      </c>
      <c r="AQ12" s="22">
        <v>0</v>
      </c>
      <c r="AR12" s="22">
        <v>0</v>
      </c>
      <c r="AS12" s="22">
        <v>32</v>
      </c>
      <c r="AT12" s="22">
        <f t="shared" si="11"/>
        <v>0</v>
      </c>
      <c r="AU12" s="22" t="s">
        <v>83</v>
      </c>
      <c r="AV12" s="22">
        <v>0</v>
      </c>
      <c r="AW12" s="22" t="s">
        <v>83</v>
      </c>
      <c r="AX12" s="22" t="s">
        <v>83</v>
      </c>
      <c r="AY12" s="22" t="s">
        <v>83</v>
      </c>
      <c r="AZ12" s="22">
        <v>0</v>
      </c>
      <c r="BA12" s="22">
        <f t="shared" si="12"/>
        <v>0</v>
      </c>
      <c r="BB12" s="22" t="s">
        <v>83</v>
      </c>
      <c r="BC12" s="22">
        <v>0</v>
      </c>
      <c r="BD12" s="22" t="s">
        <v>83</v>
      </c>
      <c r="BE12" s="22" t="s">
        <v>83</v>
      </c>
      <c r="BF12" s="22" t="s">
        <v>83</v>
      </c>
      <c r="BG12" s="22">
        <v>0</v>
      </c>
      <c r="BH12" s="22">
        <f t="shared" si="13"/>
        <v>3775</v>
      </c>
      <c r="BI12" s="22">
        <v>3336</v>
      </c>
      <c r="BJ12" s="22">
        <v>69</v>
      </c>
      <c r="BK12" s="22">
        <v>29</v>
      </c>
      <c r="BL12" s="22">
        <v>0</v>
      </c>
      <c r="BM12" s="22">
        <v>0</v>
      </c>
      <c r="BN12" s="22">
        <v>341</v>
      </c>
    </row>
    <row r="13" spans="1:66" ht="13.5">
      <c r="A13" s="40" t="s">
        <v>1</v>
      </c>
      <c r="B13" s="40" t="s">
        <v>18</v>
      </c>
      <c r="C13" s="41" t="s">
        <v>19</v>
      </c>
      <c r="D13" s="22">
        <f t="shared" si="0"/>
        <v>1163</v>
      </c>
      <c r="E13" s="22">
        <f t="shared" si="1"/>
        <v>15</v>
      </c>
      <c r="F13" s="22">
        <f t="shared" si="1"/>
        <v>714</v>
      </c>
      <c r="G13" s="22">
        <f t="shared" si="1"/>
        <v>341</v>
      </c>
      <c r="H13" s="22">
        <f t="shared" si="1"/>
        <v>93</v>
      </c>
      <c r="I13" s="22">
        <f t="shared" si="1"/>
        <v>0</v>
      </c>
      <c r="J13" s="22">
        <f t="shared" si="1"/>
        <v>0</v>
      </c>
      <c r="K13" s="22">
        <f t="shared" si="2"/>
        <v>37</v>
      </c>
      <c r="L13" s="22">
        <v>15</v>
      </c>
      <c r="M13" s="22">
        <v>22</v>
      </c>
      <c r="N13" s="22">
        <v>0</v>
      </c>
      <c r="O13" s="22">
        <v>0</v>
      </c>
      <c r="P13" s="22">
        <v>0</v>
      </c>
      <c r="Q13" s="22">
        <v>0</v>
      </c>
      <c r="R13" s="22">
        <f t="shared" si="3"/>
        <v>1126</v>
      </c>
      <c r="S13" s="22">
        <f t="shared" si="4"/>
        <v>0</v>
      </c>
      <c r="T13" s="22">
        <f t="shared" si="5"/>
        <v>692</v>
      </c>
      <c r="U13" s="22">
        <f t="shared" si="6"/>
        <v>341</v>
      </c>
      <c r="V13" s="22">
        <f t="shared" si="6"/>
        <v>93</v>
      </c>
      <c r="W13" s="22">
        <f t="shared" si="6"/>
        <v>0</v>
      </c>
      <c r="X13" s="22">
        <f t="shared" si="7"/>
        <v>0</v>
      </c>
      <c r="Y13" s="22">
        <f t="shared" si="8"/>
        <v>18</v>
      </c>
      <c r="Z13" s="22" t="s">
        <v>83</v>
      </c>
      <c r="AA13" s="22">
        <v>18</v>
      </c>
      <c r="AB13" s="22" t="s">
        <v>83</v>
      </c>
      <c r="AC13" s="22" t="s">
        <v>83</v>
      </c>
      <c r="AD13" s="22" t="s">
        <v>83</v>
      </c>
      <c r="AE13" s="22">
        <v>0</v>
      </c>
      <c r="AF13" s="22">
        <f t="shared" si="9"/>
        <v>410</v>
      </c>
      <c r="AG13" s="22">
        <v>0</v>
      </c>
      <c r="AH13" s="22">
        <v>410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698</v>
      </c>
      <c r="AN13" s="22">
        <v>0</v>
      </c>
      <c r="AO13" s="22">
        <v>264</v>
      </c>
      <c r="AP13" s="22">
        <v>341</v>
      </c>
      <c r="AQ13" s="22">
        <v>93</v>
      </c>
      <c r="AR13" s="22">
        <v>0</v>
      </c>
      <c r="AS13" s="22">
        <v>0</v>
      </c>
      <c r="AT13" s="22">
        <f t="shared" si="11"/>
        <v>0</v>
      </c>
      <c r="AU13" s="22" t="s">
        <v>83</v>
      </c>
      <c r="AV13" s="22">
        <v>0</v>
      </c>
      <c r="AW13" s="22" t="s">
        <v>83</v>
      </c>
      <c r="AX13" s="22" t="s">
        <v>83</v>
      </c>
      <c r="AY13" s="22" t="s">
        <v>83</v>
      </c>
      <c r="AZ13" s="22">
        <v>0</v>
      </c>
      <c r="BA13" s="22">
        <f t="shared" si="12"/>
        <v>0</v>
      </c>
      <c r="BB13" s="22" t="s">
        <v>83</v>
      </c>
      <c r="BC13" s="22">
        <v>0</v>
      </c>
      <c r="BD13" s="22" t="s">
        <v>83</v>
      </c>
      <c r="BE13" s="22" t="s">
        <v>83</v>
      </c>
      <c r="BF13" s="22" t="s">
        <v>83</v>
      </c>
      <c r="BG13" s="22">
        <v>0</v>
      </c>
      <c r="BH13" s="22">
        <f t="shared" si="13"/>
        <v>1088</v>
      </c>
      <c r="BI13" s="22">
        <v>1007</v>
      </c>
      <c r="BJ13" s="22">
        <v>0</v>
      </c>
      <c r="BK13" s="22">
        <v>0</v>
      </c>
      <c r="BL13" s="22">
        <v>0</v>
      </c>
      <c r="BM13" s="22">
        <v>0</v>
      </c>
      <c r="BN13" s="22">
        <v>81</v>
      </c>
    </row>
    <row r="14" spans="1:66" ht="13.5">
      <c r="A14" s="40" t="s">
        <v>1</v>
      </c>
      <c r="B14" s="40" t="s">
        <v>20</v>
      </c>
      <c r="C14" s="41" t="s">
        <v>21</v>
      </c>
      <c r="D14" s="22">
        <f t="shared" si="0"/>
        <v>2298</v>
      </c>
      <c r="E14" s="22">
        <f t="shared" si="1"/>
        <v>0</v>
      </c>
      <c r="F14" s="22">
        <f t="shared" si="1"/>
        <v>2184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114</v>
      </c>
      <c r="K14" s="22">
        <f t="shared" si="2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3"/>
        <v>2298</v>
      </c>
      <c r="S14" s="22">
        <f t="shared" si="4"/>
        <v>0</v>
      </c>
      <c r="T14" s="22">
        <f t="shared" si="5"/>
        <v>2184</v>
      </c>
      <c r="U14" s="22">
        <f t="shared" si="6"/>
        <v>0</v>
      </c>
      <c r="V14" s="22">
        <f t="shared" si="6"/>
        <v>0</v>
      </c>
      <c r="W14" s="22">
        <f t="shared" si="6"/>
        <v>0</v>
      </c>
      <c r="X14" s="22">
        <f t="shared" si="7"/>
        <v>114</v>
      </c>
      <c r="Y14" s="22">
        <f t="shared" si="8"/>
        <v>0</v>
      </c>
      <c r="Z14" s="22" t="s">
        <v>83</v>
      </c>
      <c r="AA14" s="22">
        <v>0</v>
      </c>
      <c r="AB14" s="22" t="s">
        <v>83</v>
      </c>
      <c r="AC14" s="22" t="s">
        <v>83</v>
      </c>
      <c r="AD14" s="22" t="s">
        <v>83</v>
      </c>
      <c r="AE14" s="22">
        <v>0</v>
      </c>
      <c r="AF14" s="22">
        <f t="shared" si="9"/>
        <v>2184</v>
      </c>
      <c r="AG14" s="22">
        <v>0</v>
      </c>
      <c r="AH14" s="22">
        <v>2184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114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114</v>
      </c>
      <c r="AT14" s="22">
        <f t="shared" si="11"/>
        <v>0</v>
      </c>
      <c r="AU14" s="22" t="s">
        <v>83</v>
      </c>
      <c r="AV14" s="22">
        <v>0</v>
      </c>
      <c r="AW14" s="22" t="s">
        <v>83</v>
      </c>
      <c r="AX14" s="22" t="s">
        <v>83</v>
      </c>
      <c r="AY14" s="22" t="s">
        <v>83</v>
      </c>
      <c r="AZ14" s="22">
        <v>0</v>
      </c>
      <c r="BA14" s="22">
        <f t="shared" si="12"/>
        <v>0</v>
      </c>
      <c r="BB14" s="22" t="s">
        <v>83</v>
      </c>
      <c r="BC14" s="22">
        <v>0</v>
      </c>
      <c r="BD14" s="22" t="s">
        <v>83</v>
      </c>
      <c r="BE14" s="22" t="s">
        <v>83</v>
      </c>
      <c r="BF14" s="22" t="s">
        <v>83</v>
      </c>
      <c r="BG14" s="22">
        <v>0</v>
      </c>
      <c r="BH14" s="22">
        <f t="shared" si="13"/>
        <v>41039</v>
      </c>
      <c r="BI14" s="22">
        <v>28853</v>
      </c>
      <c r="BJ14" s="22">
        <v>3775</v>
      </c>
      <c r="BK14" s="22">
        <v>5785</v>
      </c>
      <c r="BL14" s="22">
        <v>426</v>
      </c>
      <c r="BM14" s="22">
        <v>11</v>
      </c>
      <c r="BN14" s="22">
        <v>2189</v>
      </c>
    </row>
    <row r="15" spans="1:66" ht="13.5">
      <c r="A15" s="40" t="s">
        <v>1</v>
      </c>
      <c r="B15" s="40" t="s">
        <v>22</v>
      </c>
      <c r="C15" s="41" t="s">
        <v>23</v>
      </c>
      <c r="D15" s="22">
        <f t="shared" si="0"/>
        <v>4242</v>
      </c>
      <c r="E15" s="22">
        <f t="shared" si="1"/>
        <v>2161</v>
      </c>
      <c r="F15" s="22">
        <f t="shared" si="1"/>
        <v>904</v>
      </c>
      <c r="G15" s="22">
        <f t="shared" si="1"/>
        <v>614</v>
      </c>
      <c r="H15" s="22">
        <f t="shared" si="1"/>
        <v>45</v>
      </c>
      <c r="I15" s="22">
        <f t="shared" si="1"/>
        <v>0</v>
      </c>
      <c r="J15" s="22">
        <f t="shared" si="1"/>
        <v>518</v>
      </c>
      <c r="K15" s="22">
        <f t="shared" si="2"/>
        <v>2726</v>
      </c>
      <c r="L15" s="22">
        <v>2161</v>
      </c>
      <c r="M15" s="22">
        <v>527</v>
      </c>
      <c r="N15" s="22">
        <v>38</v>
      </c>
      <c r="O15" s="22">
        <v>0</v>
      </c>
      <c r="P15" s="22">
        <v>0</v>
      </c>
      <c r="Q15" s="22">
        <v>0</v>
      </c>
      <c r="R15" s="22">
        <f t="shared" si="3"/>
        <v>1516</v>
      </c>
      <c r="S15" s="22">
        <f t="shared" si="4"/>
        <v>0</v>
      </c>
      <c r="T15" s="22">
        <f t="shared" si="5"/>
        <v>377</v>
      </c>
      <c r="U15" s="22">
        <f t="shared" si="6"/>
        <v>576</v>
      </c>
      <c r="V15" s="22">
        <f t="shared" si="6"/>
        <v>45</v>
      </c>
      <c r="W15" s="22">
        <f t="shared" si="6"/>
        <v>0</v>
      </c>
      <c r="X15" s="22">
        <f t="shared" si="7"/>
        <v>518</v>
      </c>
      <c r="Y15" s="22">
        <f t="shared" si="8"/>
        <v>0</v>
      </c>
      <c r="Z15" s="22" t="s">
        <v>83</v>
      </c>
      <c r="AA15" s="22">
        <v>0</v>
      </c>
      <c r="AB15" s="22" t="s">
        <v>83</v>
      </c>
      <c r="AC15" s="22" t="s">
        <v>83</v>
      </c>
      <c r="AD15" s="22" t="s">
        <v>83</v>
      </c>
      <c r="AE15" s="22">
        <v>0</v>
      </c>
      <c r="AF15" s="22">
        <f t="shared" si="9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1008</v>
      </c>
      <c r="AN15" s="22">
        <v>0</v>
      </c>
      <c r="AO15" s="22">
        <v>377</v>
      </c>
      <c r="AP15" s="22">
        <v>576</v>
      </c>
      <c r="AQ15" s="22">
        <v>45</v>
      </c>
      <c r="AR15" s="22">
        <v>0</v>
      </c>
      <c r="AS15" s="22">
        <v>10</v>
      </c>
      <c r="AT15" s="22">
        <f t="shared" si="11"/>
        <v>508</v>
      </c>
      <c r="AU15" s="22" t="s">
        <v>83</v>
      </c>
      <c r="AV15" s="22">
        <v>0</v>
      </c>
      <c r="AW15" s="22" t="s">
        <v>83</v>
      </c>
      <c r="AX15" s="22" t="s">
        <v>83</v>
      </c>
      <c r="AY15" s="22" t="s">
        <v>83</v>
      </c>
      <c r="AZ15" s="22">
        <v>508</v>
      </c>
      <c r="BA15" s="22">
        <f t="shared" si="12"/>
        <v>0</v>
      </c>
      <c r="BB15" s="22" t="s">
        <v>83</v>
      </c>
      <c r="BC15" s="22">
        <v>0</v>
      </c>
      <c r="BD15" s="22" t="s">
        <v>83</v>
      </c>
      <c r="BE15" s="22" t="s">
        <v>83</v>
      </c>
      <c r="BF15" s="22" t="s">
        <v>83</v>
      </c>
      <c r="BG15" s="22">
        <v>0</v>
      </c>
      <c r="BH15" s="22">
        <f t="shared" si="13"/>
        <v>543</v>
      </c>
      <c r="BI15" s="22">
        <v>309</v>
      </c>
      <c r="BJ15" s="22">
        <v>5</v>
      </c>
      <c r="BK15" s="22">
        <v>24</v>
      </c>
      <c r="BL15" s="22">
        <v>0</v>
      </c>
      <c r="BM15" s="22">
        <v>0</v>
      </c>
      <c r="BN15" s="22">
        <v>205</v>
      </c>
    </row>
    <row r="16" spans="1:66" ht="13.5">
      <c r="A16" s="40" t="s">
        <v>1</v>
      </c>
      <c r="B16" s="40" t="s">
        <v>24</v>
      </c>
      <c r="C16" s="41" t="s">
        <v>25</v>
      </c>
      <c r="D16" s="22">
        <f t="shared" si="0"/>
        <v>12066</v>
      </c>
      <c r="E16" s="22">
        <f t="shared" si="1"/>
        <v>6509</v>
      </c>
      <c r="F16" s="22">
        <f t="shared" si="1"/>
        <v>1470</v>
      </c>
      <c r="G16" s="22">
        <f t="shared" si="1"/>
        <v>1553</v>
      </c>
      <c r="H16" s="22">
        <f t="shared" si="1"/>
        <v>311</v>
      </c>
      <c r="I16" s="22">
        <f t="shared" si="1"/>
        <v>1865</v>
      </c>
      <c r="J16" s="22">
        <f t="shared" si="1"/>
        <v>358</v>
      </c>
      <c r="K16" s="22">
        <f t="shared" si="2"/>
        <v>10962</v>
      </c>
      <c r="L16" s="22">
        <v>6509</v>
      </c>
      <c r="M16" s="22">
        <v>728</v>
      </c>
      <c r="N16" s="22">
        <v>1553</v>
      </c>
      <c r="O16" s="22">
        <v>0</v>
      </c>
      <c r="P16" s="22">
        <v>1865</v>
      </c>
      <c r="Q16" s="22">
        <v>307</v>
      </c>
      <c r="R16" s="22">
        <f t="shared" si="3"/>
        <v>1104</v>
      </c>
      <c r="S16" s="22">
        <f t="shared" si="4"/>
        <v>0</v>
      </c>
      <c r="T16" s="22">
        <f t="shared" si="5"/>
        <v>742</v>
      </c>
      <c r="U16" s="22">
        <f t="shared" si="6"/>
        <v>0</v>
      </c>
      <c r="V16" s="22">
        <f t="shared" si="6"/>
        <v>311</v>
      </c>
      <c r="W16" s="22">
        <f t="shared" si="6"/>
        <v>0</v>
      </c>
      <c r="X16" s="22">
        <f t="shared" si="7"/>
        <v>51</v>
      </c>
      <c r="Y16" s="22">
        <f t="shared" si="8"/>
        <v>0</v>
      </c>
      <c r="Z16" s="22" t="s">
        <v>83</v>
      </c>
      <c r="AA16" s="22">
        <v>0</v>
      </c>
      <c r="AB16" s="22" t="s">
        <v>83</v>
      </c>
      <c r="AC16" s="22" t="s">
        <v>83</v>
      </c>
      <c r="AD16" s="22" t="s">
        <v>83</v>
      </c>
      <c r="AE16" s="22">
        <v>0</v>
      </c>
      <c r="AF16" s="22">
        <f t="shared" si="9"/>
        <v>742</v>
      </c>
      <c r="AG16" s="22">
        <v>0</v>
      </c>
      <c r="AH16" s="22">
        <v>742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362</v>
      </c>
      <c r="AN16" s="22">
        <v>0</v>
      </c>
      <c r="AO16" s="22">
        <v>0</v>
      </c>
      <c r="AP16" s="22">
        <v>0</v>
      </c>
      <c r="AQ16" s="22">
        <v>311</v>
      </c>
      <c r="AR16" s="22">
        <v>0</v>
      </c>
      <c r="AS16" s="22">
        <v>51</v>
      </c>
      <c r="AT16" s="22">
        <f t="shared" si="11"/>
        <v>0</v>
      </c>
      <c r="AU16" s="22" t="s">
        <v>83</v>
      </c>
      <c r="AV16" s="22">
        <v>0</v>
      </c>
      <c r="AW16" s="22" t="s">
        <v>83</v>
      </c>
      <c r="AX16" s="22" t="s">
        <v>83</v>
      </c>
      <c r="AY16" s="22" t="s">
        <v>83</v>
      </c>
      <c r="AZ16" s="22">
        <v>0</v>
      </c>
      <c r="BA16" s="22">
        <f t="shared" si="12"/>
        <v>0</v>
      </c>
      <c r="BB16" s="22" t="s">
        <v>83</v>
      </c>
      <c r="BC16" s="22">
        <v>0</v>
      </c>
      <c r="BD16" s="22" t="s">
        <v>83</v>
      </c>
      <c r="BE16" s="22" t="s">
        <v>83</v>
      </c>
      <c r="BF16" s="22" t="s">
        <v>83</v>
      </c>
      <c r="BG16" s="22">
        <v>0</v>
      </c>
      <c r="BH16" s="22">
        <f t="shared" si="13"/>
        <v>2296</v>
      </c>
      <c r="BI16" s="22">
        <v>2084</v>
      </c>
      <c r="BJ16" s="22">
        <v>44</v>
      </c>
      <c r="BK16" s="22">
        <v>0</v>
      </c>
      <c r="BL16" s="22">
        <v>2</v>
      </c>
      <c r="BM16" s="22">
        <v>0</v>
      </c>
      <c r="BN16" s="22">
        <v>166</v>
      </c>
    </row>
    <row r="17" spans="1:66" ht="13.5">
      <c r="A17" s="40" t="s">
        <v>1</v>
      </c>
      <c r="B17" s="40" t="s">
        <v>26</v>
      </c>
      <c r="C17" s="41" t="s">
        <v>27</v>
      </c>
      <c r="D17" s="22">
        <f t="shared" si="0"/>
        <v>11127</v>
      </c>
      <c r="E17" s="22">
        <f t="shared" si="1"/>
        <v>5167</v>
      </c>
      <c r="F17" s="22">
        <f t="shared" si="1"/>
        <v>3047</v>
      </c>
      <c r="G17" s="22">
        <f t="shared" si="1"/>
        <v>1899</v>
      </c>
      <c r="H17" s="22">
        <f t="shared" si="1"/>
        <v>179</v>
      </c>
      <c r="I17" s="22">
        <f t="shared" si="1"/>
        <v>22</v>
      </c>
      <c r="J17" s="22">
        <f t="shared" si="1"/>
        <v>813</v>
      </c>
      <c r="K17" s="22">
        <f t="shared" si="2"/>
        <v>6406</v>
      </c>
      <c r="L17" s="22">
        <v>5167</v>
      </c>
      <c r="M17" s="22">
        <v>0</v>
      </c>
      <c r="N17" s="22">
        <v>880</v>
      </c>
      <c r="O17" s="22">
        <v>0</v>
      </c>
      <c r="P17" s="22">
        <v>22</v>
      </c>
      <c r="Q17" s="22">
        <v>337</v>
      </c>
      <c r="R17" s="22">
        <f t="shared" si="3"/>
        <v>4721</v>
      </c>
      <c r="S17" s="22">
        <f t="shared" si="4"/>
        <v>0</v>
      </c>
      <c r="T17" s="22">
        <f t="shared" si="5"/>
        <v>3047</v>
      </c>
      <c r="U17" s="22">
        <f t="shared" si="6"/>
        <v>1019</v>
      </c>
      <c r="V17" s="22">
        <f t="shared" si="6"/>
        <v>179</v>
      </c>
      <c r="W17" s="22">
        <f t="shared" si="6"/>
        <v>0</v>
      </c>
      <c r="X17" s="22">
        <f t="shared" si="7"/>
        <v>476</v>
      </c>
      <c r="Y17" s="22">
        <f t="shared" si="8"/>
        <v>467</v>
      </c>
      <c r="Z17" s="22" t="s">
        <v>83</v>
      </c>
      <c r="AA17" s="22">
        <v>0</v>
      </c>
      <c r="AB17" s="22" t="s">
        <v>83</v>
      </c>
      <c r="AC17" s="22" t="s">
        <v>83</v>
      </c>
      <c r="AD17" s="22" t="s">
        <v>83</v>
      </c>
      <c r="AE17" s="22">
        <v>467</v>
      </c>
      <c r="AF17" s="22">
        <f t="shared" si="9"/>
        <v>2542</v>
      </c>
      <c r="AG17" s="22">
        <v>0</v>
      </c>
      <c r="AH17" s="22">
        <v>2542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1712</v>
      </c>
      <c r="AN17" s="22">
        <v>0</v>
      </c>
      <c r="AO17" s="22">
        <v>505</v>
      </c>
      <c r="AP17" s="22">
        <v>1019</v>
      </c>
      <c r="AQ17" s="22">
        <v>179</v>
      </c>
      <c r="AR17" s="22">
        <v>0</v>
      </c>
      <c r="AS17" s="22">
        <v>9</v>
      </c>
      <c r="AT17" s="22">
        <f t="shared" si="11"/>
        <v>0</v>
      </c>
      <c r="AU17" s="22" t="s">
        <v>83</v>
      </c>
      <c r="AV17" s="22">
        <v>0</v>
      </c>
      <c r="AW17" s="22" t="s">
        <v>83</v>
      </c>
      <c r="AX17" s="22" t="s">
        <v>83</v>
      </c>
      <c r="AY17" s="22" t="s">
        <v>83</v>
      </c>
      <c r="AZ17" s="22">
        <v>0</v>
      </c>
      <c r="BA17" s="22">
        <f t="shared" si="12"/>
        <v>0</v>
      </c>
      <c r="BB17" s="22" t="s">
        <v>83</v>
      </c>
      <c r="BC17" s="22">
        <v>0</v>
      </c>
      <c r="BD17" s="22" t="s">
        <v>83</v>
      </c>
      <c r="BE17" s="22" t="s">
        <v>83</v>
      </c>
      <c r="BF17" s="22" t="s">
        <v>83</v>
      </c>
      <c r="BG17" s="22">
        <v>0</v>
      </c>
      <c r="BH17" s="22">
        <f t="shared" si="13"/>
        <v>738</v>
      </c>
      <c r="BI17" s="22">
        <v>684</v>
      </c>
      <c r="BJ17" s="22">
        <v>16</v>
      </c>
      <c r="BK17" s="22">
        <v>15</v>
      </c>
      <c r="BL17" s="22">
        <v>0</v>
      </c>
      <c r="BM17" s="22">
        <v>0</v>
      </c>
      <c r="BN17" s="22">
        <v>23</v>
      </c>
    </row>
    <row r="18" spans="1:66" ht="13.5">
      <c r="A18" s="40" t="s">
        <v>1</v>
      </c>
      <c r="B18" s="40" t="s">
        <v>28</v>
      </c>
      <c r="C18" s="41" t="s">
        <v>29</v>
      </c>
      <c r="D18" s="22">
        <f t="shared" si="0"/>
        <v>15381</v>
      </c>
      <c r="E18" s="22">
        <f t="shared" si="1"/>
        <v>9758</v>
      </c>
      <c r="F18" s="22">
        <f t="shared" si="1"/>
        <v>3106</v>
      </c>
      <c r="G18" s="22">
        <f t="shared" si="1"/>
        <v>1687</v>
      </c>
      <c r="H18" s="22">
        <f t="shared" si="1"/>
        <v>235</v>
      </c>
      <c r="I18" s="22">
        <f t="shared" si="1"/>
        <v>0</v>
      </c>
      <c r="J18" s="22">
        <f t="shared" si="1"/>
        <v>595</v>
      </c>
      <c r="K18" s="22">
        <f t="shared" si="2"/>
        <v>10383</v>
      </c>
      <c r="L18" s="22">
        <v>9758</v>
      </c>
      <c r="M18" s="22">
        <v>0</v>
      </c>
      <c r="N18" s="22">
        <v>0</v>
      </c>
      <c r="O18" s="22">
        <v>235</v>
      </c>
      <c r="P18" s="22">
        <v>0</v>
      </c>
      <c r="Q18" s="22">
        <v>390</v>
      </c>
      <c r="R18" s="22">
        <f t="shared" si="3"/>
        <v>4998</v>
      </c>
      <c r="S18" s="22">
        <f t="shared" si="4"/>
        <v>0</v>
      </c>
      <c r="T18" s="22">
        <f t="shared" si="5"/>
        <v>3106</v>
      </c>
      <c r="U18" s="22">
        <f t="shared" si="6"/>
        <v>1687</v>
      </c>
      <c r="V18" s="22">
        <f t="shared" si="6"/>
        <v>0</v>
      </c>
      <c r="W18" s="22">
        <f t="shared" si="6"/>
        <v>0</v>
      </c>
      <c r="X18" s="22">
        <f t="shared" si="7"/>
        <v>205</v>
      </c>
      <c r="Y18" s="22">
        <f t="shared" si="8"/>
        <v>0</v>
      </c>
      <c r="Z18" s="22" t="s">
        <v>83</v>
      </c>
      <c r="AA18" s="22">
        <v>0</v>
      </c>
      <c r="AB18" s="22" t="s">
        <v>83</v>
      </c>
      <c r="AC18" s="22" t="s">
        <v>83</v>
      </c>
      <c r="AD18" s="22" t="s">
        <v>83</v>
      </c>
      <c r="AE18" s="22">
        <v>0</v>
      </c>
      <c r="AF18" s="22">
        <f t="shared" si="9"/>
        <v>2797</v>
      </c>
      <c r="AG18" s="22">
        <v>0</v>
      </c>
      <c r="AH18" s="22">
        <v>2429</v>
      </c>
      <c r="AI18" s="22">
        <v>368</v>
      </c>
      <c r="AJ18" s="22">
        <v>0</v>
      </c>
      <c r="AK18" s="22">
        <v>0</v>
      </c>
      <c r="AL18" s="22">
        <v>0</v>
      </c>
      <c r="AM18" s="22">
        <f t="shared" si="10"/>
        <v>2201</v>
      </c>
      <c r="AN18" s="22">
        <v>0</v>
      </c>
      <c r="AO18" s="22">
        <v>677</v>
      </c>
      <c r="AP18" s="22">
        <v>1319</v>
      </c>
      <c r="AQ18" s="22">
        <v>0</v>
      </c>
      <c r="AR18" s="22">
        <v>0</v>
      </c>
      <c r="AS18" s="22">
        <v>205</v>
      </c>
      <c r="AT18" s="22">
        <f t="shared" si="11"/>
        <v>0</v>
      </c>
      <c r="AU18" s="22" t="s">
        <v>83</v>
      </c>
      <c r="AV18" s="22">
        <v>0</v>
      </c>
      <c r="AW18" s="22" t="s">
        <v>83</v>
      </c>
      <c r="AX18" s="22" t="s">
        <v>83</v>
      </c>
      <c r="AY18" s="22" t="s">
        <v>83</v>
      </c>
      <c r="AZ18" s="22">
        <v>0</v>
      </c>
      <c r="BA18" s="22">
        <f t="shared" si="12"/>
        <v>0</v>
      </c>
      <c r="BB18" s="22" t="s">
        <v>83</v>
      </c>
      <c r="BC18" s="22">
        <v>0</v>
      </c>
      <c r="BD18" s="22" t="s">
        <v>83</v>
      </c>
      <c r="BE18" s="22" t="s">
        <v>83</v>
      </c>
      <c r="BF18" s="22" t="s">
        <v>83</v>
      </c>
      <c r="BG18" s="22">
        <v>0</v>
      </c>
      <c r="BH18" s="22">
        <f t="shared" si="13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</v>
      </c>
      <c r="B19" s="40" t="s">
        <v>30</v>
      </c>
      <c r="C19" s="41" t="s">
        <v>31</v>
      </c>
      <c r="D19" s="22">
        <f t="shared" si="0"/>
        <v>2651</v>
      </c>
      <c r="E19" s="22">
        <f t="shared" si="1"/>
        <v>1393</v>
      </c>
      <c r="F19" s="22">
        <f t="shared" si="1"/>
        <v>850</v>
      </c>
      <c r="G19" s="22">
        <f t="shared" si="1"/>
        <v>207</v>
      </c>
      <c r="H19" s="22">
        <f t="shared" si="1"/>
        <v>136</v>
      </c>
      <c r="I19" s="22">
        <f t="shared" si="1"/>
        <v>0</v>
      </c>
      <c r="J19" s="22">
        <f t="shared" si="1"/>
        <v>65</v>
      </c>
      <c r="K19" s="22">
        <f t="shared" si="2"/>
        <v>1440</v>
      </c>
      <c r="L19" s="22">
        <v>1393</v>
      </c>
      <c r="M19" s="22">
        <v>0</v>
      </c>
      <c r="N19" s="22">
        <v>0</v>
      </c>
      <c r="O19" s="22">
        <v>0</v>
      </c>
      <c r="P19" s="22">
        <v>0</v>
      </c>
      <c r="Q19" s="22">
        <v>47</v>
      </c>
      <c r="R19" s="22">
        <f t="shared" si="3"/>
        <v>1211</v>
      </c>
      <c r="S19" s="22">
        <f t="shared" si="4"/>
        <v>0</v>
      </c>
      <c r="T19" s="22">
        <f t="shared" si="5"/>
        <v>850</v>
      </c>
      <c r="U19" s="22">
        <f t="shared" si="6"/>
        <v>207</v>
      </c>
      <c r="V19" s="22">
        <f t="shared" si="6"/>
        <v>136</v>
      </c>
      <c r="W19" s="22">
        <f t="shared" si="6"/>
        <v>0</v>
      </c>
      <c r="X19" s="22">
        <f t="shared" si="7"/>
        <v>18</v>
      </c>
      <c r="Y19" s="22">
        <f t="shared" si="8"/>
        <v>0</v>
      </c>
      <c r="Z19" s="22" t="s">
        <v>83</v>
      </c>
      <c r="AA19" s="22">
        <v>0</v>
      </c>
      <c r="AB19" s="22" t="s">
        <v>83</v>
      </c>
      <c r="AC19" s="22" t="s">
        <v>83</v>
      </c>
      <c r="AD19" s="22" t="s">
        <v>83</v>
      </c>
      <c r="AE19" s="22">
        <v>0</v>
      </c>
      <c r="AF19" s="22">
        <f t="shared" si="9"/>
        <v>850</v>
      </c>
      <c r="AG19" s="22">
        <v>0</v>
      </c>
      <c r="AH19" s="22">
        <v>850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361</v>
      </c>
      <c r="AN19" s="22">
        <v>0</v>
      </c>
      <c r="AO19" s="22">
        <v>0</v>
      </c>
      <c r="AP19" s="22">
        <v>207</v>
      </c>
      <c r="AQ19" s="22">
        <v>136</v>
      </c>
      <c r="AR19" s="22">
        <v>0</v>
      </c>
      <c r="AS19" s="22">
        <v>18</v>
      </c>
      <c r="AT19" s="22">
        <f t="shared" si="11"/>
        <v>0</v>
      </c>
      <c r="AU19" s="22" t="s">
        <v>83</v>
      </c>
      <c r="AV19" s="22">
        <v>0</v>
      </c>
      <c r="AW19" s="22" t="s">
        <v>83</v>
      </c>
      <c r="AX19" s="22" t="s">
        <v>83</v>
      </c>
      <c r="AY19" s="22" t="s">
        <v>83</v>
      </c>
      <c r="AZ19" s="22">
        <v>0</v>
      </c>
      <c r="BA19" s="22">
        <f t="shared" si="12"/>
        <v>0</v>
      </c>
      <c r="BB19" s="22" t="s">
        <v>83</v>
      </c>
      <c r="BC19" s="22">
        <v>0</v>
      </c>
      <c r="BD19" s="22" t="s">
        <v>83</v>
      </c>
      <c r="BE19" s="22" t="s">
        <v>83</v>
      </c>
      <c r="BF19" s="22" t="s">
        <v>83</v>
      </c>
      <c r="BG19" s="22">
        <v>0</v>
      </c>
      <c r="BH19" s="22">
        <f t="shared" si="13"/>
        <v>3976</v>
      </c>
      <c r="BI19" s="22">
        <v>3749</v>
      </c>
      <c r="BJ19" s="22">
        <v>100</v>
      </c>
      <c r="BK19" s="22">
        <v>0</v>
      </c>
      <c r="BL19" s="22">
        <v>0</v>
      </c>
      <c r="BM19" s="22">
        <v>0</v>
      </c>
      <c r="BN19" s="22">
        <v>127</v>
      </c>
    </row>
    <row r="20" spans="1:66" ht="13.5">
      <c r="A20" s="40" t="s">
        <v>1</v>
      </c>
      <c r="B20" s="40" t="s">
        <v>32</v>
      </c>
      <c r="C20" s="41" t="s">
        <v>33</v>
      </c>
      <c r="D20" s="22">
        <f t="shared" si="0"/>
        <v>11226</v>
      </c>
      <c r="E20" s="22">
        <f t="shared" si="1"/>
        <v>7620</v>
      </c>
      <c r="F20" s="22">
        <f t="shared" si="1"/>
        <v>1312</v>
      </c>
      <c r="G20" s="22">
        <f t="shared" si="1"/>
        <v>1134</v>
      </c>
      <c r="H20" s="22">
        <f t="shared" si="1"/>
        <v>228</v>
      </c>
      <c r="I20" s="22">
        <f t="shared" si="1"/>
        <v>187</v>
      </c>
      <c r="J20" s="22">
        <f t="shared" si="1"/>
        <v>745</v>
      </c>
      <c r="K20" s="22">
        <f t="shared" si="2"/>
        <v>10529</v>
      </c>
      <c r="L20" s="22">
        <v>7620</v>
      </c>
      <c r="M20" s="22">
        <v>943</v>
      </c>
      <c r="N20" s="22">
        <v>1134</v>
      </c>
      <c r="O20" s="22">
        <v>228</v>
      </c>
      <c r="P20" s="22">
        <v>0</v>
      </c>
      <c r="Q20" s="22">
        <v>604</v>
      </c>
      <c r="R20" s="22">
        <f t="shared" si="3"/>
        <v>697</v>
      </c>
      <c r="S20" s="22">
        <f t="shared" si="4"/>
        <v>0</v>
      </c>
      <c r="T20" s="22">
        <f t="shared" si="5"/>
        <v>369</v>
      </c>
      <c r="U20" s="22">
        <f t="shared" si="6"/>
        <v>0</v>
      </c>
      <c r="V20" s="22">
        <f t="shared" si="6"/>
        <v>0</v>
      </c>
      <c r="W20" s="22">
        <f t="shared" si="6"/>
        <v>187</v>
      </c>
      <c r="X20" s="22">
        <f t="shared" si="7"/>
        <v>141</v>
      </c>
      <c r="Y20" s="22">
        <f t="shared" si="8"/>
        <v>193</v>
      </c>
      <c r="Z20" s="22" t="s">
        <v>83</v>
      </c>
      <c r="AA20" s="22">
        <v>113</v>
      </c>
      <c r="AB20" s="22" t="s">
        <v>83</v>
      </c>
      <c r="AC20" s="22" t="s">
        <v>83</v>
      </c>
      <c r="AD20" s="22" t="s">
        <v>83</v>
      </c>
      <c r="AE20" s="22">
        <v>80</v>
      </c>
      <c r="AF20" s="22">
        <f t="shared" si="9"/>
        <v>256</v>
      </c>
      <c r="AG20" s="22">
        <v>0</v>
      </c>
      <c r="AH20" s="22">
        <v>256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248</v>
      </c>
      <c r="AN20" s="22">
        <v>0</v>
      </c>
      <c r="AO20" s="22">
        <v>0</v>
      </c>
      <c r="AP20" s="22">
        <v>0</v>
      </c>
      <c r="AQ20" s="22">
        <v>0</v>
      </c>
      <c r="AR20" s="22">
        <v>187</v>
      </c>
      <c r="AS20" s="22">
        <v>61</v>
      </c>
      <c r="AT20" s="22">
        <f t="shared" si="11"/>
        <v>0</v>
      </c>
      <c r="AU20" s="22" t="s">
        <v>83</v>
      </c>
      <c r="AV20" s="22">
        <v>0</v>
      </c>
      <c r="AW20" s="22" t="s">
        <v>83</v>
      </c>
      <c r="AX20" s="22" t="s">
        <v>83</v>
      </c>
      <c r="AY20" s="22" t="s">
        <v>83</v>
      </c>
      <c r="AZ20" s="22">
        <v>0</v>
      </c>
      <c r="BA20" s="22">
        <f t="shared" si="12"/>
        <v>0</v>
      </c>
      <c r="BB20" s="22" t="s">
        <v>83</v>
      </c>
      <c r="BC20" s="22">
        <v>0</v>
      </c>
      <c r="BD20" s="22" t="s">
        <v>83</v>
      </c>
      <c r="BE20" s="22" t="s">
        <v>83</v>
      </c>
      <c r="BF20" s="22" t="s">
        <v>83</v>
      </c>
      <c r="BG20" s="22">
        <v>0</v>
      </c>
      <c r="BH20" s="22">
        <f t="shared" si="13"/>
        <v>616</v>
      </c>
      <c r="BI20" s="22">
        <v>569</v>
      </c>
      <c r="BJ20" s="22">
        <v>12</v>
      </c>
      <c r="BK20" s="22">
        <v>7</v>
      </c>
      <c r="BL20" s="22">
        <v>0</v>
      </c>
      <c r="BM20" s="22">
        <v>0</v>
      </c>
      <c r="BN20" s="22">
        <v>28</v>
      </c>
    </row>
    <row r="21" spans="1:66" ht="13.5">
      <c r="A21" s="40" t="s">
        <v>1</v>
      </c>
      <c r="B21" s="40" t="s">
        <v>34</v>
      </c>
      <c r="C21" s="41" t="s">
        <v>35</v>
      </c>
      <c r="D21" s="22">
        <f t="shared" si="0"/>
        <v>7495</v>
      </c>
      <c r="E21" s="22">
        <f t="shared" si="1"/>
        <v>4055</v>
      </c>
      <c r="F21" s="22">
        <f t="shared" si="1"/>
        <v>1119</v>
      </c>
      <c r="G21" s="22">
        <f t="shared" si="1"/>
        <v>1034</v>
      </c>
      <c r="H21" s="22">
        <f t="shared" si="1"/>
        <v>253</v>
      </c>
      <c r="I21" s="22">
        <f t="shared" si="1"/>
        <v>0</v>
      </c>
      <c r="J21" s="22">
        <f t="shared" si="1"/>
        <v>1034</v>
      </c>
      <c r="K21" s="22">
        <f t="shared" si="2"/>
        <v>5282</v>
      </c>
      <c r="L21" s="22">
        <v>4055</v>
      </c>
      <c r="M21" s="22">
        <v>184</v>
      </c>
      <c r="N21" s="22">
        <v>0</v>
      </c>
      <c r="O21" s="22">
        <v>253</v>
      </c>
      <c r="P21" s="22">
        <v>0</v>
      </c>
      <c r="Q21" s="22">
        <v>790</v>
      </c>
      <c r="R21" s="22">
        <f t="shared" si="3"/>
        <v>2213</v>
      </c>
      <c r="S21" s="22">
        <f t="shared" si="4"/>
        <v>0</v>
      </c>
      <c r="T21" s="22">
        <f t="shared" si="5"/>
        <v>935</v>
      </c>
      <c r="U21" s="22">
        <f t="shared" si="6"/>
        <v>1034</v>
      </c>
      <c r="V21" s="22">
        <f t="shared" si="6"/>
        <v>0</v>
      </c>
      <c r="W21" s="22">
        <f t="shared" si="6"/>
        <v>0</v>
      </c>
      <c r="X21" s="22">
        <f t="shared" si="7"/>
        <v>244</v>
      </c>
      <c r="Y21" s="22">
        <f t="shared" si="8"/>
        <v>196</v>
      </c>
      <c r="Z21" s="22" t="s">
        <v>83</v>
      </c>
      <c r="AA21" s="22">
        <v>114</v>
      </c>
      <c r="AB21" s="22" t="s">
        <v>83</v>
      </c>
      <c r="AC21" s="22" t="s">
        <v>83</v>
      </c>
      <c r="AD21" s="22" t="s">
        <v>83</v>
      </c>
      <c r="AE21" s="22">
        <v>82</v>
      </c>
      <c r="AF21" s="22">
        <f t="shared" si="9"/>
        <v>212</v>
      </c>
      <c r="AG21" s="22">
        <v>0</v>
      </c>
      <c r="AH21" s="22">
        <v>212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1805</v>
      </c>
      <c r="AN21" s="22">
        <v>0</v>
      </c>
      <c r="AO21" s="22">
        <v>609</v>
      </c>
      <c r="AP21" s="22">
        <v>1034</v>
      </c>
      <c r="AQ21" s="22">
        <v>0</v>
      </c>
      <c r="AR21" s="22">
        <v>0</v>
      </c>
      <c r="AS21" s="22">
        <v>162</v>
      </c>
      <c r="AT21" s="22">
        <f t="shared" si="11"/>
        <v>0</v>
      </c>
      <c r="AU21" s="22" t="s">
        <v>83</v>
      </c>
      <c r="AV21" s="22">
        <v>0</v>
      </c>
      <c r="AW21" s="22" t="s">
        <v>83</v>
      </c>
      <c r="AX21" s="22" t="s">
        <v>83</v>
      </c>
      <c r="AY21" s="22" t="s">
        <v>83</v>
      </c>
      <c r="AZ21" s="22">
        <v>0</v>
      </c>
      <c r="BA21" s="22">
        <f t="shared" si="12"/>
        <v>0</v>
      </c>
      <c r="BB21" s="22" t="s">
        <v>83</v>
      </c>
      <c r="BC21" s="22">
        <v>0</v>
      </c>
      <c r="BD21" s="22" t="s">
        <v>83</v>
      </c>
      <c r="BE21" s="22" t="s">
        <v>83</v>
      </c>
      <c r="BF21" s="22" t="s">
        <v>83</v>
      </c>
      <c r="BG21" s="22">
        <v>0</v>
      </c>
      <c r="BH21" s="22">
        <f t="shared" si="13"/>
        <v>1954</v>
      </c>
      <c r="BI21" s="22">
        <v>1827</v>
      </c>
      <c r="BJ21" s="22">
        <v>30</v>
      </c>
      <c r="BK21" s="22">
        <v>3</v>
      </c>
      <c r="BL21" s="22">
        <v>0</v>
      </c>
      <c r="BM21" s="22">
        <v>0</v>
      </c>
      <c r="BN21" s="22">
        <v>94</v>
      </c>
    </row>
    <row r="22" spans="1:66" ht="13.5">
      <c r="A22" s="40" t="s">
        <v>1</v>
      </c>
      <c r="B22" s="40" t="s">
        <v>36</v>
      </c>
      <c r="C22" s="41" t="s">
        <v>37</v>
      </c>
      <c r="D22" s="22">
        <f t="shared" si="0"/>
        <v>4303</v>
      </c>
      <c r="E22" s="22">
        <f t="shared" si="1"/>
        <v>2217</v>
      </c>
      <c r="F22" s="22">
        <f t="shared" si="1"/>
        <v>1210</v>
      </c>
      <c r="G22" s="22">
        <f t="shared" si="1"/>
        <v>461</v>
      </c>
      <c r="H22" s="22">
        <f t="shared" si="1"/>
        <v>102</v>
      </c>
      <c r="I22" s="22">
        <f t="shared" si="1"/>
        <v>155</v>
      </c>
      <c r="J22" s="22">
        <f t="shared" si="1"/>
        <v>158</v>
      </c>
      <c r="K22" s="22">
        <f t="shared" si="2"/>
        <v>3821</v>
      </c>
      <c r="L22" s="22">
        <v>2217</v>
      </c>
      <c r="M22" s="22">
        <v>1210</v>
      </c>
      <c r="N22" s="22">
        <v>0</v>
      </c>
      <c r="O22" s="22">
        <v>102</v>
      </c>
      <c r="P22" s="22">
        <v>155</v>
      </c>
      <c r="Q22" s="22">
        <v>137</v>
      </c>
      <c r="R22" s="22">
        <f t="shared" si="3"/>
        <v>482</v>
      </c>
      <c r="S22" s="22">
        <f t="shared" si="4"/>
        <v>0</v>
      </c>
      <c r="T22" s="22">
        <f t="shared" si="5"/>
        <v>0</v>
      </c>
      <c r="U22" s="22">
        <f t="shared" si="6"/>
        <v>461</v>
      </c>
      <c r="V22" s="22">
        <f t="shared" si="6"/>
        <v>0</v>
      </c>
      <c r="W22" s="22">
        <f t="shared" si="6"/>
        <v>0</v>
      </c>
      <c r="X22" s="22">
        <f t="shared" si="7"/>
        <v>21</v>
      </c>
      <c r="Y22" s="22">
        <f t="shared" si="8"/>
        <v>0</v>
      </c>
      <c r="Z22" s="22" t="s">
        <v>83</v>
      </c>
      <c r="AA22" s="22">
        <v>0</v>
      </c>
      <c r="AB22" s="22" t="s">
        <v>83</v>
      </c>
      <c r="AC22" s="22" t="s">
        <v>83</v>
      </c>
      <c r="AD22" s="22" t="s">
        <v>83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482</v>
      </c>
      <c r="AN22" s="22">
        <v>0</v>
      </c>
      <c r="AO22" s="22">
        <v>0</v>
      </c>
      <c r="AP22" s="22">
        <v>461</v>
      </c>
      <c r="AQ22" s="22">
        <v>0</v>
      </c>
      <c r="AR22" s="22">
        <v>0</v>
      </c>
      <c r="AS22" s="22">
        <v>21</v>
      </c>
      <c r="AT22" s="22">
        <f t="shared" si="11"/>
        <v>0</v>
      </c>
      <c r="AU22" s="22" t="s">
        <v>83</v>
      </c>
      <c r="AV22" s="22">
        <v>0</v>
      </c>
      <c r="AW22" s="22" t="s">
        <v>83</v>
      </c>
      <c r="AX22" s="22" t="s">
        <v>83</v>
      </c>
      <c r="AY22" s="22" t="s">
        <v>83</v>
      </c>
      <c r="AZ22" s="22">
        <v>0</v>
      </c>
      <c r="BA22" s="22">
        <f t="shared" si="12"/>
        <v>0</v>
      </c>
      <c r="BB22" s="22" t="s">
        <v>83</v>
      </c>
      <c r="BC22" s="22">
        <v>0</v>
      </c>
      <c r="BD22" s="22" t="s">
        <v>83</v>
      </c>
      <c r="BE22" s="22" t="s">
        <v>83</v>
      </c>
      <c r="BF22" s="22" t="s">
        <v>83</v>
      </c>
      <c r="BG22" s="22">
        <v>0</v>
      </c>
      <c r="BH22" s="22">
        <f t="shared" si="13"/>
        <v>545</v>
      </c>
      <c r="BI22" s="22">
        <v>490</v>
      </c>
      <c r="BJ22" s="22">
        <v>12</v>
      </c>
      <c r="BK22" s="22">
        <v>17</v>
      </c>
      <c r="BL22" s="22">
        <v>0</v>
      </c>
      <c r="BM22" s="22">
        <v>0</v>
      </c>
      <c r="BN22" s="22">
        <v>26</v>
      </c>
    </row>
    <row r="23" spans="1:66" ht="13.5">
      <c r="A23" s="40" t="s">
        <v>1</v>
      </c>
      <c r="B23" s="40" t="s">
        <v>38</v>
      </c>
      <c r="C23" s="41" t="s">
        <v>39</v>
      </c>
      <c r="D23" s="22">
        <f t="shared" si="0"/>
        <v>6632</v>
      </c>
      <c r="E23" s="22">
        <f t="shared" si="1"/>
        <v>2829</v>
      </c>
      <c r="F23" s="22">
        <f t="shared" si="1"/>
        <v>1888</v>
      </c>
      <c r="G23" s="22">
        <f t="shared" si="1"/>
        <v>1389</v>
      </c>
      <c r="H23" s="22">
        <f t="shared" si="1"/>
        <v>144</v>
      </c>
      <c r="I23" s="22">
        <f t="shared" si="1"/>
        <v>0</v>
      </c>
      <c r="J23" s="22">
        <f t="shared" si="1"/>
        <v>382</v>
      </c>
      <c r="K23" s="22">
        <f t="shared" si="2"/>
        <v>6146</v>
      </c>
      <c r="L23" s="22">
        <v>2829</v>
      </c>
      <c r="M23" s="22">
        <v>1523</v>
      </c>
      <c r="N23" s="22">
        <v>1389</v>
      </c>
      <c r="O23" s="22">
        <v>144</v>
      </c>
      <c r="P23" s="22">
        <v>0</v>
      </c>
      <c r="Q23" s="22">
        <v>261</v>
      </c>
      <c r="R23" s="22">
        <f t="shared" si="3"/>
        <v>486</v>
      </c>
      <c r="S23" s="22">
        <f t="shared" si="4"/>
        <v>0</v>
      </c>
      <c r="T23" s="22">
        <f t="shared" si="5"/>
        <v>365</v>
      </c>
      <c r="U23" s="22">
        <f t="shared" si="6"/>
        <v>0</v>
      </c>
      <c r="V23" s="22">
        <f t="shared" si="6"/>
        <v>0</v>
      </c>
      <c r="W23" s="22">
        <f t="shared" si="6"/>
        <v>0</v>
      </c>
      <c r="X23" s="22">
        <f t="shared" si="7"/>
        <v>121</v>
      </c>
      <c r="Y23" s="22">
        <f t="shared" si="8"/>
        <v>126</v>
      </c>
      <c r="Z23" s="22" t="s">
        <v>83</v>
      </c>
      <c r="AA23" s="22">
        <v>73</v>
      </c>
      <c r="AB23" s="22" t="s">
        <v>83</v>
      </c>
      <c r="AC23" s="22" t="s">
        <v>83</v>
      </c>
      <c r="AD23" s="22" t="s">
        <v>83</v>
      </c>
      <c r="AE23" s="22">
        <v>53</v>
      </c>
      <c r="AF23" s="22">
        <f t="shared" si="9"/>
        <v>292</v>
      </c>
      <c r="AG23" s="22">
        <v>0</v>
      </c>
      <c r="AH23" s="22">
        <v>292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68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68</v>
      </c>
      <c r="AT23" s="22">
        <f t="shared" si="11"/>
        <v>0</v>
      </c>
      <c r="AU23" s="22" t="s">
        <v>83</v>
      </c>
      <c r="AV23" s="22">
        <v>0</v>
      </c>
      <c r="AW23" s="22" t="s">
        <v>83</v>
      </c>
      <c r="AX23" s="22" t="s">
        <v>83</v>
      </c>
      <c r="AY23" s="22" t="s">
        <v>83</v>
      </c>
      <c r="AZ23" s="22">
        <v>0</v>
      </c>
      <c r="BA23" s="22">
        <f t="shared" si="12"/>
        <v>0</v>
      </c>
      <c r="BB23" s="22" t="s">
        <v>83</v>
      </c>
      <c r="BC23" s="22">
        <v>0</v>
      </c>
      <c r="BD23" s="22" t="s">
        <v>83</v>
      </c>
      <c r="BE23" s="22" t="s">
        <v>83</v>
      </c>
      <c r="BF23" s="22" t="s">
        <v>83</v>
      </c>
      <c r="BG23" s="22">
        <v>0</v>
      </c>
      <c r="BH23" s="22">
        <f t="shared" si="13"/>
        <v>63</v>
      </c>
      <c r="BI23" s="22">
        <v>55</v>
      </c>
      <c r="BJ23" s="22">
        <v>3</v>
      </c>
      <c r="BK23" s="22">
        <v>1</v>
      </c>
      <c r="BL23" s="22">
        <v>0</v>
      </c>
      <c r="BM23" s="22">
        <v>0</v>
      </c>
      <c r="BN23" s="22">
        <v>4</v>
      </c>
    </row>
    <row r="24" spans="1:66" ht="13.5">
      <c r="A24" s="40" t="s">
        <v>1</v>
      </c>
      <c r="B24" s="40" t="s">
        <v>40</v>
      </c>
      <c r="C24" s="41" t="s">
        <v>41</v>
      </c>
      <c r="D24" s="22">
        <f t="shared" si="0"/>
        <v>1973</v>
      </c>
      <c r="E24" s="22">
        <f t="shared" si="1"/>
        <v>621</v>
      </c>
      <c r="F24" s="22">
        <f t="shared" si="1"/>
        <v>551</v>
      </c>
      <c r="G24" s="22">
        <f t="shared" si="1"/>
        <v>228</v>
      </c>
      <c r="H24" s="22">
        <f t="shared" si="1"/>
        <v>44</v>
      </c>
      <c r="I24" s="22">
        <f t="shared" si="1"/>
        <v>1</v>
      </c>
      <c r="J24" s="22">
        <f t="shared" si="1"/>
        <v>528</v>
      </c>
      <c r="K24" s="22">
        <f t="shared" si="2"/>
        <v>1140</v>
      </c>
      <c r="L24" s="22">
        <v>621</v>
      </c>
      <c r="M24" s="22">
        <v>0</v>
      </c>
      <c r="N24" s="22">
        <v>0</v>
      </c>
      <c r="O24" s="22">
        <v>0</v>
      </c>
      <c r="P24" s="22">
        <v>1</v>
      </c>
      <c r="Q24" s="22">
        <v>518</v>
      </c>
      <c r="R24" s="22">
        <f t="shared" si="3"/>
        <v>833</v>
      </c>
      <c r="S24" s="22">
        <f t="shared" si="4"/>
        <v>0</v>
      </c>
      <c r="T24" s="22">
        <f t="shared" si="5"/>
        <v>551</v>
      </c>
      <c r="U24" s="22">
        <f t="shared" si="6"/>
        <v>228</v>
      </c>
      <c r="V24" s="22">
        <f t="shared" si="6"/>
        <v>44</v>
      </c>
      <c r="W24" s="22">
        <f t="shared" si="6"/>
        <v>0</v>
      </c>
      <c r="X24" s="22">
        <f t="shared" si="7"/>
        <v>10</v>
      </c>
      <c r="Y24" s="22">
        <f t="shared" si="8"/>
        <v>0</v>
      </c>
      <c r="Z24" s="22" t="s">
        <v>83</v>
      </c>
      <c r="AA24" s="22">
        <v>0</v>
      </c>
      <c r="AB24" s="22" t="s">
        <v>83</v>
      </c>
      <c r="AC24" s="22" t="s">
        <v>83</v>
      </c>
      <c r="AD24" s="22" t="s">
        <v>83</v>
      </c>
      <c r="AE24" s="22">
        <v>0</v>
      </c>
      <c r="AF24" s="22">
        <f t="shared" si="9"/>
        <v>551</v>
      </c>
      <c r="AG24" s="22">
        <v>0</v>
      </c>
      <c r="AH24" s="22">
        <v>551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282</v>
      </c>
      <c r="AN24" s="22">
        <v>0</v>
      </c>
      <c r="AO24" s="22">
        <v>0</v>
      </c>
      <c r="AP24" s="22">
        <v>228</v>
      </c>
      <c r="AQ24" s="22">
        <v>44</v>
      </c>
      <c r="AR24" s="22">
        <v>0</v>
      </c>
      <c r="AS24" s="22">
        <v>10</v>
      </c>
      <c r="AT24" s="22">
        <f t="shared" si="11"/>
        <v>0</v>
      </c>
      <c r="AU24" s="22" t="s">
        <v>83</v>
      </c>
      <c r="AV24" s="22">
        <v>0</v>
      </c>
      <c r="AW24" s="22" t="s">
        <v>83</v>
      </c>
      <c r="AX24" s="22" t="s">
        <v>83</v>
      </c>
      <c r="AY24" s="22" t="s">
        <v>83</v>
      </c>
      <c r="AZ24" s="22">
        <v>0</v>
      </c>
      <c r="BA24" s="22">
        <f t="shared" si="12"/>
        <v>0</v>
      </c>
      <c r="BB24" s="22" t="s">
        <v>83</v>
      </c>
      <c r="BC24" s="22">
        <v>0</v>
      </c>
      <c r="BD24" s="22" t="s">
        <v>83</v>
      </c>
      <c r="BE24" s="22" t="s">
        <v>83</v>
      </c>
      <c r="BF24" s="22" t="s">
        <v>83</v>
      </c>
      <c r="BG24" s="22">
        <v>0</v>
      </c>
      <c r="BH24" s="22">
        <f t="shared" si="13"/>
        <v>296</v>
      </c>
      <c r="BI24" s="22">
        <v>277</v>
      </c>
      <c r="BJ24" s="22">
        <v>0</v>
      </c>
      <c r="BK24" s="22">
        <v>0</v>
      </c>
      <c r="BL24" s="22">
        <v>0</v>
      </c>
      <c r="BM24" s="22">
        <v>0</v>
      </c>
      <c r="BN24" s="22">
        <v>19</v>
      </c>
    </row>
    <row r="25" spans="1:66" ht="13.5">
      <c r="A25" s="40" t="s">
        <v>1</v>
      </c>
      <c r="B25" s="40" t="s">
        <v>42</v>
      </c>
      <c r="C25" s="41" t="s">
        <v>43</v>
      </c>
      <c r="D25" s="22">
        <f t="shared" si="0"/>
        <v>2747</v>
      </c>
      <c r="E25" s="22">
        <f t="shared" si="1"/>
        <v>1346</v>
      </c>
      <c r="F25" s="22">
        <f t="shared" si="1"/>
        <v>717</v>
      </c>
      <c r="G25" s="22">
        <f t="shared" si="1"/>
        <v>410</v>
      </c>
      <c r="H25" s="22">
        <f t="shared" si="1"/>
        <v>68</v>
      </c>
      <c r="I25" s="22">
        <f t="shared" si="1"/>
        <v>0</v>
      </c>
      <c r="J25" s="22">
        <f t="shared" si="1"/>
        <v>206</v>
      </c>
      <c r="K25" s="22">
        <f t="shared" si="2"/>
        <v>2469</v>
      </c>
      <c r="L25" s="22">
        <v>1346</v>
      </c>
      <c r="M25" s="22">
        <v>454</v>
      </c>
      <c r="N25" s="22">
        <v>410</v>
      </c>
      <c r="O25" s="22">
        <v>68</v>
      </c>
      <c r="P25" s="22">
        <v>0</v>
      </c>
      <c r="Q25" s="22">
        <v>191</v>
      </c>
      <c r="R25" s="22">
        <f t="shared" si="3"/>
        <v>278</v>
      </c>
      <c r="S25" s="22">
        <f t="shared" si="4"/>
        <v>0</v>
      </c>
      <c r="T25" s="22">
        <f t="shared" si="5"/>
        <v>263</v>
      </c>
      <c r="U25" s="22">
        <f t="shared" si="6"/>
        <v>0</v>
      </c>
      <c r="V25" s="22">
        <f t="shared" si="6"/>
        <v>0</v>
      </c>
      <c r="W25" s="22">
        <f t="shared" si="6"/>
        <v>0</v>
      </c>
      <c r="X25" s="22">
        <f t="shared" si="7"/>
        <v>15</v>
      </c>
      <c r="Y25" s="22">
        <f t="shared" si="8"/>
        <v>0</v>
      </c>
      <c r="Z25" s="22" t="s">
        <v>83</v>
      </c>
      <c r="AA25" s="22">
        <v>0</v>
      </c>
      <c r="AB25" s="22" t="s">
        <v>83</v>
      </c>
      <c r="AC25" s="22" t="s">
        <v>83</v>
      </c>
      <c r="AD25" s="22" t="s">
        <v>83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278</v>
      </c>
      <c r="AN25" s="22">
        <v>0</v>
      </c>
      <c r="AO25" s="22">
        <v>263</v>
      </c>
      <c r="AP25" s="22">
        <v>0</v>
      </c>
      <c r="AQ25" s="22">
        <v>0</v>
      </c>
      <c r="AR25" s="22">
        <v>0</v>
      </c>
      <c r="AS25" s="22">
        <v>15</v>
      </c>
      <c r="AT25" s="22">
        <f t="shared" si="11"/>
        <v>0</v>
      </c>
      <c r="AU25" s="22" t="s">
        <v>83</v>
      </c>
      <c r="AV25" s="22">
        <v>0</v>
      </c>
      <c r="AW25" s="22" t="s">
        <v>83</v>
      </c>
      <c r="AX25" s="22" t="s">
        <v>83</v>
      </c>
      <c r="AY25" s="22" t="s">
        <v>83</v>
      </c>
      <c r="AZ25" s="22">
        <v>0</v>
      </c>
      <c r="BA25" s="22">
        <f t="shared" si="12"/>
        <v>0</v>
      </c>
      <c r="BB25" s="22" t="s">
        <v>83</v>
      </c>
      <c r="BC25" s="22">
        <v>0</v>
      </c>
      <c r="BD25" s="22" t="s">
        <v>83</v>
      </c>
      <c r="BE25" s="22" t="s">
        <v>83</v>
      </c>
      <c r="BF25" s="22" t="s">
        <v>83</v>
      </c>
      <c r="BG25" s="22">
        <v>0</v>
      </c>
      <c r="BH25" s="22">
        <f t="shared" si="13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</v>
      </c>
      <c r="B26" s="40" t="s">
        <v>44</v>
      </c>
      <c r="C26" s="41" t="s">
        <v>45</v>
      </c>
      <c r="D26" s="22">
        <f t="shared" si="0"/>
        <v>2969</v>
      </c>
      <c r="E26" s="22">
        <f t="shared" si="1"/>
        <v>1898</v>
      </c>
      <c r="F26" s="22">
        <f t="shared" si="1"/>
        <v>574</v>
      </c>
      <c r="G26" s="22">
        <f t="shared" si="1"/>
        <v>227</v>
      </c>
      <c r="H26" s="22">
        <f t="shared" si="1"/>
        <v>52</v>
      </c>
      <c r="I26" s="22">
        <f t="shared" si="1"/>
        <v>0</v>
      </c>
      <c r="J26" s="22">
        <f t="shared" si="1"/>
        <v>218</v>
      </c>
      <c r="K26" s="22">
        <f t="shared" si="2"/>
        <v>2399</v>
      </c>
      <c r="L26" s="22">
        <v>1898</v>
      </c>
      <c r="M26" s="22">
        <v>276</v>
      </c>
      <c r="N26" s="22">
        <v>9</v>
      </c>
      <c r="O26" s="22">
        <v>0</v>
      </c>
      <c r="P26" s="22">
        <v>0</v>
      </c>
      <c r="Q26" s="22">
        <v>216</v>
      </c>
      <c r="R26" s="22">
        <f t="shared" si="3"/>
        <v>570</v>
      </c>
      <c r="S26" s="22">
        <f t="shared" si="4"/>
        <v>0</v>
      </c>
      <c r="T26" s="22">
        <f t="shared" si="5"/>
        <v>298</v>
      </c>
      <c r="U26" s="22">
        <f t="shared" si="6"/>
        <v>218</v>
      </c>
      <c r="V26" s="22">
        <f t="shared" si="6"/>
        <v>52</v>
      </c>
      <c r="W26" s="22">
        <f t="shared" si="6"/>
        <v>0</v>
      </c>
      <c r="X26" s="22">
        <f t="shared" si="7"/>
        <v>2</v>
      </c>
      <c r="Y26" s="22">
        <f t="shared" si="8"/>
        <v>6</v>
      </c>
      <c r="Z26" s="22" t="s">
        <v>83</v>
      </c>
      <c r="AA26" s="22">
        <v>6</v>
      </c>
      <c r="AB26" s="22" t="s">
        <v>83</v>
      </c>
      <c r="AC26" s="22" t="s">
        <v>83</v>
      </c>
      <c r="AD26" s="22" t="s">
        <v>83</v>
      </c>
      <c r="AE26" s="22">
        <v>0</v>
      </c>
      <c r="AF26" s="22">
        <f t="shared" si="9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564</v>
      </c>
      <c r="AN26" s="22">
        <v>0</v>
      </c>
      <c r="AO26" s="22">
        <v>292</v>
      </c>
      <c r="AP26" s="22">
        <v>218</v>
      </c>
      <c r="AQ26" s="22">
        <v>52</v>
      </c>
      <c r="AR26" s="22">
        <v>0</v>
      </c>
      <c r="AS26" s="22">
        <v>2</v>
      </c>
      <c r="AT26" s="22">
        <f t="shared" si="11"/>
        <v>0</v>
      </c>
      <c r="AU26" s="22" t="s">
        <v>83</v>
      </c>
      <c r="AV26" s="22">
        <v>0</v>
      </c>
      <c r="AW26" s="22" t="s">
        <v>83</v>
      </c>
      <c r="AX26" s="22" t="s">
        <v>83</v>
      </c>
      <c r="AY26" s="22" t="s">
        <v>83</v>
      </c>
      <c r="AZ26" s="22">
        <v>0</v>
      </c>
      <c r="BA26" s="22">
        <f t="shared" si="12"/>
        <v>0</v>
      </c>
      <c r="BB26" s="22" t="s">
        <v>83</v>
      </c>
      <c r="BC26" s="22">
        <v>0</v>
      </c>
      <c r="BD26" s="22" t="s">
        <v>83</v>
      </c>
      <c r="BE26" s="22" t="s">
        <v>83</v>
      </c>
      <c r="BF26" s="22" t="s">
        <v>83</v>
      </c>
      <c r="BG26" s="22">
        <v>0</v>
      </c>
      <c r="BH26" s="22">
        <f t="shared" si="13"/>
        <v>129</v>
      </c>
      <c r="BI26" s="22">
        <v>122</v>
      </c>
      <c r="BJ26" s="22">
        <v>0</v>
      </c>
      <c r="BK26" s="22">
        <v>0</v>
      </c>
      <c r="BL26" s="22">
        <v>0</v>
      </c>
      <c r="BM26" s="22">
        <v>0</v>
      </c>
      <c r="BN26" s="22">
        <v>7</v>
      </c>
    </row>
    <row r="27" spans="1:66" ht="13.5">
      <c r="A27" s="40" t="s">
        <v>1</v>
      </c>
      <c r="B27" s="40" t="s">
        <v>46</v>
      </c>
      <c r="C27" s="41" t="s">
        <v>183</v>
      </c>
      <c r="D27" s="22">
        <f t="shared" si="0"/>
        <v>3865</v>
      </c>
      <c r="E27" s="22">
        <f t="shared" si="1"/>
        <v>2195</v>
      </c>
      <c r="F27" s="22">
        <f t="shared" si="1"/>
        <v>348</v>
      </c>
      <c r="G27" s="22">
        <f t="shared" si="1"/>
        <v>136</v>
      </c>
      <c r="H27" s="22">
        <f t="shared" si="1"/>
        <v>49</v>
      </c>
      <c r="I27" s="22">
        <f t="shared" si="1"/>
        <v>12</v>
      </c>
      <c r="J27" s="22">
        <f t="shared" si="1"/>
        <v>1125</v>
      </c>
      <c r="K27" s="22">
        <f t="shared" si="2"/>
        <v>3188</v>
      </c>
      <c r="L27" s="22">
        <v>2195</v>
      </c>
      <c r="M27" s="22">
        <v>0</v>
      </c>
      <c r="N27" s="22">
        <v>136</v>
      </c>
      <c r="O27" s="22">
        <v>0</v>
      </c>
      <c r="P27" s="22">
        <v>0</v>
      </c>
      <c r="Q27" s="22">
        <v>857</v>
      </c>
      <c r="R27" s="22">
        <f t="shared" si="3"/>
        <v>677</v>
      </c>
      <c r="S27" s="22">
        <f t="shared" si="4"/>
        <v>0</v>
      </c>
      <c r="T27" s="22">
        <f t="shared" si="5"/>
        <v>348</v>
      </c>
      <c r="U27" s="22">
        <f t="shared" si="6"/>
        <v>0</v>
      </c>
      <c r="V27" s="22">
        <f t="shared" si="6"/>
        <v>49</v>
      </c>
      <c r="W27" s="22">
        <f t="shared" si="6"/>
        <v>12</v>
      </c>
      <c r="X27" s="22">
        <f t="shared" si="7"/>
        <v>268</v>
      </c>
      <c r="Y27" s="22">
        <f t="shared" si="8"/>
        <v>4</v>
      </c>
      <c r="Z27" s="22" t="s">
        <v>83</v>
      </c>
      <c r="AA27" s="22">
        <v>4</v>
      </c>
      <c r="AB27" s="22" t="s">
        <v>83</v>
      </c>
      <c r="AC27" s="22" t="s">
        <v>83</v>
      </c>
      <c r="AD27" s="22" t="s">
        <v>83</v>
      </c>
      <c r="AE27" s="22">
        <v>0</v>
      </c>
      <c r="AF27" s="22">
        <f t="shared" si="9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673</v>
      </c>
      <c r="AN27" s="22">
        <v>0</v>
      </c>
      <c r="AO27" s="22">
        <v>344</v>
      </c>
      <c r="AP27" s="22">
        <v>0</v>
      </c>
      <c r="AQ27" s="22">
        <v>49</v>
      </c>
      <c r="AR27" s="22">
        <v>12</v>
      </c>
      <c r="AS27" s="22">
        <v>268</v>
      </c>
      <c r="AT27" s="22">
        <f t="shared" si="11"/>
        <v>0</v>
      </c>
      <c r="AU27" s="22" t="s">
        <v>83</v>
      </c>
      <c r="AV27" s="22">
        <v>0</v>
      </c>
      <c r="AW27" s="22" t="s">
        <v>83</v>
      </c>
      <c r="AX27" s="22" t="s">
        <v>83</v>
      </c>
      <c r="AY27" s="22" t="s">
        <v>83</v>
      </c>
      <c r="AZ27" s="22">
        <v>0</v>
      </c>
      <c r="BA27" s="22">
        <f t="shared" si="12"/>
        <v>0</v>
      </c>
      <c r="BB27" s="22" t="s">
        <v>83</v>
      </c>
      <c r="BC27" s="22">
        <v>0</v>
      </c>
      <c r="BD27" s="22" t="s">
        <v>83</v>
      </c>
      <c r="BE27" s="22" t="s">
        <v>83</v>
      </c>
      <c r="BF27" s="22" t="s">
        <v>83</v>
      </c>
      <c r="BG27" s="22">
        <v>0</v>
      </c>
      <c r="BH27" s="22">
        <f t="shared" si="13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</v>
      </c>
      <c r="B28" s="40" t="s">
        <v>47</v>
      </c>
      <c r="C28" s="41" t="s">
        <v>48</v>
      </c>
      <c r="D28" s="22">
        <f t="shared" si="0"/>
        <v>706</v>
      </c>
      <c r="E28" s="22">
        <f t="shared" si="1"/>
        <v>397</v>
      </c>
      <c r="F28" s="22">
        <f t="shared" si="1"/>
        <v>149</v>
      </c>
      <c r="G28" s="22">
        <f t="shared" si="1"/>
        <v>93</v>
      </c>
      <c r="H28" s="22">
        <f t="shared" si="1"/>
        <v>13</v>
      </c>
      <c r="I28" s="22">
        <f t="shared" si="1"/>
        <v>2</v>
      </c>
      <c r="J28" s="22">
        <f t="shared" si="1"/>
        <v>52</v>
      </c>
      <c r="K28" s="22">
        <f t="shared" si="2"/>
        <v>587</v>
      </c>
      <c r="L28" s="22">
        <v>397</v>
      </c>
      <c r="M28" s="22">
        <v>56</v>
      </c>
      <c r="N28" s="22">
        <v>93</v>
      </c>
      <c r="O28" s="22">
        <v>13</v>
      </c>
      <c r="P28" s="22">
        <v>2</v>
      </c>
      <c r="Q28" s="22">
        <v>26</v>
      </c>
      <c r="R28" s="22">
        <f t="shared" si="3"/>
        <v>119</v>
      </c>
      <c r="S28" s="22">
        <f t="shared" si="4"/>
        <v>0</v>
      </c>
      <c r="T28" s="22">
        <f t="shared" si="5"/>
        <v>93</v>
      </c>
      <c r="U28" s="22">
        <f t="shared" si="6"/>
        <v>0</v>
      </c>
      <c r="V28" s="22">
        <f t="shared" si="6"/>
        <v>0</v>
      </c>
      <c r="W28" s="22">
        <f t="shared" si="6"/>
        <v>0</v>
      </c>
      <c r="X28" s="22">
        <f t="shared" si="7"/>
        <v>26</v>
      </c>
      <c r="Y28" s="22">
        <f t="shared" si="8"/>
        <v>0</v>
      </c>
      <c r="Z28" s="22" t="s">
        <v>83</v>
      </c>
      <c r="AA28" s="22">
        <v>0</v>
      </c>
      <c r="AB28" s="22" t="s">
        <v>83</v>
      </c>
      <c r="AC28" s="22" t="s">
        <v>83</v>
      </c>
      <c r="AD28" s="22" t="s">
        <v>83</v>
      </c>
      <c r="AE28" s="22">
        <v>0</v>
      </c>
      <c r="AF28" s="22">
        <f t="shared" si="9"/>
        <v>93</v>
      </c>
      <c r="AG28" s="22">
        <v>0</v>
      </c>
      <c r="AH28" s="22">
        <v>93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26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26</v>
      </c>
      <c r="AT28" s="22">
        <f t="shared" si="11"/>
        <v>0</v>
      </c>
      <c r="AU28" s="22" t="s">
        <v>83</v>
      </c>
      <c r="AV28" s="22">
        <v>0</v>
      </c>
      <c r="AW28" s="22" t="s">
        <v>83</v>
      </c>
      <c r="AX28" s="22" t="s">
        <v>83</v>
      </c>
      <c r="AY28" s="22" t="s">
        <v>83</v>
      </c>
      <c r="AZ28" s="22">
        <v>0</v>
      </c>
      <c r="BA28" s="22">
        <f t="shared" si="12"/>
        <v>0</v>
      </c>
      <c r="BB28" s="22" t="s">
        <v>83</v>
      </c>
      <c r="BC28" s="22">
        <v>0</v>
      </c>
      <c r="BD28" s="22" t="s">
        <v>83</v>
      </c>
      <c r="BE28" s="22" t="s">
        <v>83</v>
      </c>
      <c r="BF28" s="22" t="s">
        <v>83</v>
      </c>
      <c r="BG28" s="22">
        <v>0</v>
      </c>
      <c r="BH28" s="22">
        <f t="shared" si="13"/>
        <v>89</v>
      </c>
      <c r="BI28" s="22">
        <v>62</v>
      </c>
      <c r="BJ28" s="22">
        <v>11</v>
      </c>
      <c r="BK28" s="22">
        <v>3</v>
      </c>
      <c r="BL28" s="22">
        <v>0</v>
      </c>
      <c r="BM28" s="22">
        <v>0</v>
      </c>
      <c r="BN28" s="22">
        <v>13</v>
      </c>
    </row>
    <row r="29" spans="1:66" ht="13.5">
      <c r="A29" s="40" t="s">
        <v>1</v>
      </c>
      <c r="B29" s="40" t="s">
        <v>49</v>
      </c>
      <c r="C29" s="41" t="s">
        <v>0</v>
      </c>
      <c r="D29" s="22">
        <f t="shared" si="0"/>
        <v>1265</v>
      </c>
      <c r="E29" s="22">
        <f t="shared" si="1"/>
        <v>740</v>
      </c>
      <c r="F29" s="22">
        <f t="shared" si="1"/>
        <v>268</v>
      </c>
      <c r="G29" s="22">
        <f t="shared" si="1"/>
        <v>160</v>
      </c>
      <c r="H29" s="22">
        <f t="shared" si="1"/>
        <v>34</v>
      </c>
      <c r="I29" s="22">
        <f t="shared" si="1"/>
        <v>6</v>
      </c>
      <c r="J29" s="22">
        <f t="shared" si="1"/>
        <v>57</v>
      </c>
      <c r="K29" s="22">
        <f t="shared" si="2"/>
        <v>1047</v>
      </c>
      <c r="L29" s="22">
        <v>740</v>
      </c>
      <c r="M29" s="22">
        <v>70</v>
      </c>
      <c r="N29" s="22">
        <v>160</v>
      </c>
      <c r="O29" s="22">
        <v>34</v>
      </c>
      <c r="P29" s="22">
        <v>6</v>
      </c>
      <c r="Q29" s="22">
        <v>37</v>
      </c>
      <c r="R29" s="22">
        <f t="shared" si="3"/>
        <v>218</v>
      </c>
      <c r="S29" s="22">
        <f t="shared" si="4"/>
        <v>0</v>
      </c>
      <c r="T29" s="22">
        <f t="shared" si="5"/>
        <v>198</v>
      </c>
      <c r="U29" s="22">
        <f t="shared" si="6"/>
        <v>0</v>
      </c>
      <c r="V29" s="22">
        <f t="shared" si="6"/>
        <v>0</v>
      </c>
      <c r="W29" s="22">
        <f t="shared" si="6"/>
        <v>0</v>
      </c>
      <c r="X29" s="22">
        <f t="shared" si="7"/>
        <v>20</v>
      </c>
      <c r="Y29" s="22">
        <f t="shared" si="8"/>
        <v>0</v>
      </c>
      <c r="Z29" s="22" t="s">
        <v>83</v>
      </c>
      <c r="AA29" s="22">
        <v>0</v>
      </c>
      <c r="AB29" s="22" t="s">
        <v>83</v>
      </c>
      <c r="AC29" s="22" t="s">
        <v>83</v>
      </c>
      <c r="AD29" s="22" t="s">
        <v>83</v>
      </c>
      <c r="AE29" s="22">
        <v>0</v>
      </c>
      <c r="AF29" s="22">
        <f t="shared" si="9"/>
        <v>198</v>
      </c>
      <c r="AG29" s="22">
        <v>0</v>
      </c>
      <c r="AH29" s="22">
        <v>198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20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20</v>
      </c>
      <c r="AT29" s="22">
        <f t="shared" si="11"/>
        <v>0</v>
      </c>
      <c r="AU29" s="22" t="s">
        <v>83</v>
      </c>
      <c r="AV29" s="22">
        <v>0</v>
      </c>
      <c r="AW29" s="22" t="s">
        <v>83</v>
      </c>
      <c r="AX29" s="22" t="s">
        <v>83</v>
      </c>
      <c r="AY29" s="22" t="s">
        <v>83</v>
      </c>
      <c r="AZ29" s="22">
        <v>0</v>
      </c>
      <c r="BA29" s="22">
        <f t="shared" si="12"/>
        <v>0</v>
      </c>
      <c r="BB29" s="22" t="s">
        <v>83</v>
      </c>
      <c r="BC29" s="22">
        <v>0</v>
      </c>
      <c r="BD29" s="22" t="s">
        <v>83</v>
      </c>
      <c r="BE29" s="22" t="s">
        <v>83</v>
      </c>
      <c r="BF29" s="22" t="s">
        <v>83</v>
      </c>
      <c r="BG29" s="22">
        <v>0</v>
      </c>
      <c r="BH29" s="22">
        <f t="shared" si="13"/>
        <v>195</v>
      </c>
      <c r="BI29" s="22">
        <v>172</v>
      </c>
      <c r="BJ29" s="22">
        <v>5</v>
      </c>
      <c r="BK29" s="22">
        <v>4</v>
      </c>
      <c r="BL29" s="22">
        <v>0</v>
      </c>
      <c r="BM29" s="22">
        <v>0</v>
      </c>
      <c r="BN29" s="22">
        <v>14</v>
      </c>
    </row>
    <row r="30" spans="1:66" ht="13.5">
      <c r="A30" s="40" t="s">
        <v>1</v>
      </c>
      <c r="B30" s="40" t="s">
        <v>50</v>
      </c>
      <c r="C30" s="41" t="s">
        <v>51</v>
      </c>
      <c r="D30" s="22">
        <f t="shared" si="0"/>
        <v>1006</v>
      </c>
      <c r="E30" s="22">
        <f t="shared" si="1"/>
        <v>578</v>
      </c>
      <c r="F30" s="22">
        <f t="shared" si="1"/>
        <v>222</v>
      </c>
      <c r="G30" s="22">
        <f t="shared" si="1"/>
        <v>155</v>
      </c>
      <c r="H30" s="22">
        <f t="shared" si="1"/>
        <v>25</v>
      </c>
      <c r="I30" s="22">
        <f t="shared" si="1"/>
        <v>6</v>
      </c>
      <c r="J30" s="22">
        <f t="shared" si="1"/>
        <v>20</v>
      </c>
      <c r="K30" s="22">
        <f t="shared" si="2"/>
        <v>807</v>
      </c>
      <c r="L30" s="22">
        <v>578</v>
      </c>
      <c r="M30" s="22">
        <v>43</v>
      </c>
      <c r="N30" s="22">
        <v>155</v>
      </c>
      <c r="O30" s="22">
        <v>25</v>
      </c>
      <c r="P30" s="22">
        <v>6</v>
      </c>
      <c r="Q30" s="22">
        <v>0</v>
      </c>
      <c r="R30" s="22">
        <f t="shared" si="3"/>
        <v>199</v>
      </c>
      <c r="S30" s="22">
        <f t="shared" si="4"/>
        <v>0</v>
      </c>
      <c r="T30" s="22">
        <f t="shared" si="5"/>
        <v>179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7"/>
        <v>20</v>
      </c>
      <c r="Y30" s="22">
        <f t="shared" si="8"/>
        <v>0</v>
      </c>
      <c r="Z30" s="22" t="s">
        <v>83</v>
      </c>
      <c r="AA30" s="22">
        <v>0</v>
      </c>
      <c r="AB30" s="22" t="s">
        <v>83</v>
      </c>
      <c r="AC30" s="22" t="s">
        <v>83</v>
      </c>
      <c r="AD30" s="22" t="s">
        <v>83</v>
      </c>
      <c r="AE30" s="22">
        <v>0</v>
      </c>
      <c r="AF30" s="22">
        <f t="shared" si="9"/>
        <v>179</v>
      </c>
      <c r="AG30" s="22">
        <v>0</v>
      </c>
      <c r="AH30" s="22">
        <v>179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20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20</v>
      </c>
      <c r="AT30" s="22">
        <f t="shared" si="11"/>
        <v>0</v>
      </c>
      <c r="AU30" s="22" t="s">
        <v>83</v>
      </c>
      <c r="AV30" s="22">
        <v>0</v>
      </c>
      <c r="AW30" s="22" t="s">
        <v>83</v>
      </c>
      <c r="AX30" s="22" t="s">
        <v>83</v>
      </c>
      <c r="AY30" s="22" t="s">
        <v>83</v>
      </c>
      <c r="AZ30" s="22">
        <v>0</v>
      </c>
      <c r="BA30" s="22">
        <f t="shared" si="12"/>
        <v>0</v>
      </c>
      <c r="BB30" s="22" t="s">
        <v>83</v>
      </c>
      <c r="BC30" s="22">
        <v>0</v>
      </c>
      <c r="BD30" s="22" t="s">
        <v>83</v>
      </c>
      <c r="BE30" s="22" t="s">
        <v>83</v>
      </c>
      <c r="BF30" s="22" t="s">
        <v>83</v>
      </c>
      <c r="BG30" s="22">
        <v>0</v>
      </c>
      <c r="BH30" s="22">
        <f t="shared" si="13"/>
        <v>298</v>
      </c>
      <c r="BI30" s="22">
        <v>257</v>
      </c>
      <c r="BJ30" s="22">
        <v>7</v>
      </c>
      <c r="BK30" s="22">
        <v>9</v>
      </c>
      <c r="BL30" s="22">
        <v>0</v>
      </c>
      <c r="BM30" s="22">
        <v>0</v>
      </c>
      <c r="BN30" s="22">
        <v>25</v>
      </c>
    </row>
    <row r="31" spans="1:66" ht="13.5">
      <c r="A31" s="40" t="s">
        <v>1</v>
      </c>
      <c r="B31" s="40" t="s">
        <v>52</v>
      </c>
      <c r="C31" s="41" t="s">
        <v>53</v>
      </c>
      <c r="D31" s="22">
        <f t="shared" si="0"/>
        <v>824</v>
      </c>
      <c r="E31" s="22">
        <f t="shared" si="1"/>
        <v>449</v>
      </c>
      <c r="F31" s="22">
        <f t="shared" si="1"/>
        <v>203</v>
      </c>
      <c r="G31" s="22">
        <f t="shared" si="1"/>
        <v>117</v>
      </c>
      <c r="H31" s="22">
        <f t="shared" si="1"/>
        <v>29</v>
      </c>
      <c r="I31" s="22">
        <f t="shared" si="1"/>
        <v>0</v>
      </c>
      <c r="J31" s="22">
        <f t="shared" si="1"/>
        <v>26</v>
      </c>
      <c r="K31" s="22">
        <f t="shared" si="2"/>
        <v>618</v>
      </c>
      <c r="L31" s="22">
        <v>449</v>
      </c>
      <c r="M31" s="22">
        <v>0</v>
      </c>
      <c r="N31" s="22">
        <v>117</v>
      </c>
      <c r="O31" s="22">
        <v>29</v>
      </c>
      <c r="P31" s="22">
        <v>0</v>
      </c>
      <c r="Q31" s="22">
        <v>23</v>
      </c>
      <c r="R31" s="22">
        <f t="shared" si="3"/>
        <v>206</v>
      </c>
      <c r="S31" s="22">
        <f t="shared" si="4"/>
        <v>0</v>
      </c>
      <c r="T31" s="22">
        <f t="shared" si="5"/>
        <v>203</v>
      </c>
      <c r="U31" s="22">
        <f t="shared" si="6"/>
        <v>0</v>
      </c>
      <c r="V31" s="22">
        <f t="shared" si="6"/>
        <v>0</v>
      </c>
      <c r="W31" s="22">
        <f t="shared" si="6"/>
        <v>0</v>
      </c>
      <c r="X31" s="22">
        <f t="shared" si="7"/>
        <v>3</v>
      </c>
      <c r="Y31" s="22">
        <f t="shared" si="8"/>
        <v>8</v>
      </c>
      <c r="Z31" s="22" t="s">
        <v>83</v>
      </c>
      <c r="AA31" s="22">
        <v>8</v>
      </c>
      <c r="AB31" s="22" t="s">
        <v>83</v>
      </c>
      <c r="AC31" s="22" t="s">
        <v>83</v>
      </c>
      <c r="AD31" s="22" t="s">
        <v>83</v>
      </c>
      <c r="AE31" s="22">
        <v>0</v>
      </c>
      <c r="AF31" s="22">
        <f t="shared" si="9"/>
        <v>195</v>
      </c>
      <c r="AG31" s="22">
        <v>0</v>
      </c>
      <c r="AH31" s="22">
        <v>195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3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3</v>
      </c>
      <c r="AT31" s="22">
        <f t="shared" si="11"/>
        <v>0</v>
      </c>
      <c r="AU31" s="22" t="s">
        <v>83</v>
      </c>
      <c r="AV31" s="22">
        <v>0</v>
      </c>
      <c r="AW31" s="22" t="s">
        <v>83</v>
      </c>
      <c r="AX31" s="22" t="s">
        <v>83</v>
      </c>
      <c r="AY31" s="22" t="s">
        <v>83</v>
      </c>
      <c r="AZ31" s="22">
        <v>0</v>
      </c>
      <c r="BA31" s="22">
        <f t="shared" si="12"/>
        <v>0</v>
      </c>
      <c r="BB31" s="22" t="s">
        <v>83</v>
      </c>
      <c r="BC31" s="22">
        <v>0</v>
      </c>
      <c r="BD31" s="22" t="s">
        <v>83</v>
      </c>
      <c r="BE31" s="22" t="s">
        <v>83</v>
      </c>
      <c r="BF31" s="22" t="s">
        <v>83</v>
      </c>
      <c r="BG31" s="22">
        <v>0</v>
      </c>
      <c r="BH31" s="22">
        <f t="shared" si="13"/>
        <v>235</v>
      </c>
      <c r="BI31" s="22">
        <v>203</v>
      </c>
      <c r="BJ31" s="22">
        <v>8</v>
      </c>
      <c r="BK31" s="22">
        <v>11</v>
      </c>
      <c r="BL31" s="22">
        <v>0</v>
      </c>
      <c r="BM31" s="22">
        <v>0</v>
      </c>
      <c r="BN31" s="22">
        <v>13</v>
      </c>
    </row>
    <row r="32" spans="1:66" ht="13.5">
      <c r="A32" s="40" t="s">
        <v>1</v>
      </c>
      <c r="B32" s="40" t="s">
        <v>54</v>
      </c>
      <c r="C32" s="41" t="s">
        <v>55</v>
      </c>
      <c r="D32" s="22">
        <f t="shared" si="0"/>
        <v>1300</v>
      </c>
      <c r="E32" s="22">
        <f t="shared" si="1"/>
        <v>659</v>
      </c>
      <c r="F32" s="22">
        <f t="shared" si="1"/>
        <v>144</v>
      </c>
      <c r="G32" s="22">
        <f t="shared" si="1"/>
        <v>142</v>
      </c>
      <c r="H32" s="22">
        <f t="shared" si="1"/>
        <v>18</v>
      </c>
      <c r="I32" s="22">
        <f t="shared" si="1"/>
        <v>2</v>
      </c>
      <c r="J32" s="22">
        <f t="shared" si="1"/>
        <v>335</v>
      </c>
      <c r="K32" s="22">
        <f t="shared" si="2"/>
        <v>836</v>
      </c>
      <c r="L32" s="22">
        <v>659</v>
      </c>
      <c r="M32" s="22">
        <v>0</v>
      </c>
      <c r="N32" s="22">
        <v>142</v>
      </c>
      <c r="O32" s="22">
        <v>0</v>
      </c>
      <c r="P32" s="22">
        <v>0</v>
      </c>
      <c r="Q32" s="22">
        <v>35</v>
      </c>
      <c r="R32" s="22">
        <f t="shared" si="3"/>
        <v>464</v>
      </c>
      <c r="S32" s="22">
        <f t="shared" si="4"/>
        <v>0</v>
      </c>
      <c r="T32" s="22">
        <f t="shared" si="5"/>
        <v>144</v>
      </c>
      <c r="U32" s="22">
        <f t="shared" si="6"/>
        <v>0</v>
      </c>
      <c r="V32" s="22">
        <f t="shared" si="6"/>
        <v>18</v>
      </c>
      <c r="W32" s="22">
        <f t="shared" si="6"/>
        <v>2</v>
      </c>
      <c r="X32" s="22">
        <f t="shared" si="7"/>
        <v>300</v>
      </c>
      <c r="Y32" s="22">
        <f t="shared" si="8"/>
        <v>9</v>
      </c>
      <c r="Z32" s="22" t="s">
        <v>83</v>
      </c>
      <c r="AA32" s="22">
        <v>9</v>
      </c>
      <c r="AB32" s="22" t="s">
        <v>83</v>
      </c>
      <c r="AC32" s="22" t="s">
        <v>83</v>
      </c>
      <c r="AD32" s="22" t="s">
        <v>83</v>
      </c>
      <c r="AE32" s="22">
        <v>0</v>
      </c>
      <c r="AF32" s="22">
        <f t="shared" si="9"/>
        <v>135</v>
      </c>
      <c r="AG32" s="22">
        <v>0</v>
      </c>
      <c r="AH32" s="22">
        <v>135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320</v>
      </c>
      <c r="AN32" s="22">
        <v>0</v>
      </c>
      <c r="AO32" s="22">
        <v>0</v>
      </c>
      <c r="AP32" s="22">
        <v>0</v>
      </c>
      <c r="AQ32" s="22">
        <v>18</v>
      </c>
      <c r="AR32" s="22">
        <v>2</v>
      </c>
      <c r="AS32" s="22">
        <v>300</v>
      </c>
      <c r="AT32" s="22">
        <f t="shared" si="11"/>
        <v>0</v>
      </c>
      <c r="AU32" s="22" t="s">
        <v>83</v>
      </c>
      <c r="AV32" s="22">
        <v>0</v>
      </c>
      <c r="AW32" s="22" t="s">
        <v>83</v>
      </c>
      <c r="AX32" s="22" t="s">
        <v>83</v>
      </c>
      <c r="AY32" s="22" t="s">
        <v>83</v>
      </c>
      <c r="AZ32" s="22">
        <v>0</v>
      </c>
      <c r="BA32" s="22">
        <f t="shared" si="12"/>
        <v>0</v>
      </c>
      <c r="BB32" s="22" t="s">
        <v>83</v>
      </c>
      <c r="BC32" s="22">
        <v>0</v>
      </c>
      <c r="BD32" s="22" t="s">
        <v>83</v>
      </c>
      <c r="BE32" s="22" t="s">
        <v>83</v>
      </c>
      <c r="BF32" s="22" t="s">
        <v>83</v>
      </c>
      <c r="BG32" s="22">
        <v>0</v>
      </c>
      <c r="BH32" s="22">
        <f t="shared" si="13"/>
        <v>53</v>
      </c>
      <c r="BI32" s="22">
        <v>48</v>
      </c>
      <c r="BJ32" s="22">
        <v>2</v>
      </c>
      <c r="BK32" s="22">
        <v>1</v>
      </c>
      <c r="BL32" s="22">
        <v>0</v>
      </c>
      <c r="BM32" s="22">
        <v>0</v>
      </c>
      <c r="BN32" s="22">
        <v>2</v>
      </c>
    </row>
    <row r="33" spans="1:66" ht="13.5">
      <c r="A33" s="40" t="s">
        <v>1</v>
      </c>
      <c r="B33" s="40" t="s">
        <v>56</v>
      </c>
      <c r="C33" s="41" t="s">
        <v>57</v>
      </c>
      <c r="D33" s="22">
        <f t="shared" si="0"/>
        <v>1428</v>
      </c>
      <c r="E33" s="22">
        <f t="shared" si="1"/>
        <v>0</v>
      </c>
      <c r="F33" s="22">
        <f t="shared" si="1"/>
        <v>918</v>
      </c>
      <c r="G33" s="22">
        <f t="shared" si="1"/>
        <v>467</v>
      </c>
      <c r="H33" s="22">
        <f t="shared" si="1"/>
        <v>35</v>
      </c>
      <c r="I33" s="22">
        <f t="shared" si="1"/>
        <v>0</v>
      </c>
      <c r="J33" s="22">
        <f t="shared" si="1"/>
        <v>8</v>
      </c>
      <c r="K33" s="22">
        <f t="shared" si="2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3"/>
        <v>1428</v>
      </c>
      <c r="S33" s="22">
        <f t="shared" si="4"/>
        <v>0</v>
      </c>
      <c r="T33" s="22">
        <f t="shared" si="5"/>
        <v>918</v>
      </c>
      <c r="U33" s="22">
        <f t="shared" si="6"/>
        <v>467</v>
      </c>
      <c r="V33" s="22">
        <f t="shared" si="6"/>
        <v>35</v>
      </c>
      <c r="W33" s="22">
        <f t="shared" si="6"/>
        <v>0</v>
      </c>
      <c r="X33" s="22">
        <f t="shared" si="7"/>
        <v>8</v>
      </c>
      <c r="Y33" s="22">
        <f t="shared" si="8"/>
        <v>0</v>
      </c>
      <c r="Z33" s="22" t="s">
        <v>83</v>
      </c>
      <c r="AA33" s="22">
        <v>0</v>
      </c>
      <c r="AB33" s="22" t="s">
        <v>83</v>
      </c>
      <c r="AC33" s="22" t="s">
        <v>83</v>
      </c>
      <c r="AD33" s="22" t="s">
        <v>83</v>
      </c>
      <c r="AE33" s="22">
        <v>0</v>
      </c>
      <c r="AF33" s="22">
        <f t="shared" si="9"/>
        <v>1385</v>
      </c>
      <c r="AG33" s="22">
        <v>0</v>
      </c>
      <c r="AH33" s="22">
        <v>918</v>
      </c>
      <c r="AI33" s="22">
        <v>467</v>
      </c>
      <c r="AJ33" s="22">
        <v>0</v>
      </c>
      <c r="AK33" s="22">
        <v>0</v>
      </c>
      <c r="AL33" s="22">
        <v>0</v>
      </c>
      <c r="AM33" s="22">
        <f t="shared" si="10"/>
        <v>43</v>
      </c>
      <c r="AN33" s="22">
        <v>0</v>
      </c>
      <c r="AO33" s="22">
        <v>0</v>
      </c>
      <c r="AP33" s="22">
        <v>0</v>
      </c>
      <c r="AQ33" s="22">
        <v>35</v>
      </c>
      <c r="AR33" s="22">
        <v>0</v>
      </c>
      <c r="AS33" s="22">
        <v>8</v>
      </c>
      <c r="AT33" s="22">
        <f t="shared" si="11"/>
        <v>0</v>
      </c>
      <c r="AU33" s="22" t="s">
        <v>83</v>
      </c>
      <c r="AV33" s="22">
        <v>0</v>
      </c>
      <c r="AW33" s="22" t="s">
        <v>83</v>
      </c>
      <c r="AX33" s="22" t="s">
        <v>83</v>
      </c>
      <c r="AY33" s="22" t="s">
        <v>83</v>
      </c>
      <c r="AZ33" s="22">
        <v>0</v>
      </c>
      <c r="BA33" s="22">
        <f t="shared" si="12"/>
        <v>0</v>
      </c>
      <c r="BB33" s="22" t="s">
        <v>83</v>
      </c>
      <c r="BC33" s="22">
        <v>0</v>
      </c>
      <c r="BD33" s="22" t="s">
        <v>83</v>
      </c>
      <c r="BE33" s="22" t="s">
        <v>83</v>
      </c>
      <c r="BF33" s="22" t="s">
        <v>83</v>
      </c>
      <c r="BG33" s="22">
        <v>0</v>
      </c>
      <c r="BH33" s="22">
        <f t="shared" si="13"/>
        <v>832</v>
      </c>
      <c r="BI33" s="22">
        <v>797</v>
      </c>
      <c r="BJ33" s="22">
        <v>12</v>
      </c>
      <c r="BK33" s="22">
        <v>11</v>
      </c>
      <c r="BL33" s="22">
        <v>0</v>
      </c>
      <c r="BM33" s="22">
        <v>0</v>
      </c>
      <c r="BN33" s="22">
        <v>12</v>
      </c>
    </row>
    <row r="34" spans="1:66" ht="13.5">
      <c r="A34" s="40" t="s">
        <v>1</v>
      </c>
      <c r="B34" s="40" t="s">
        <v>58</v>
      </c>
      <c r="C34" s="41" t="s">
        <v>59</v>
      </c>
      <c r="D34" s="22">
        <f t="shared" si="0"/>
        <v>566</v>
      </c>
      <c r="E34" s="22">
        <f t="shared" si="1"/>
        <v>259</v>
      </c>
      <c r="F34" s="22">
        <f t="shared" si="1"/>
        <v>219</v>
      </c>
      <c r="G34" s="22">
        <f t="shared" si="1"/>
        <v>76</v>
      </c>
      <c r="H34" s="22">
        <f t="shared" si="1"/>
        <v>12</v>
      </c>
      <c r="I34" s="22">
        <f t="shared" si="1"/>
        <v>0</v>
      </c>
      <c r="J34" s="22">
        <f t="shared" si="1"/>
        <v>0</v>
      </c>
      <c r="K34" s="22">
        <f t="shared" si="2"/>
        <v>271</v>
      </c>
      <c r="L34" s="22">
        <v>259</v>
      </c>
      <c r="M34" s="22">
        <v>0</v>
      </c>
      <c r="N34" s="22">
        <v>0</v>
      </c>
      <c r="O34" s="22">
        <v>12</v>
      </c>
      <c r="P34" s="22">
        <v>0</v>
      </c>
      <c r="Q34" s="22">
        <v>0</v>
      </c>
      <c r="R34" s="22">
        <f t="shared" si="3"/>
        <v>295</v>
      </c>
      <c r="S34" s="22">
        <f t="shared" si="4"/>
        <v>0</v>
      </c>
      <c r="T34" s="22">
        <f t="shared" si="5"/>
        <v>219</v>
      </c>
      <c r="U34" s="22">
        <f t="shared" si="6"/>
        <v>76</v>
      </c>
      <c r="V34" s="22">
        <f t="shared" si="6"/>
        <v>0</v>
      </c>
      <c r="W34" s="22">
        <f t="shared" si="6"/>
        <v>0</v>
      </c>
      <c r="X34" s="22">
        <f t="shared" si="7"/>
        <v>0</v>
      </c>
      <c r="Y34" s="22">
        <f t="shared" si="8"/>
        <v>0</v>
      </c>
      <c r="Z34" s="22" t="s">
        <v>83</v>
      </c>
      <c r="AA34" s="22">
        <v>0</v>
      </c>
      <c r="AB34" s="22" t="s">
        <v>83</v>
      </c>
      <c r="AC34" s="22" t="s">
        <v>83</v>
      </c>
      <c r="AD34" s="22" t="s">
        <v>83</v>
      </c>
      <c r="AE34" s="22">
        <v>0</v>
      </c>
      <c r="AF34" s="22">
        <f t="shared" si="9"/>
        <v>295</v>
      </c>
      <c r="AG34" s="22">
        <v>0</v>
      </c>
      <c r="AH34" s="22">
        <v>219</v>
      </c>
      <c r="AI34" s="22">
        <v>76</v>
      </c>
      <c r="AJ34" s="22">
        <v>0</v>
      </c>
      <c r="AK34" s="22">
        <v>0</v>
      </c>
      <c r="AL34" s="22">
        <v>0</v>
      </c>
      <c r="AM34" s="22">
        <f t="shared" si="10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1"/>
        <v>0</v>
      </c>
      <c r="AU34" s="22" t="s">
        <v>83</v>
      </c>
      <c r="AV34" s="22">
        <v>0</v>
      </c>
      <c r="AW34" s="22" t="s">
        <v>83</v>
      </c>
      <c r="AX34" s="22" t="s">
        <v>83</v>
      </c>
      <c r="AY34" s="22" t="s">
        <v>83</v>
      </c>
      <c r="AZ34" s="22">
        <v>0</v>
      </c>
      <c r="BA34" s="22">
        <f t="shared" si="12"/>
        <v>0</v>
      </c>
      <c r="BB34" s="22" t="s">
        <v>83</v>
      </c>
      <c r="BC34" s="22">
        <v>0</v>
      </c>
      <c r="BD34" s="22" t="s">
        <v>83</v>
      </c>
      <c r="BE34" s="22" t="s">
        <v>83</v>
      </c>
      <c r="BF34" s="22" t="s">
        <v>83</v>
      </c>
      <c r="BG34" s="22">
        <v>0</v>
      </c>
      <c r="BH34" s="22">
        <f t="shared" si="13"/>
        <v>70</v>
      </c>
      <c r="BI34" s="22">
        <v>64</v>
      </c>
      <c r="BJ34" s="22">
        <v>1</v>
      </c>
      <c r="BK34" s="22">
        <v>3</v>
      </c>
      <c r="BL34" s="22">
        <v>0</v>
      </c>
      <c r="BM34" s="22">
        <v>0</v>
      </c>
      <c r="BN34" s="22">
        <v>2</v>
      </c>
    </row>
    <row r="35" spans="1:66" ht="13.5">
      <c r="A35" s="40" t="s">
        <v>1</v>
      </c>
      <c r="B35" s="40" t="s">
        <v>60</v>
      </c>
      <c r="C35" s="41" t="s">
        <v>61</v>
      </c>
      <c r="D35" s="22">
        <f t="shared" si="0"/>
        <v>2000</v>
      </c>
      <c r="E35" s="22">
        <f t="shared" si="1"/>
        <v>1055</v>
      </c>
      <c r="F35" s="22">
        <f t="shared" si="1"/>
        <v>633</v>
      </c>
      <c r="G35" s="22">
        <f t="shared" si="1"/>
        <v>254</v>
      </c>
      <c r="H35" s="22">
        <f t="shared" si="1"/>
        <v>58</v>
      </c>
      <c r="I35" s="22">
        <f t="shared" si="1"/>
        <v>0</v>
      </c>
      <c r="J35" s="22">
        <f t="shared" si="1"/>
        <v>0</v>
      </c>
      <c r="K35" s="22">
        <f t="shared" si="2"/>
        <v>1113</v>
      </c>
      <c r="L35" s="22">
        <v>1055</v>
      </c>
      <c r="M35" s="22">
        <v>0</v>
      </c>
      <c r="N35" s="22">
        <v>0</v>
      </c>
      <c r="O35" s="22">
        <v>58</v>
      </c>
      <c r="P35" s="22">
        <v>0</v>
      </c>
      <c r="Q35" s="22">
        <v>0</v>
      </c>
      <c r="R35" s="22">
        <f t="shared" si="3"/>
        <v>887</v>
      </c>
      <c r="S35" s="22">
        <f t="shared" si="4"/>
        <v>0</v>
      </c>
      <c r="T35" s="22">
        <f t="shared" si="5"/>
        <v>633</v>
      </c>
      <c r="U35" s="22">
        <f t="shared" si="6"/>
        <v>254</v>
      </c>
      <c r="V35" s="22">
        <f t="shared" si="6"/>
        <v>0</v>
      </c>
      <c r="W35" s="22">
        <f t="shared" si="6"/>
        <v>0</v>
      </c>
      <c r="X35" s="22">
        <f t="shared" si="7"/>
        <v>0</v>
      </c>
      <c r="Y35" s="22">
        <f t="shared" si="8"/>
        <v>0</v>
      </c>
      <c r="Z35" s="22" t="s">
        <v>83</v>
      </c>
      <c r="AA35" s="22">
        <v>0</v>
      </c>
      <c r="AB35" s="22" t="s">
        <v>83</v>
      </c>
      <c r="AC35" s="22" t="s">
        <v>83</v>
      </c>
      <c r="AD35" s="22" t="s">
        <v>83</v>
      </c>
      <c r="AE35" s="22">
        <v>0</v>
      </c>
      <c r="AF35" s="22">
        <f t="shared" si="9"/>
        <v>887</v>
      </c>
      <c r="AG35" s="22">
        <v>0</v>
      </c>
      <c r="AH35" s="22">
        <v>633</v>
      </c>
      <c r="AI35" s="22">
        <v>254</v>
      </c>
      <c r="AJ35" s="22">
        <v>0</v>
      </c>
      <c r="AK35" s="22">
        <v>0</v>
      </c>
      <c r="AL35" s="22">
        <v>0</v>
      </c>
      <c r="AM35" s="22">
        <f t="shared" si="10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1"/>
        <v>0</v>
      </c>
      <c r="AU35" s="22" t="s">
        <v>83</v>
      </c>
      <c r="AV35" s="22">
        <v>0</v>
      </c>
      <c r="AW35" s="22" t="s">
        <v>83</v>
      </c>
      <c r="AX35" s="22" t="s">
        <v>83</v>
      </c>
      <c r="AY35" s="22" t="s">
        <v>83</v>
      </c>
      <c r="AZ35" s="22">
        <v>0</v>
      </c>
      <c r="BA35" s="22">
        <f t="shared" si="12"/>
        <v>0</v>
      </c>
      <c r="BB35" s="22" t="s">
        <v>83</v>
      </c>
      <c r="BC35" s="22">
        <v>0</v>
      </c>
      <c r="BD35" s="22" t="s">
        <v>83</v>
      </c>
      <c r="BE35" s="22" t="s">
        <v>83</v>
      </c>
      <c r="BF35" s="22" t="s">
        <v>83</v>
      </c>
      <c r="BG35" s="22">
        <v>0</v>
      </c>
      <c r="BH35" s="22">
        <f t="shared" si="13"/>
        <v>141</v>
      </c>
      <c r="BI35" s="22">
        <v>101</v>
      </c>
      <c r="BJ35" s="22">
        <v>21</v>
      </c>
      <c r="BK35" s="22">
        <v>1</v>
      </c>
      <c r="BL35" s="22">
        <v>0</v>
      </c>
      <c r="BM35" s="22">
        <v>0</v>
      </c>
      <c r="BN35" s="22">
        <v>18</v>
      </c>
    </row>
    <row r="36" spans="1:66" ht="13.5">
      <c r="A36" s="40" t="s">
        <v>1</v>
      </c>
      <c r="B36" s="40" t="s">
        <v>62</v>
      </c>
      <c r="C36" s="41" t="s">
        <v>63</v>
      </c>
      <c r="D36" s="22">
        <f t="shared" si="0"/>
        <v>2105</v>
      </c>
      <c r="E36" s="22">
        <f t="shared" si="1"/>
        <v>616</v>
      </c>
      <c r="F36" s="22">
        <f t="shared" si="1"/>
        <v>765</v>
      </c>
      <c r="G36" s="22">
        <f t="shared" si="1"/>
        <v>435</v>
      </c>
      <c r="H36" s="22">
        <f t="shared" si="1"/>
        <v>98</v>
      </c>
      <c r="I36" s="22">
        <f t="shared" si="1"/>
        <v>0</v>
      </c>
      <c r="J36" s="22">
        <f t="shared" si="1"/>
        <v>191</v>
      </c>
      <c r="K36" s="22">
        <f t="shared" si="2"/>
        <v>890</v>
      </c>
      <c r="L36" s="22">
        <v>616</v>
      </c>
      <c r="M36" s="22">
        <v>0</v>
      </c>
      <c r="N36" s="22">
        <v>0</v>
      </c>
      <c r="O36" s="22">
        <v>98</v>
      </c>
      <c r="P36" s="22">
        <v>0</v>
      </c>
      <c r="Q36" s="22">
        <v>176</v>
      </c>
      <c r="R36" s="22">
        <f t="shared" si="3"/>
        <v>1215</v>
      </c>
      <c r="S36" s="22">
        <f t="shared" si="4"/>
        <v>0</v>
      </c>
      <c r="T36" s="22">
        <f t="shared" si="5"/>
        <v>765</v>
      </c>
      <c r="U36" s="22">
        <f t="shared" si="6"/>
        <v>435</v>
      </c>
      <c r="V36" s="22">
        <f t="shared" si="6"/>
        <v>0</v>
      </c>
      <c r="W36" s="22">
        <f t="shared" si="6"/>
        <v>0</v>
      </c>
      <c r="X36" s="22">
        <f t="shared" si="7"/>
        <v>15</v>
      </c>
      <c r="Y36" s="22">
        <f t="shared" si="8"/>
        <v>0</v>
      </c>
      <c r="Z36" s="22" t="s">
        <v>83</v>
      </c>
      <c r="AA36" s="22">
        <v>0</v>
      </c>
      <c r="AB36" s="22" t="s">
        <v>83</v>
      </c>
      <c r="AC36" s="22" t="s">
        <v>83</v>
      </c>
      <c r="AD36" s="22" t="s">
        <v>83</v>
      </c>
      <c r="AE36" s="22">
        <v>0</v>
      </c>
      <c r="AF36" s="22">
        <f t="shared" si="9"/>
        <v>1200</v>
      </c>
      <c r="AG36" s="22">
        <v>0</v>
      </c>
      <c r="AH36" s="22">
        <v>765</v>
      </c>
      <c r="AI36" s="22">
        <v>435</v>
      </c>
      <c r="AJ36" s="22">
        <v>0</v>
      </c>
      <c r="AK36" s="22">
        <v>0</v>
      </c>
      <c r="AL36" s="22">
        <v>0</v>
      </c>
      <c r="AM36" s="22">
        <f t="shared" si="10"/>
        <v>15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15</v>
      </c>
      <c r="AT36" s="22">
        <f t="shared" si="11"/>
        <v>0</v>
      </c>
      <c r="AU36" s="22" t="s">
        <v>83</v>
      </c>
      <c r="AV36" s="22">
        <v>0</v>
      </c>
      <c r="AW36" s="22" t="s">
        <v>83</v>
      </c>
      <c r="AX36" s="22" t="s">
        <v>83</v>
      </c>
      <c r="AY36" s="22" t="s">
        <v>83</v>
      </c>
      <c r="AZ36" s="22">
        <v>0</v>
      </c>
      <c r="BA36" s="22">
        <f t="shared" si="12"/>
        <v>0</v>
      </c>
      <c r="BB36" s="22" t="s">
        <v>83</v>
      </c>
      <c r="BC36" s="22">
        <v>0</v>
      </c>
      <c r="BD36" s="22" t="s">
        <v>83</v>
      </c>
      <c r="BE36" s="22" t="s">
        <v>83</v>
      </c>
      <c r="BF36" s="22" t="s">
        <v>83</v>
      </c>
      <c r="BG36" s="22">
        <v>0</v>
      </c>
      <c r="BH36" s="22">
        <f t="shared" si="13"/>
        <v>380</v>
      </c>
      <c r="BI36" s="22">
        <v>305</v>
      </c>
      <c r="BJ36" s="22">
        <v>13</v>
      </c>
      <c r="BK36" s="22">
        <v>52</v>
      </c>
      <c r="BL36" s="22">
        <v>0</v>
      </c>
      <c r="BM36" s="22">
        <v>0</v>
      </c>
      <c r="BN36" s="22">
        <v>10</v>
      </c>
    </row>
    <row r="37" spans="1:66" ht="13.5">
      <c r="A37" s="40" t="s">
        <v>1</v>
      </c>
      <c r="B37" s="40" t="s">
        <v>64</v>
      </c>
      <c r="C37" s="41" t="s">
        <v>65</v>
      </c>
      <c r="D37" s="22">
        <f t="shared" si="0"/>
        <v>202</v>
      </c>
      <c r="E37" s="22">
        <f t="shared" si="1"/>
        <v>117</v>
      </c>
      <c r="F37" s="22">
        <f t="shared" si="1"/>
        <v>66</v>
      </c>
      <c r="G37" s="22">
        <f t="shared" si="1"/>
        <v>0</v>
      </c>
      <c r="H37" s="22">
        <f t="shared" si="1"/>
        <v>6</v>
      </c>
      <c r="I37" s="22">
        <f t="shared" si="1"/>
        <v>0</v>
      </c>
      <c r="J37" s="22">
        <f t="shared" si="1"/>
        <v>13</v>
      </c>
      <c r="K37" s="22">
        <f t="shared" si="2"/>
        <v>139</v>
      </c>
      <c r="L37" s="22">
        <v>117</v>
      </c>
      <c r="M37" s="22">
        <v>8</v>
      </c>
      <c r="N37" s="22">
        <v>0</v>
      </c>
      <c r="O37" s="22">
        <v>6</v>
      </c>
      <c r="P37" s="22">
        <v>0</v>
      </c>
      <c r="Q37" s="22">
        <v>8</v>
      </c>
      <c r="R37" s="22">
        <f t="shared" si="3"/>
        <v>63</v>
      </c>
      <c r="S37" s="22">
        <f t="shared" si="4"/>
        <v>0</v>
      </c>
      <c r="T37" s="22">
        <f t="shared" si="5"/>
        <v>58</v>
      </c>
      <c r="U37" s="22">
        <f t="shared" si="6"/>
        <v>0</v>
      </c>
      <c r="V37" s="22">
        <f t="shared" si="6"/>
        <v>0</v>
      </c>
      <c r="W37" s="22">
        <f t="shared" si="6"/>
        <v>0</v>
      </c>
      <c r="X37" s="22">
        <f t="shared" si="7"/>
        <v>5</v>
      </c>
      <c r="Y37" s="22">
        <f t="shared" si="8"/>
        <v>0</v>
      </c>
      <c r="Z37" s="22" t="s">
        <v>83</v>
      </c>
      <c r="AA37" s="22">
        <v>0</v>
      </c>
      <c r="AB37" s="22" t="s">
        <v>83</v>
      </c>
      <c r="AC37" s="22" t="s">
        <v>83</v>
      </c>
      <c r="AD37" s="22" t="s">
        <v>83</v>
      </c>
      <c r="AE37" s="22">
        <v>0</v>
      </c>
      <c r="AF37" s="22">
        <f t="shared" si="9"/>
        <v>24</v>
      </c>
      <c r="AG37" s="22">
        <v>0</v>
      </c>
      <c r="AH37" s="22">
        <v>24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0"/>
        <v>39</v>
      </c>
      <c r="AN37" s="22">
        <v>0</v>
      </c>
      <c r="AO37" s="22">
        <v>34</v>
      </c>
      <c r="AP37" s="22">
        <v>0</v>
      </c>
      <c r="AQ37" s="22">
        <v>0</v>
      </c>
      <c r="AR37" s="22">
        <v>0</v>
      </c>
      <c r="AS37" s="22">
        <v>5</v>
      </c>
      <c r="AT37" s="22">
        <f t="shared" si="11"/>
        <v>0</v>
      </c>
      <c r="AU37" s="22" t="s">
        <v>83</v>
      </c>
      <c r="AV37" s="22">
        <v>0</v>
      </c>
      <c r="AW37" s="22" t="s">
        <v>83</v>
      </c>
      <c r="AX37" s="22" t="s">
        <v>83</v>
      </c>
      <c r="AY37" s="22" t="s">
        <v>83</v>
      </c>
      <c r="AZ37" s="22">
        <v>0</v>
      </c>
      <c r="BA37" s="22">
        <f t="shared" si="12"/>
        <v>0</v>
      </c>
      <c r="BB37" s="22" t="s">
        <v>83</v>
      </c>
      <c r="BC37" s="22">
        <v>0</v>
      </c>
      <c r="BD37" s="22" t="s">
        <v>83</v>
      </c>
      <c r="BE37" s="22" t="s">
        <v>83</v>
      </c>
      <c r="BF37" s="22" t="s">
        <v>83</v>
      </c>
      <c r="BG37" s="22">
        <v>0</v>
      </c>
      <c r="BH37" s="22">
        <f t="shared" si="13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</v>
      </c>
      <c r="B38" s="40" t="s">
        <v>66</v>
      </c>
      <c r="C38" s="41" t="s">
        <v>67</v>
      </c>
      <c r="D38" s="22">
        <f t="shared" si="0"/>
        <v>1251</v>
      </c>
      <c r="E38" s="22">
        <f t="shared" si="1"/>
        <v>668</v>
      </c>
      <c r="F38" s="22">
        <f t="shared" si="1"/>
        <v>506</v>
      </c>
      <c r="G38" s="22">
        <f t="shared" si="1"/>
        <v>0</v>
      </c>
      <c r="H38" s="22">
        <f t="shared" si="1"/>
        <v>0</v>
      </c>
      <c r="I38" s="22">
        <f t="shared" si="1"/>
        <v>0</v>
      </c>
      <c r="J38" s="22">
        <f t="shared" si="1"/>
        <v>77</v>
      </c>
      <c r="K38" s="22">
        <f t="shared" si="2"/>
        <v>773</v>
      </c>
      <c r="L38" s="22">
        <v>668</v>
      </c>
      <c r="M38" s="22">
        <v>51</v>
      </c>
      <c r="N38" s="22">
        <v>0</v>
      </c>
      <c r="O38" s="22">
        <v>0</v>
      </c>
      <c r="P38" s="22">
        <v>0</v>
      </c>
      <c r="Q38" s="22">
        <v>54</v>
      </c>
      <c r="R38" s="22">
        <f t="shared" si="3"/>
        <v>478</v>
      </c>
      <c r="S38" s="22">
        <f t="shared" si="4"/>
        <v>0</v>
      </c>
      <c r="T38" s="22">
        <f t="shared" si="5"/>
        <v>455</v>
      </c>
      <c r="U38" s="22">
        <f t="shared" si="6"/>
        <v>0</v>
      </c>
      <c r="V38" s="22">
        <f t="shared" si="6"/>
        <v>0</v>
      </c>
      <c r="W38" s="22">
        <f t="shared" si="6"/>
        <v>0</v>
      </c>
      <c r="X38" s="22">
        <f t="shared" si="7"/>
        <v>23</v>
      </c>
      <c r="Y38" s="22">
        <f t="shared" si="8"/>
        <v>0</v>
      </c>
      <c r="Z38" s="22" t="s">
        <v>83</v>
      </c>
      <c r="AA38" s="22">
        <v>0</v>
      </c>
      <c r="AB38" s="22" t="s">
        <v>83</v>
      </c>
      <c r="AC38" s="22" t="s">
        <v>83</v>
      </c>
      <c r="AD38" s="22" t="s">
        <v>83</v>
      </c>
      <c r="AE38" s="22">
        <v>0</v>
      </c>
      <c r="AF38" s="22">
        <f t="shared" si="9"/>
        <v>455</v>
      </c>
      <c r="AG38" s="22">
        <v>0</v>
      </c>
      <c r="AH38" s="22">
        <v>455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0"/>
        <v>23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23</v>
      </c>
      <c r="AT38" s="22">
        <f t="shared" si="11"/>
        <v>0</v>
      </c>
      <c r="AU38" s="22" t="s">
        <v>83</v>
      </c>
      <c r="AV38" s="22">
        <v>0</v>
      </c>
      <c r="AW38" s="22" t="s">
        <v>83</v>
      </c>
      <c r="AX38" s="22" t="s">
        <v>83</v>
      </c>
      <c r="AY38" s="22" t="s">
        <v>83</v>
      </c>
      <c r="AZ38" s="22">
        <v>0</v>
      </c>
      <c r="BA38" s="22">
        <f t="shared" si="12"/>
        <v>0</v>
      </c>
      <c r="BB38" s="22" t="s">
        <v>83</v>
      </c>
      <c r="BC38" s="22">
        <v>0</v>
      </c>
      <c r="BD38" s="22" t="s">
        <v>83</v>
      </c>
      <c r="BE38" s="22" t="s">
        <v>83</v>
      </c>
      <c r="BF38" s="22" t="s">
        <v>83</v>
      </c>
      <c r="BG38" s="22">
        <v>0</v>
      </c>
      <c r="BH38" s="22">
        <f t="shared" si="13"/>
        <v>458</v>
      </c>
      <c r="BI38" s="22">
        <v>419</v>
      </c>
      <c r="BJ38" s="22">
        <v>1</v>
      </c>
      <c r="BK38" s="22">
        <v>15</v>
      </c>
      <c r="BL38" s="22">
        <v>0</v>
      </c>
      <c r="BM38" s="22">
        <v>0</v>
      </c>
      <c r="BN38" s="22">
        <v>23</v>
      </c>
    </row>
    <row r="39" spans="1:66" ht="13.5">
      <c r="A39" s="40" t="s">
        <v>1</v>
      </c>
      <c r="B39" s="40" t="s">
        <v>68</v>
      </c>
      <c r="C39" s="41" t="s">
        <v>69</v>
      </c>
      <c r="D39" s="22">
        <f t="shared" si="0"/>
        <v>1510</v>
      </c>
      <c r="E39" s="22">
        <f t="shared" si="1"/>
        <v>785</v>
      </c>
      <c r="F39" s="22">
        <f t="shared" si="1"/>
        <v>641</v>
      </c>
      <c r="G39" s="22">
        <f t="shared" si="1"/>
        <v>0</v>
      </c>
      <c r="H39" s="22">
        <f aca="true" t="shared" si="14" ref="H39:J41">O39+V39</f>
        <v>0</v>
      </c>
      <c r="I39" s="22">
        <f t="shared" si="14"/>
        <v>0</v>
      </c>
      <c r="J39" s="22">
        <f t="shared" si="14"/>
        <v>84</v>
      </c>
      <c r="K39" s="22">
        <f t="shared" si="2"/>
        <v>907</v>
      </c>
      <c r="L39" s="22">
        <v>785</v>
      </c>
      <c r="M39" s="22">
        <v>59</v>
      </c>
      <c r="N39" s="22">
        <v>0</v>
      </c>
      <c r="O39" s="22">
        <v>0</v>
      </c>
      <c r="P39" s="22">
        <v>0</v>
      </c>
      <c r="Q39" s="22">
        <v>63</v>
      </c>
      <c r="R39" s="22">
        <f t="shared" si="3"/>
        <v>603</v>
      </c>
      <c r="S39" s="22">
        <f t="shared" si="4"/>
        <v>0</v>
      </c>
      <c r="T39" s="22">
        <f t="shared" si="5"/>
        <v>582</v>
      </c>
      <c r="U39" s="22">
        <f t="shared" si="6"/>
        <v>0</v>
      </c>
      <c r="V39" s="22">
        <f t="shared" si="6"/>
        <v>0</v>
      </c>
      <c r="W39" s="22">
        <f t="shared" si="6"/>
        <v>0</v>
      </c>
      <c r="X39" s="22">
        <f t="shared" si="7"/>
        <v>21</v>
      </c>
      <c r="Y39" s="22">
        <f t="shared" si="8"/>
        <v>0</v>
      </c>
      <c r="Z39" s="22" t="s">
        <v>83</v>
      </c>
      <c r="AA39" s="22">
        <v>0</v>
      </c>
      <c r="AB39" s="22" t="s">
        <v>83</v>
      </c>
      <c r="AC39" s="22" t="s">
        <v>83</v>
      </c>
      <c r="AD39" s="22" t="s">
        <v>83</v>
      </c>
      <c r="AE39" s="22">
        <v>0</v>
      </c>
      <c r="AF39" s="22">
        <f t="shared" si="9"/>
        <v>582</v>
      </c>
      <c r="AG39" s="22">
        <v>0</v>
      </c>
      <c r="AH39" s="22">
        <v>582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0"/>
        <v>21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21</v>
      </c>
      <c r="AT39" s="22">
        <f t="shared" si="11"/>
        <v>0</v>
      </c>
      <c r="AU39" s="22" t="s">
        <v>83</v>
      </c>
      <c r="AV39" s="22">
        <v>0</v>
      </c>
      <c r="AW39" s="22" t="s">
        <v>83</v>
      </c>
      <c r="AX39" s="22" t="s">
        <v>83</v>
      </c>
      <c r="AY39" s="22" t="s">
        <v>83</v>
      </c>
      <c r="AZ39" s="22">
        <v>0</v>
      </c>
      <c r="BA39" s="22">
        <f t="shared" si="12"/>
        <v>0</v>
      </c>
      <c r="BB39" s="22" t="s">
        <v>83</v>
      </c>
      <c r="BC39" s="22">
        <v>0</v>
      </c>
      <c r="BD39" s="22" t="s">
        <v>83</v>
      </c>
      <c r="BE39" s="22" t="s">
        <v>83</v>
      </c>
      <c r="BF39" s="22" t="s">
        <v>83</v>
      </c>
      <c r="BG39" s="22">
        <v>0</v>
      </c>
      <c r="BH39" s="22">
        <f t="shared" si="13"/>
        <v>988</v>
      </c>
      <c r="BI39" s="22">
        <v>843</v>
      </c>
      <c r="BJ39" s="22">
        <v>19</v>
      </c>
      <c r="BK39" s="22">
        <v>106</v>
      </c>
      <c r="BL39" s="22">
        <v>0</v>
      </c>
      <c r="BM39" s="22">
        <v>0</v>
      </c>
      <c r="BN39" s="22">
        <v>20</v>
      </c>
    </row>
    <row r="40" spans="1:66" ht="13.5">
      <c r="A40" s="40" t="s">
        <v>1</v>
      </c>
      <c r="B40" s="40" t="s">
        <v>70</v>
      </c>
      <c r="C40" s="41" t="s">
        <v>71</v>
      </c>
      <c r="D40" s="22">
        <f t="shared" si="0"/>
        <v>638</v>
      </c>
      <c r="E40" s="22">
        <f aca="true" t="shared" si="15" ref="E40:G41">L40+S40</f>
        <v>358</v>
      </c>
      <c r="F40" s="22">
        <f t="shared" si="15"/>
        <v>243</v>
      </c>
      <c r="G40" s="22">
        <f t="shared" si="15"/>
        <v>0</v>
      </c>
      <c r="H40" s="22">
        <f t="shared" si="14"/>
        <v>0</v>
      </c>
      <c r="I40" s="22">
        <f t="shared" si="14"/>
        <v>0</v>
      </c>
      <c r="J40" s="22">
        <f t="shared" si="14"/>
        <v>37</v>
      </c>
      <c r="K40" s="22">
        <f t="shared" si="2"/>
        <v>410</v>
      </c>
      <c r="L40" s="22">
        <v>358</v>
      </c>
      <c r="M40" s="22">
        <v>25</v>
      </c>
      <c r="N40" s="22">
        <v>0</v>
      </c>
      <c r="O40" s="22">
        <v>0</v>
      </c>
      <c r="P40" s="22">
        <v>0</v>
      </c>
      <c r="Q40" s="22">
        <v>27</v>
      </c>
      <c r="R40" s="22">
        <f t="shared" si="3"/>
        <v>228</v>
      </c>
      <c r="S40" s="22">
        <f t="shared" si="4"/>
        <v>0</v>
      </c>
      <c r="T40" s="22">
        <f t="shared" si="5"/>
        <v>218</v>
      </c>
      <c r="U40" s="22">
        <f t="shared" si="6"/>
        <v>0</v>
      </c>
      <c r="V40" s="22">
        <f t="shared" si="6"/>
        <v>0</v>
      </c>
      <c r="W40" s="22">
        <f t="shared" si="6"/>
        <v>0</v>
      </c>
      <c r="X40" s="22">
        <f t="shared" si="7"/>
        <v>10</v>
      </c>
      <c r="Y40" s="22">
        <f t="shared" si="8"/>
        <v>0</v>
      </c>
      <c r="Z40" s="22" t="s">
        <v>83</v>
      </c>
      <c r="AA40" s="22">
        <v>0</v>
      </c>
      <c r="AB40" s="22" t="s">
        <v>83</v>
      </c>
      <c r="AC40" s="22" t="s">
        <v>83</v>
      </c>
      <c r="AD40" s="22" t="s">
        <v>83</v>
      </c>
      <c r="AE40" s="22">
        <v>0</v>
      </c>
      <c r="AF40" s="22">
        <f t="shared" si="9"/>
        <v>218</v>
      </c>
      <c r="AG40" s="22">
        <v>0</v>
      </c>
      <c r="AH40" s="22">
        <v>218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0"/>
        <v>10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10</v>
      </c>
      <c r="AT40" s="22">
        <f t="shared" si="11"/>
        <v>0</v>
      </c>
      <c r="AU40" s="22" t="s">
        <v>83</v>
      </c>
      <c r="AV40" s="22">
        <v>0</v>
      </c>
      <c r="AW40" s="22" t="s">
        <v>83</v>
      </c>
      <c r="AX40" s="22" t="s">
        <v>83</v>
      </c>
      <c r="AY40" s="22" t="s">
        <v>83</v>
      </c>
      <c r="AZ40" s="22">
        <v>0</v>
      </c>
      <c r="BA40" s="22">
        <f t="shared" si="12"/>
        <v>0</v>
      </c>
      <c r="BB40" s="22" t="s">
        <v>83</v>
      </c>
      <c r="BC40" s="22">
        <v>0</v>
      </c>
      <c r="BD40" s="22" t="s">
        <v>83</v>
      </c>
      <c r="BE40" s="22" t="s">
        <v>83</v>
      </c>
      <c r="BF40" s="22" t="s">
        <v>83</v>
      </c>
      <c r="BG40" s="22">
        <v>0</v>
      </c>
      <c r="BH40" s="22">
        <f t="shared" si="13"/>
        <v>204</v>
      </c>
      <c r="BI40" s="22">
        <v>178</v>
      </c>
      <c r="BJ40" s="22">
        <v>4</v>
      </c>
      <c r="BK40" s="22">
        <v>14</v>
      </c>
      <c r="BL40" s="22">
        <v>0</v>
      </c>
      <c r="BM40" s="22">
        <v>0</v>
      </c>
      <c r="BN40" s="22">
        <v>8</v>
      </c>
    </row>
    <row r="41" spans="1:66" ht="13.5">
      <c r="A41" s="40" t="s">
        <v>1</v>
      </c>
      <c r="B41" s="40" t="s">
        <v>72</v>
      </c>
      <c r="C41" s="41" t="s">
        <v>73</v>
      </c>
      <c r="D41" s="22">
        <f t="shared" si="0"/>
        <v>679</v>
      </c>
      <c r="E41" s="22">
        <f t="shared" si="15"/>
        <v>368</v>
      </c>
      <c r="F41" s="22">
        <f t="shared" si="15"/>
        <v>272</v>
      </c>
      <c r="G41" s="22">
        <f t="shared" si="15"/>
        <v>0</v>
      </c>
      <c r="H41" s="22">
        <f t="shared" si="14"/>
        <v>0</v>
      </c>
      <c r="I41" s="22">
        <f t="shared" si="14"/>
        <v>0</v>
      </c>
      <c r="J41" s="22">
        <f t="shared" si="14"/>
        <v>39</v>
      </c>
      <c r="K41" s="22">
        <f t="shared" si="2"/>
        <v>422</v>
      </c>
      <c r="L41" s="22">
        <v>368</v>
      </c>
      <c r="M41" s="22">
        <v>26</v>
      </c>
      <c r="N41" s="22">
        <v>0</v>
      </c>
      <c r="O41" s="22">
        <v>0</v>
      </c>
      <c r="P41" s="22">
        <v>0</v>
      </c>
      <c r="Q41" s="22">
        <v>28</v>
      </c>
      <c r="R41" s="22">
        <f t="shared" si="3"/>
        <v>257</v>
      </c>
      <c r="S41" s="22">
        <f t="shared" si="4"/>
        <v>0</v>
      </c>
      <c r="T41" s="22">
        <f t="shared" si="5"/>
        <v>246</v>
      </c>
      <c r="U41" s="22">
        <f t="shared" si="6"/>
        <v>0</v>
      </c>
      <c r="V41" s="22">
        <f t="shared" si="6"/>
        <v>0</v>
      </c>
      <c r="W41" s="22">
        <f t="shared" si="6"/>
        <v>0</v>
      </c>
      <c r="X41" s="22">
        <f t="shared" si="7"/>
        <v>11</v>
      </c>
      <c r="Y41" s="22">
        <f t="shared" si="8"/>
        <v>0</v>
      </c>
      <c r="Z41" s="22" t="s">
        <v>83</v>
      </c>
      <c r="AA41" s="22">
        <v>0</v>
      </c>
      <c r="AB41" s="22" t="s">
        <v>83</v>
      </c>
      <c r="AC41" s="22" t="s">
        <v>83</v>
      </c>
      <c r="AD41" s="22" t="s">
        <v>83</v>
      </c>
      <c r="AE41" s="22">
        <v>0</v>
      </c>
      <c r="AF41" s="22">
        <f t="shared" si="9"/>
        <v>246</v>
      </c>
      <c r="AG41" s="22">
        <v>0</v>
      </c>
      <c r="AH41" s="22">
        <v>246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0"/>
        <v>11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11</v>
      </c>
      <c r="AT41" s="22">
        <f t="shared" si="11"/>
        <v>0</v>
      </c>
      <c r="AU41" s="22" t="s">
        <v>83</v>
      </c>
      <c r="AV41" s="22">
        <v>0</v>
      </c>
      <c r="AW41" s="22" t="s">
        <v>83</v>
      </c>
      <c r="AX41" s="22" t="s">
        <v>83</v>
      </c>
      <c r="AY41" s="22" t="s">
        <v>83</v>
      </c>
      <c r="AZ41" s="22">
        <v>0</v>
      </c>
      <c r="BA41" s="22">
        <f t="shared" si="12"/>
        <v>0</v>
      </c>
      <c r="BB41" s="22" t="s">
        <v>83</v>
      </c>
      <c r="BC41" s="22">
        <v>0</v>
      </c>
      <c r="BD41" s="22" t="s">
        <v>83</v>
      </c>
      <c r="BE41" s="22" t="s">
        <v>83</v>
      </c>
      <c r="BF41" s="22" t="s">
        <v>83</v>
      </c>
      <c r="BG41" s="22">
        <v>0</v>
      </c>
      <c r="BH41" s="22">
        <f t="shared" si="13"/>
        <v>144</v>
      </c>
      <c r="BI41" s="22">
        <v>127</v>
      </c>
      <c r="BJ41" s="22">
        <v>0</v>
      </c>
      <c r="BK41" s="22">
        <v>0</v>
      </c>
      <c r="BL41" s="22">
        <v>0</v>
      </c>
      <c r="BM41" s="22">
        <v>0</v>
      </c>
      <c r="BN41" s="22">
        <v>17</v>
      </c>
    </row>
    <row r="42" spans="1:66" ht="13.5">
      <c r="A42" s="74" t="s">
        <v>86</v>
      </c>
      <c r="B42" s="75"/>
      <c r="C42" s="76"/>
      <c r="D42" s="22">
        <f aca="true" t="shared" si="16" ref="D42:AI42">SUM(D5:D41)</f>
        <v>252671</v>
      </c>
      <c r="E42" s="22">
        <f t="shared" si="16"/>
        <v>75297</v>
      </c>
      <c r="F42" s="22">
        <f t="shared" si="16"/>
        <v>79870</v>
      </c>
      <c r="G42" s="22">
        <f t="shared" si="16"/>
        <v>53156</v>
      </c>
      <c r="H42" s="22">
        <f t="shared" si="16"/>
        <v>8170</v>
      </c>
      <c r="I42" s="22">
        <f t="shared" si="16"/>
        <v>3828</v>
      </c>
      <c r="J42" s="22">
        <f t="shared" si="16"/>
        <v>32350</v>
      </c>
      <c r="K42" s="22">
        <f t="shared" si="16"/>
        <v>109920</v>
      </c>
      <c r="L42" s="22">
        <f t="shared" si="16"/>
        <v>75297</v>
      </c>
      <c r="M42" s="22">
        <f t="shared" si="16"/>
        <v>9538</v>
      </c>
      <c r="N42" s="22">
        <f t="shared" si="16"/>
        <v>7080</v>
      </c>
      <c r="O42" s="22">
        <f t="shared" si="16"/>
        <v>1953</v>
      </c>
      <c r="P42" s="22">
        <f t="shared" si="16"/>
        <v>2243</v>
      </c>
      <c r="Q42" s="22">
        <f t="shared" si="16"/>
        <v>13809</v>
      </c>
      <c r="R42" s="22">
        <f t="shared" si="16"/>
        <v>142751</v>
      </c>
      <c r="S42" s="22">
        <f t="shared" si="16"/>
        <v>0</v>
      </c>
      <c r="T42" s="22">
        <f t="shared" si="16"/>
        <v>70332</v>
      </c>
      <c r="U42" s="22">
        <f t="shared" si="16"/>
        <v>46076</v>
      </c>
      <c r="V42" s="22">
        <f t="shared" si="16"/>
        <v>6217</v>
      </c>
      <c r="W42" s="22">
        <f t="shared" si="16"/>
        <v>1585</v>
      </c>
      <c r="X42" s="22">
        <f t="shared" si="16"/>
        <v>18541</v>
      </c>
      <c r="Y42" s="22">
        <f t="shared" si="16"/>
        <v>11547</v>
      </c>
      <c r="Z42" s="22">
        <f t="shared" si="16"/>
        <v>0</v>
      </c>
      <c r="AA42" s="22">
        <f t="shared" si="16"/>
        <v>1839</v>
      </c>
      <c r="AB42" s="22">
        <f t="shared" si="16"/>
        <v>0</v>
      </c>
      <c r="AC42" s="22">
        <f t="shared" si="16"/>
        <v>0</v>
      </c>
      <c r="AD42" s="22">
        <f t="shared" si="16"/>
        <v>0</v>
      </c>
      <c r="AE42" s="22">
        <f t="shared" si="16"/>
        <v>9708</v>
      </c>
      <c r="AF42" s="22">
        <f t="shared" si="16"/>
        <v>41702</v>
      </c>
      <c r="AG42" s="22">
        <f t="shared" si="16"/>
        <v>0</v>
      </c>
      <c r="AH42" s="22">
        <f t="shared" si="16"/>
        <v>39990</v>
      </c>
      <c r="AI42" s="22">
        <f t="shared" si="16"/>
        <v>1600</v>
      </c>
      <c r="AJ42" s="22">
        <f aca="true" t="shared" si="17" ref="AJ42:BO42">SUM(AJ5:AJ41)</f>
        <v>0</v>
      </c>
      <c r="AK42" s="22">
        <f t="shared" si="17"/>
        <v>0</v>
      </c>
      <c r="AL42" s="22">
        <f t="shared" si="17"/>
        <v>112</v>
      </c>
      <c r="AM42" s="22">
        <f t="shared" si="17"/>
        <v>88994</v>
      </c>
      <c r="AN42" s="22">
        <f t="shared" si="17"/>
        <v>0</v>
      </c>
      <c r="AO42" s="22">
        <f t="shared" si="17"/>
        <v>28503</v>
      </c>
      <c r="AP42" s="22">
        <f t="shared" si="17"/>
        <v>44476</v>
      </c>
      <c r="AQ42" s="22">
        <f t="shared" si="17"/>
        <v>6217</v>
      </c>
      <c r="AR42" s="22">
        <f t="shared" si="17"/>
        <v>1585</v>
      </c>
      <c r="AS42" s="22">
        <f t="shared" si="17"/>
        <v>8213</v>
      </c>
      <c r="AT42" s="22">
        <f t="shared" si="17"/>
        <v>508</v>
      </c>
      <c r="AU42" s="22">
        <f t="shared" si="17"/>
        <v>0</v>
      </c>
      <c r="AV42" s="22">
        <f t="shared" si="17"/>
        <v>0</v>
      </c>
      <c r="AW42" s="22">
        <f t="shared" si="17"/>
        <v>0</v>
      </c>
      <c r="AX42" s="22">
        <f t="shared" si="17"/>
        <v>0</v>
      </c>
      <c r="AY42" s="22">
        <f t="shared" si="17"/>
        <v>0</v>
      </c>
      <c r="AZ42" s="22">
        <f t="shared" si="17"/>
        <v>508</v>
      </c>
      <c r="BA42" s="22">
        <f t="shared" si="17"/>
        <v>0</v>
      </c>
      <c r="BB42" s="22">
        <f t="shared" si="17"/>
        <v>0</v>
      </c>
      <c r="BC42" s="22">
        <f t="shared" si="17"/>
        <v>0</v>
      </c>
      <c r="BD42" s="22">
        <f t="shared" si="17"/>
        <v>0</v>
      </c>
      <c r="BE42" s="22">
        <f t="shared" si="17"/>
        <v>0</v>
      </c>
      <c r="BF42" s="22">
        <f t="shared" si="17"/>
        <v>0</v>
      </c>
      <c r="BG42" s="22">
        <f t="shared" si="17"/>
        <v>0</v>
      </c>
      <c r="BH42" s="22">
        <f t="shared" si="17"/>
        <v>307468</v>
      </c>
      <c r="BI42" s="22">
        <f t="shared" si="17"/>
        <v>268590</v>
      </c>
      <c r="BJ42" s="22">
        <f t="shared" si="17"/>
        <v>11113</v>
      </c>
      <c r="BK42" s="22">
        <f t="shared" si="17"/>
        <v>14521</v>
      </c>
      <c r="BL42" s="22">
        <f t="shared" si="17"/>
        <v>428</v>
      </c>
      <c r="BM42" s="22">
        <f t="shared" si="17"/>
        <v>11</v>
      </c>
      <c r="BN42" s="22">
        <f t="shared" si="17"/>
        <v>12805</v>
      </c>
    </row>
  </sheetData>
  <mergeCells count="13">
    <mergeCell ref="A42:C42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2003-02-07T11:59:00Z</dcterms:modified>
  <cp:category/>
  <cp:version/>
  <cp:contentType/>
  <cp:contentStatus/>
</cp:coreProperties>
</file>