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環境再生・資源循環局_リサイクル推進室\02_○○係\06レアメタル\34_行政評価局\★手引き作成\HPアップ\"/>
    </mc:Choice>
  </mc:AlternateContent>
  <bookViews>
    <workbookView xWindow="1333" yWindow="0" windowWidth="27467" windowHeight="11950" tabRatio="828"/>
  </bookViews>
  <sheets>
    <sheet name="はじめに" sheetId="12" r:id="rId1"/>
    <sheet name="①小型家電引渡等" sheetId="1" r:id="rId2"/>
    <sheet name="②ボックス回収" sheetId="2" r:id="rId3"/>
    <sheet name="③ステーション回収" sheetId="7" r:id="rId4"/>
    <sheet name="④ピックアップ回収" sheetId="5" r:id="rId5"/>
    <sheet name="⑤集団回収・市民参加型回収" sheetId="8" r:id="rId6"/>
    <sheet name="⑥イベント回収" sheetId="9" r:id="rId7"/>
    <sheet name="⑦清掃工場等への持込み" sheetId="10" r:id="rId8"/>
    <sheet name="⑧戸別訪問回収" sheetId="11" r:id="rId9"/>
    <sheet name="⑨対面回収" sheetId="15" r:id="rId10"/>
    <sheet name="⑩便益計算" sheetId="13" r:id="rId11"/>
    <sheet name="⑪費用便益算定結果" sheetId="4" r:id="rId12"/>
    <sheet name="⑫計算に必要な情報" sheetId="3" r:id="rId13"/>
  </sheets>
  <definedNames>
    <definedName name="_xlnm.Print_Area" localSheetId="1">①小型家電引渡等!$A$1:$H$43</definedName>
    <definedName name="_xlnm.Print_Area" localSheetId="2">②ボックス回収!$A$1:$I$43</definedName>
    <definedName name="_xlnm.Print_Area" localSheetId="3">③ステーション回収!$A$1:$I$47</definedName>
    <definedName name="_xlnm.Print_Area" localSheetId="4">④ピックアップ回収!$A$1:$I$47</definedName>
    <definedName name="_xlnm.Print_Area" localSheetId="5">⑤集団回収・市民参加型回収!$A$1:$I$32</definedName>
    <definedName name="_xlnm.Print_Area" localSheetId="6">⑥イベント回収!$A$1:$I$43</definedName>
    <definedName name="_xlnm.Print_Area" localSheetId="7">⑦清掃工場等への持込み!$A$1:$I$33</definedName>
    <definedName name="_xlnm.Print_Area" localSheetId="8">⑧戸別訪問回収!$A$1:$I$38</definedName>
    <definedName name="_xlnm.Print_Area" localSheetId="9">⑨対面回収!$A$1:$I$33</definedName>
    <definedName name="_xlnm.Print_Area" localSheetId="10">⑩便益計算!$A$1:$K$36</definedName>
    <definedName name="_xlnm.Print_Area" localSheetId="11">⑪費用便益算定結果!$A$1:$G$38</definedName>
    <definedName name="_xlnm.Print_Area" localSheetId="12">⑫計算に必要な情報!$A$1:$D$11</definedName>
    <definedName name="_xlnm.Print_Area" localSheetId="0">はじめに!$A$1:$C$36</definedName>
  </definedNames>
  <calcPr calcId="162913"/>
</workbook>
</file>

<file path=xl/calcChain.xml><?xml version="1.0" encoding="utf-8"?>
<calcChain xmlns="http://schemas.openxmlformats.org/spreadsheetml/2006/main">
  <c r="E32" i="4" l="1"/>
  <c r="E22" i="4"/>
  <c r="E20" i="4"/>
  <c r="E19" i="4"/>
  <c r="E31" i="13"/>
  <c r="E23" i="13"/>
  <c r="E19" i="13"/>
  <c r="E16" i="13"/>
  <c r="E13" i="13"/>
  <c r="E10" i="13"/>
  <c r="E7" i="13"/>
  <c r="C28" i="15"/>
  <c r="C10" i="11"/>
  <c r="C28" i="10"/>
  <c r="C13" i="8"/>
  <c r="C29" i="5"/>
  <c r="C24" i="5"/>
  <c r="C18" i="5"/>
  <c r="C10" i="5"/>
  <c r="C18" i="7"/>
  <c r="C10" i="7"/>
  <c r="C38" i="2"/>
  <c r="C37" i="2"/>
  <c r="C15" i="2"/>
  <c r="C10" i="2"/>
  <c r="E31" i="1"/>
  <c r="E30" i="1"/>
  <c r="E29" i="1"/>
  <c r="E28" i="1"/>
  <c r="E19" i="1"/>
  <c r="E18" i="1"/>
  <c r="E17" i="1"/>
  <c r="E16" i="1"/>
  <c r="E15" i="1"/>
  <c r="E14" i="1"/>
  <c r="E13" i="1"/>
  <c r="C15" i="15" l="1"/>
  <c r="C10" i="15"/>
  <c r="C27" i="15" s="1"/>
  <c r="E37" i="1"/>
  <c r="E36" i="1"/>
  <c r="E35" i="1"/>
  <c r="E34" i="1"/>
  <c r="E33" i="1"/>
  <c r="E22" i="1"/>
  <c r="E21" i="1"/>
  <c r="E20" i="1"/>
  <c r="E14" i="4" l="1"/>
  <c r="C28" i="7" l="1"/>
  <c r="C25" i="2" l="1"/>
  <c r="C20" i="11"/>
  <c r="C20" i="2"/>
  <c r="C15" i="11"/>
  <c r="C32" i="11" s="1"/>
  <c r="C15" i="10"/>
  <c r="C26" i="8"/>
  <c r="C20" i="9"/>
  <c r="C23" i="7"/>
  <c r="E21" i="4" l="1"/>
  <c r="E10" i="4" l="1"/>
  <c r="C27" i="8"/>
  <c r="C10" i="10"/>
  <c r="C27" i="10" s="1"/>
  <c r="C25" i="9"/>
  <c r="C15" i="9"/>
  <c r="C10" i="9"/>
  <c r="C37" i="9" s="1"/>
  <c r="C41" i="7"/>
  <c r="B4" i="4"/>
  <c r="B3" i="4"/>
  <c r="E32" i="1"/>
  <c r="E15" i="4" l="1"/>
  <c r="C42" i="7"/>
  <c r="E13" i="4"/>
  <c r="E12" i="4"/>
  <c r="E8" i="4" l="1"/>
  <c r="C33" i="11"/>
  <c r="C38" i="9"/>
  <c r="E11" i="4"/>
  <c r="E4" i="13" l="1"/>
  <c r="C41" i="5" l="1"/>
  <c r="C42" i="5" s="1"/>
  <c r="E7" i="4"/>
  <c r="E16" i="4" s="1"/>
  <c r="E33" i="4" l="1"/>
  <c r="E9" i="4"/>
</calcChain>
</file>

<file path=xl/sharedStrings.xml><?xml version="1.0" encoding="utf-8"?>
<sst xmlns="http://schemas.openxmlformats.org/spreadsheetml/2006/main" count="808" uniqueCount="382">
  <si>
    <t>自治体名</t>
    <rPh sb="0" eb="3">
      <t>ジチタイ</t>
    </rPh>
    <rPh sb="3" eb="4">
      <t>メイ</t>
    </rPh>
    <phoneticPr fontId="1"/>
  </si>
  <si>
    <t>売却量</t>
    <rPh sb="0" eb="2">
      <t>バイキャク</t>
    </rPh>
    <rPh sb="2" eb="3">
      <t>リョウ</t>
    </rPh>
    <phoneticPr fontId="1"/>
  </si>
  <si>
    <t>売却単価</t>
    <rPh sb="0" eb="2">
      <t>バイキャク</t>
    </rPh>
    <rPh sb="2" eb="4">
      <t>タンカ</t>
    </rPh>
    <phoneticPr fontId="1"/>
  </si>
  <si>
    <t>売却品目名</t>
    <rPh sb="0" eb="2">
      <t>バイキャク</t>
    </rPh>
    <rPh sb="2" eb="4">
      <t>ヒンモク</t>
    </rPh>
    <rPh sb="4" eb="5">
      <t>メイ</t>
    </rPh>
    <phoneticPr fontId="1"/>
  </si>
  <si>
    <t>・自治体名、人口を入力してください。</t>
    <rPh sb="1" eb="4">
      <t>ジチタイ</t>
    </rPh>
    <rPh sb="4" eb="5">
      <t>メイ</t>
    </rPh>
    <rPh sb="6" eb="8">
      <t>ジンコウ</t>
    </rPh>
    <rPh sb="9" eb="11">
      <t>ニュウリョク</t>
    </rPh>
    <phoneticPr fontId="1"/>
  </si>
  <si>
    <t>円/kg</t>
    <rPh sb="0" eb="1">
      <t>エン</t>
    </rPh>
    <phoneticPr fontId="1"/>
  </si>
  <si>
    <t>人口（人）</t>
    <rPh sb="0" eb="2">
      <t>ジンコウ</t>
    </rPh>
    <rPh sb="3" eb="4">
      <t>ニン</t>
    </rPh>
    <phoneticPr fontId="1"/>
  </si>
  <si>
    <t>＜自治体名・人口＞</t>
    <rPh sb="1" eb="4">
      <t>ジチタイ</t>
    </rPh>
    <rPh sb="4" eb="5">
      <t>メイ</t>
    </rPh>
    <rPh sb="6" eb="8">
      <t>ジンコウ</t>
    </rPh>
    <phoneticPr fontId="1"/>
  </si>
  <si>
    <t>ボックス回収</t>
    <rPh sb="4" eb="6">
      <t>カイシュウ</t>
    </rPh>
    <phoneticPr fontId="1"/>
  </si>
  <si>
    <t>・ボックス回収での小型家電回収量を入力してください。</t>
    <rPh sb="5" eb="7">
      <t>カイシュウ</t>
    </rPh>
    <rPh sb="9" eb="11">
      <t>コガタ</t>
    </rPh>
    <rPh sb="11" eb="13">
      <t>カデン</t>
    </rPh>
    <rPh sb="13" eb="15">
      <t>カイシュウ</t>
    </rPh>
    <rPh sb="15" eb="16">
      <t>リョウ</t>
    </rPh>
    <rPh sb="17" eb="19">
      <t>ニュウリョク</t>
    </rPh>
    <phoneticPr fontId="1"/>
  </si>
  <si>
    <t>＜回収量＞</t>
    <rPh sb="1" eb="3">
      <t>カイシュウ</t>
    </rPh>
    <rPh sb="3" eb="4">
      <t>リョウ</t>
    </rPh>
    <phoneticPr fontId="1"/>
  </si>
  <si>
    <t>ボックス回収量</t>
    <rPh sb="4" eb="6">
      <t>カイシュウ</t>
    </rPh>
    <rPh sb="6" eb="7">
      <t>リョウ</t>
    </rPh>
    <phoneticPr fontId="1"/>
  </si>
  <si>
    <t>kg/年</t>
    <rPh sb="3" eb="4">
      <t>ネン</t>
    </rPh>
    <phoneticPr fontId="1"/>
  </si>
  <si>
    <t>kg/年</t>
    <rPh sb="3" eb="4">
      <t>ネン</t>
    </rPh>
    <phoneticPr fontId="1"/>
  </si>
  <si>
    <t>・ボックス回収にかかる費用を入力してください。</t>
    <rPh sb="5" eb="7">
      <t>カイシュウ</t>
    </rPh>
    <rPh sb="11" eb="13">
      <t>ヒヨウ</t>
    </rPh>
    <rPh sb="14" eb="16">
      <t>ニュウリョク</t>
    </rPh>
    <phoneticPr fontId="1"/>
  </si>
  <si>
    <t>＜ボックス回収にかかる費用＞</t>
    <rPh sb="5" eb="7">
      <t>カイシュウ</t>
    </rPh>
    <rPh sb="11" eb="13">
      <t>ヒヨウ</t>
    </rPh>
    <phoneticPr fontId="1"/>
  </si>
  <si>
    <t>個数</t>
    <rPh sb="0" eb="2">
      <t>コスウ</t>
    </rPh>
    <phoneticPr fontId="1"/>
  </si>
  <si>
    <t>個</t>
    <rPh sb="0" eb="1">
      <t>コ</t>
    </rPh>
    <phoneticPr fontId="1"/>
  </si>
  <si>
    <t>単価</t>
    <rPh sb="0" eb="2">
      <t>タンカ</t>
    </rPh>
    <phoneticPr fontId="1"/>
  </si>
  <si>
    <t>円/個</t>
    <rPh sb="0" eb="1">
      <t>エン</t>
    </rPh>
    <rPh sb="2" eb="3">
      <t>コ</t>
    </rPh>
    <phoneticPr fontId="1"/>
  </si>
  <si>
    <t>収集運搬費用</t>
    <rPh sb="0" eb="2">
      <t>シュウシュウ</t>
    </rPh>
    <rPh sb="2" eb="4">
      <t>ウンパン</t>
    </rPh>
    <rPh sb="4" eb="6">
      <t>ヒヨウ</t>
    </rPh>
    <phoneticPr fontId="1"/>
  </si>
  <si>
    <t>円/年</t>
    <rPh sb="0" eb="1">
      <t>エン</t>
    </rPh>
    <rPh sb="2" eb="3">
      <t>ネン</t>
    </rPh>
    <phoneticPr fontId="1"/>
  </si>
  <si>
    <t>人件費</t>
    <rPh sb="0" eb="3">
      <t>ジンケンヒ</t>
    </rPh>
    <phoneticPr fontId="1"/>
  </si>
  <si>
    <t>ピックアップ回収</t>
    <rPh sb="6" eb="8">
      <t>カイシュウ</t>
    </rPh>
    <phoneticPr fontId="1"/>
  </si>
  <si>
    <t>・ピックアップ回収での小型家電回収量を入力してください。</t>
    <rPh sb="7" eb="9">
      <t>カイシュウ</t>
    </rPh>
    <rPh sb="11" eb="13">
      <t>コガタ</t>
    </rPh>
    <rPh sb="13" eb="15">
      <t>カデン</t>
    </rPh>
    <rPh sb="15" eb="17">
      <t>カイシュウ</t>
    </rPh>
    <rPh sb="17" eb="18">
      <t>リョウ</t>
    </rPh>
    <rPh sb="19" eb="21">
      <t>ニュウリョク</t>
    </rPh>
    <phoneticPr fontId="1"/>
  </si>
  <si>
    <t>・ピックアップ回収にかかる費用を入力してください。</t>
    <rPh sb="7" eb="9">
      <t>カイシュウ</t>
    </rPh>
    <rPh sb="13" eb="15">
      <t>ヒヨウ</t>
    </rPh>
    <rPh sb="16" eb="18">
      <t>ニュウリョク</t>
    </rPh>
    <phoneticPr fontId="1"/>
  </si>
  <si>
    <t>＜ピックアップ回収にかかる費用＞</t>
    <rPh sb="7" eb="9">
      <t>カイシュウ</t>
    </rPh>
    <rPh sb="13" eb="15">
      <t>ヒヨウ</t>
    </rPh>
    <phoneticPr fontId="1"/>
  </si>
  <si>
    <t>物品費</t>
    <rPh sb="0" eb="2">
      <t>ブッピン</t>
    </rPh>
    <rPh sb="2" eb="3">
      <t>ヒ</t>
    </rPh>
    <phoneticPr fontId="1"/>
  </si>
  <si>
    <t>費用便益算定結果</t>
    <rPh sb="0" eb="2">
      <t>ヒヨウ</t>
    </rPh>
    <rPh sb="2" eb="4">
      <t>ベンエキ</t>
    </rPh>
    <rPh sb="4" eb="6">
      <t>サンテイ</t>
    </rPh>
    <rPh sb="6" eb="8">
      <t>ケッカ</t>
    </rPh>
    <phoneticPr fontId="1"/>
  </si>
  <si>
    <t>●ボックス回収にかかる合計費用</t>
    <rPh sb="5" eb="7">
      <t>カイシュウ</t>
    </rPh>
    <rPh sb="11" eb="13">
      <t>ゴウケイ</t>
    </rPh>
    <rPh sb="13" eb="15">
      <t>ヒヨウ</t>
    </rPh>
    <phoneticPr fontId="1"/>
  </si>
  <si>
    <t>円/kg</t>
    <rPh sb="0" eb="1">
      <t>エン</t>
    </rPh>
    <phoneticPr fontId="1"/>
  </si>
  <si>
    <t>●ピックアップ回収にかかる合計費用</t>
    <rPh sb="7" eb="9">
      <t>カイシュウ</t>
    </rPh>
    <rPh sb="13" eb="15">
      <t>ゴウケイ</t>
    </rPh>
    <rPh sb="15" eb="17">
      <t>ヒヨウ</t>
    </rPh>
    <phoneticPr fontId="1"/>
  </si>
  <si>
    <t>ピックアップ回収量</t>
    <rPh sb="6" eb="8">
      <t>カイシュウ</t>
    </rPh>
    <rPh sb="8" eb="9">
      <t>リョウ</t>
    </rPh>
    <phoneticPr fontId="1"/>
  </si>
  <si>
    <t>＜費用＞</t>
    <rPh sb="1" eb="3">
      <t>ヒヨウ</t>
    </rPh>
    <phoneticPr fontId="1"/>
  </si>
  <si>
    <t>＜便益＞</t>
    <rPh sb="1" eb="3">
      <t>ベンエキ</t>
    </rPh>
    <phoneticPr fontId="1"/>
  </si>
  <si>
    <t>＜費用・便益＞</t>
    <rPh sb="1" eb="3">
      <t>ヒヨウ</t>
    </rPh>
    <rPh sb="4" eb="6">
      <t>ベンエキ</t>
    </rPh>
    <phoneticPr fontId="1"/>
  </si>
  <si>
    <t>ボックス費用</t>
    <rPh sb="4" eb="6">
      <t>ヒヨウ</t>
    </rPh>
    <phoneticPr fontId="1"/>
  </si>
  <si>
    <t>燃料使用量</t>
    <rPh sb="0" eb="2">
      <t>ネンリョウ</t>
    </rPh>
    <rPh sb="2" eb="5">
      <t>シヨウリョウ</t>
    </rPh>
    <phoneticPr fontId="1"/>
  </si>
  <si>
    <t>L</t>
    <phoneticPr fontId="1"/>
  </si>
  <si>
    <t>円/L</t>
    <rPh sb="0" eb="1">
      <t>エン</t>
    </rPh>
    <phoneticPr fontId="1"/>
  </si>
  <si>
    <t>人数</t>
    <rPh sb="0" eb="2">
      <t>ニンズウ</t>
    </rPh>
    <phoneticPr fontId="1"/>
  </si>
  <si>
    <t>←</t>
    <phoneticPr fontId="1"/>
  </si>
  <si>
    <t>●ボックス費用（②）</t>
    <rPh sb="5" eb="7">
      <t>ヒヨウ</t>
    </rPh>
    <phoneticPr fontId="1"/>
  </si>
  <si>
    <t>①1年間あたりのボックス回収量をC5に入力してください。</t>
    <rPh sb="2" eb="4">
      <t>ネンカン</t>
    </rPh>
    <rPh sb="12" eb="14">
      <t>カイシュウ</t>
    </rPh>
    <rPh sb="14" eb="15">
      <t>リョウ</t>
    </rPh>
    <rPh sb="19" eb="21">
      <t>ニュウリョク</t>
    </rPh>
    <phoneticPr fontId="1"/>
  </si>
  <si>
    <t>●ボックス回収量（①）</t>
    <rPh sb="5" eb="7">
      <t>カイシュウ</t>
    </rPh>
    <rPh sb="7" eb="8">
      <t>リョウ</t>
    </rPh>
    <phoneticPr fontId="1"/>
  </si>
  <si>
    <t>合計費用（⑥）</t>
    <rPh sb="0" eb="2">
      <t>ゴウケイ</t>
    </rPh>
    <rPh sb="2" eb="4">
      <t>ヒヨウ</t>
    </rPh>
    <phoneticPr fontId="1"/>
  </si>
  <si>
    <t>1kgあたり費用（⑦）</t>
    <rPh sb="6" eb="8">
      <t>ヒヨウ</t>
    </rPh>
    <phoneticPr fontId="1"/>
  </si>
  <si>
    <t>●自治体名・人口</t>
    <rPh sb="1" eb="4">
      <t>ジチタイ</t>
    </rPh>
    <rPh sb="4" eb="5">
      <t>メイ</t>
    </rPh>
    <rPh sb="6" eb="8">
      <t>ジンコウ</t>
    </rPh>
    <phoneticPr fontId="1"/>
  </si>
  <si>
    <t>売却金額</t>
    <rPh sb="0" eb="2">
      <t>バイキャク</t>
    </rPh>
    <rPh sb="2" eb="4">
      <t>キンガク</t>
    </rPh>
    <phoneticPr fontId="1"/>
  </si>
  <si>
    <t>円/年</t>
    <rPh sb="0" eb="1">
      <t>エン</t>
    </rPh>
    <rPh sb="2" eb="3">
      <t>ネン</t>
    </rPh>
    <phoneticPr fontId="1"/>
  </si>
  <si>
    <t>●ピックアップ回収量（①）</t>
    <rPh sb="7" eb="9">
      <t>カイシュウ</t>
    </rPh>
    <rPh sb="9" eb="10">
      <t>リョウ</t>
    </rPh>
    <phoneticPr fontId="1"/>
  </si>
  <si>
    <t>●ピックアップ作業に係る物品費（②）</t>
    <rPh sb="7" eb="9">
      <t>サギョウ</t>
    </rPh>
    <rPh sb="10" eb="11">
      <t>カカ</t>
    </rPh>
    <rPh sb="12" eb="14">
      <t>ブッピン</t>
    </rPh>
    <rPh sb="14" eb="15">
      <t>ヒ</t>
    </rPh>
    <phoneticPr fontId="1"/>
  </si>
  <si>
    <t>①1年間あたりのピックアップ回収量をC5に入力してください。</t>
    <rPh sb="2" eb="4">
      <t>ネンカン</t>
    </rPh>
    <rPh sb="14" eb="16">
      <t>カイシュウ</t>
    </rPh>
    <rPh sb="16" eb="17">
      <t>リョウ</t>
    </rPh>
    <rPh sb="21" eb="23">
      <t>ニュウリョク</t>
    </rPh>
    <phoneticPr fontId="1"/>
  </si>
  <si>
    <t>②1年間あたりの費用が分かる場合は、1年間あたりの費用をC10に入力ください。</t>
    <rPh sb="2" eb="4">
      <t>ネンカン</t>
    </rPh>
    <rPh sb="8" eb="10">
      <t>ヒヨウ</t>
    </rPh>
    <rPh sb="11" eb="12">
      <t>ワ</t>
    </rPh>
    <rPh sb="14" eb="16">
      <t>バアイ</t>
    </rPh>
    <rPh sb="19" eb="21">
      <t>ネンカン</t>
    </rPh>
    <rPh sb="25" eb="27">
      <t>ヒヨウ</t>
    </rPh>
    <rPh sb="32" eb="34">
      <t>ニュウリョク</t>
    </rPh>
    <phoneticPr fontId="1"/>
  </si>
  <si>
    <t>ボックス回収に係る費用（①）</t>
    <rPh sb="4" eb="6">
      <t>カイシュウ</t>
    </rPh>
    <rPh sb="7" eb="8">
      <t>カカ</t>
    </rPh>
    <rPh sb="9" eb="11">
      <t>ヒヨウ</t>
    </rPh>
    <phoneticPr fontId="1"/>
  </si>
  <si>
    <t>ステーション回収に係る費用（②）</t>
    <rPh sb="6" eb="8">
      <t>カイシュウ</t>
    </rPh>
    <rPh sb="9" eb="10">
      <t>カカ</t>
    </rPh>
    <rPh sb="11" eb="13">
      <t>ヒヨウ</t>
    </rPh>
    <phoneticPr fontId="1"/>
  </si>
  <si>
    <t>ピックアップ回収に係る費用（③）</t>
    <rPh sb="6" eb="8">
      <t>カイシュウ</t>
    </rPh>
    <rPh sb="9" eb="10">
      <t>カカ</t>
    </rPh>
    <rPh sb="11" eb="13">
      <t>ヒヨウ</t>
    </rPh>
    <phoneticPr fontId="1"/>
  </si>
  <si>
    <t>集団回収・市民参加型回収に係る費用（④）</t>
    <rPh sb="0" eb="2">
      <t>シュウダン</t>
    </rPh>
    <rPh sb="2" eb="4">
      <t>カイシュウ</t>
    </rPh>
    <rPh sb="5" eb="7">
      <t>シミン</t>
    </rPh>
    <rPh sb="7" eb="9">
      <t>サンカ</t>
    </rPh>
    <rPh sb="9" eb="10">
      <t>ガタ</t>
    </rPh>
    <rPh sb="10" eb="12">
      <t>カイシュウ</t>
    </rPh>
    <rPh sb="13" eb="14">
      <t>カカ</t>
    </rPh>
    <rPh sb="15" eb="17">
      <t>ヒヨウ</t>
    </rPh>
    <phoneticPr fontId="1"/>
  </si>
  <si>
    <t>イベント回収に係る費用（⑤）</t>
    <rPh sb="4" eb="6">
      <t>カイシュウ</t>
    </rPh>
    <rPh sb="7" eb="8">
      <t>カカ</t>
    </rPh>
    <rPh sb="9" eb="11">
      <t>ヒヨウ</t>
    </rPh>
    <phoneticPr fontId="1"/>
  </si>
  <si>
    <t>清掃工場等への持込みに係る費用（⑥）</t>
    <rPh sb="0" eb="2">
      <t>セイソウ</t>
    </rPh>
    <rPh sb="2" eb="4">
      <t>コウジョウ</t>
    </rPh>
    <rPh sb="4" eb="5">
      <t>ナド</t>
    </rPh>
    <rPh sb="7" eb="9">
      <t>モチコ</t>
    </rPh>
    <rPh sb="11" eb="12">
      <t>カカ</t>
    </rPh>
    <rPh sb="13" eb="15">
      <t>ヒヨウ</t>
    </rPh>
    <phoneticPr fontId="1"/>
  </si>
  <si>
    <t>戸別訪問回収に係る費用（⑦）</t>
    <rPh sb="0" eb="2">
      <t>コベツ</t>
    </rPh>
    <rPh sb="2" eb="4">
      <t>ホウモン</t>
    </rPh>
    <rPh sb="4" eb="6">
      <t>カイシュウ</t>
    </rPh>
    <rPh sb="7" eb="8">
      <t>カカ</t>
    </rPh>
    <rPh sb="9" eb="11">
      <t>ヒヨウ</t>
    </rPh>
    <phoneticPr fontId="1"/>
  </si>
  <si>
    <t>埋立処分単価</t>
    <rPh sb="0" eb="2">
      <t>ウメタテ</t>
    </rPh>
    <rPh sb="2" eb="4">
      <t>ショブン</t>
    </rPh>
    <rPh sb="4" eb="6">
      <t>タンカ</t>
    </rPh>
    <phoneticPr fontId="1"/>
  </si>
  <si>
    <t>ｔ</t>
    <phoneticPr fontId="1"/>
  </si>
  <si>
    <t>円/ｔ</t>
    <rPh sb="0" eb="1">
      <t>エン</t>
    </rPh>
    <phoneticPr fontId="1"/>
  </si>
  <si>
    <t>計算に必要な情報</t>
    <rPh sb="0" eb="2">
      <t>ケイサン</t>
    </rPh>
    <rPh sb="3" eb="5">
      <t>ヒツヨウ</t>
    </rPh>
    <rPh sb="6" eb="8">
      <t>ジョウホウ</t>
    </rPh>
    <phoneticPr fontId="1"/>
  </si>
  <si>
    <t>人件費単価</t>
    <rPh sb="0" eb="3">
      <t>ジンケンヒ</t>
    </rPh>
    <rPh sb="3" eb="5">
      <t>タンカ</t>
    </rPh>
    <phoneticPr fontId="1"/>
  </si>
  <si>
    <t>埋立処分単価</t>
    <rPh sb="0" eb="2">
      <t>ウメタテ</t>
    </rPh>
    <rPh sb="2" eb="4">
      <t>ショブン</t>
    </rPh>
    <rPh sb="4" eb="6">
      <t>タンカ</t>
    </rPh>
    <phoneticPr fontId="1"/>
  </si>
  <si>
    <t>薬剤使用単価</t>
    <rPh sb="0" eb="2">
      <t>ヤクザイ</t>
    </rPh>
    <rPh sb="2" eb="4">
      <t>シヨウ</t>
    </rPh>
    <rPh sb="4" eb="6">
      <t>タンカ</t>
    </rPh>
    <phoneticPr fontId="1"/>
  </si>
  <si>
    <t>円/個</t>
    <rPh sb="0" eb="1">
      <t>エン</t>
    </rPh>
    <rPh sb="2" eb="3">
      <t>コ</t>
    </rPh>
    <phoneticPr fontId="1"/>
  </si>
  <si>
    <t>円/ｔ</t>
    <rPh sb="0" eb="1">
      <t>エン</t>
    </rPh>
    <phoneticPr fontId="1"/>
  </si>
  <si>
    <t>項目</t>
    <rPh sb="0" eb="2">
      <t>コウモク</t>
    </rPh>
    <phoneticPr fontId="1"/>
  </si>
  <si>
    <t>単位</t>
    <rPh sb="0" eb="2">
      <t>タンイ</t>
    </rPh>
    <phoneticPr fontId="1"/>
  </si>
  <si>
    <t>単価</t>
    <rPh sb="0" eb="2">
      <t>タンカ</t>
    </rPh>
    <phoneticPr fontId="1"/>
  </si>
  <si>
    <t>出典</t>
    <rPh sb="0" eb="2">
      <t>シュッテン</t>
    </rPh>
    <phoneticPr fontId="1"/>
  </si>
  <si>
    <t>中央環境審議会廃棄物・リサイクル部会小型電気電子機器リサイクル制度及び使用済製品中の有用金属の再生利用にする小委員会（第3回）資料6に基づき作成</t>
    <phoneticPr fontId="1"/>
  </si>
  <si>
    <t>凡例</t>
    <rPh sb="0" eb="2">
      <t>ハンレイ</t>
    </rPh>
    <phoneticPr fontId="1"/>
  </si>
  <si>
    <t>入力するセル</t>
    <rPh sb="0" eb="2">
      <t>ニュウリョク</t>
    </rPh>
    <phoneticPr fontId="1"/>
  </si>
  <si>
    <t>入力または計算結果を表示するセル</t>
    <rPh sb="0" eb="2">
      <t>ニュウリョク</t>
    </rPh>
    <rPh sb="5" eb="7">
      <t>ケイサン</t>
    </rPh>
    <rPh sb="7" eb="9">
      <t>ケッカ</t>
    </rPh>
    <rPh sb="10" eb="12">
      <t>ヒョウジ</t>
    </rPh>
    <phoneticPr fontId="1"/>
  </si>
  <si>
    <t>計算結果を表示するセル（入力不可）</t>
    <rPh sb="0" eb="2">
      <t>ケイサン</t>
    </rPh>
    <rPh sb="2" eb="4">
      <t>ケッカ</t>
    </rPh>
    <rPh sb="5" eb="7">
      <t>ヒョウジ</t>
    </rPh>
    <rPh sb="12" eb="14">
      <t>ニュウリョク</t>
    </rPh>
    <rPh sb="14" eb="16">
      <t>フカ</t>
    </rPh>
    <phoneticPr fontId="1"/>
  </si>
  <si>
    <t>耐用年数</t>
    <rPh sb="0" eb="2">
      <t>タイヨウ</t>
    </rPh>
    <rPh sb="2" eb="4">
      <t>ネンスウ</t>
    </rPh>
    <phoneticPr fontId="1"/>
  </si>
  <si>
    <t>年</t>
    <rPh sb="0" eb="1">
      <t>ネン</t>
    </rPh>
    <phoneticPr fontId="1"/>
  </si>
  <si>
    <t>　不明な場合は、ボックス個数（G10）、ボックス単価（G11）、耐用年数（G12）を入力</t>
    <rPh sb="1" eb="3">
      <t>フメイ</t>
    </rPh>
    <rPh sb="4" eb="6">
      <t>バアイ</t>
    </rPh>
    <rPh sb="12" eb="14">
      <t>コスウ</t>
    </rPh>
    <rPh sb="24" eb="26">
      <t>タンカ</t>
    </rPh>
    <rPh sb="32" eb="34">
      <t>タイヨウ</t>
    </rPh>
    <rPh sb="34" eb="36">
      <t>ネンスウ</t>
    </rPh>
    <rPh sb="42" eb="44">
      <t>ニュウリョク</t>
    </rPh>
    <phoneticPr fontId="1"/>
  </si>
  <si>
    <t>　してください。</t>
    <phoneticPr fontId="1"/>
  </si>
  <si>
    <t>　不明な場合は、物品費をそれぞれ（G10～14）、また耐用年数（G15）を入力してください。</t>
    <rPh sb="1" eb="3">
      <t>フメイ</t>
    </rPh>
    <rPh sb="4" eb="6">
      <t>バアイ</t>
    </rPh>
    <rPh sb="8" eb="10">
      <t>ブッピン</t>
    </rPh>
    <rPh sb="10" eb="11">
      <t>ヒ</t>
    </rPh>
    <rPh sb="27" eb="29">
      <t>タイヨウ</t>
    </rPh>
    <rPh sb="29" eb="31">
      <t>ネンスウ</t>
    </rPh>
    <rPh sb="37" eb="39">
      <t>ニュウリョク</t>
    </rPh>
    <phoneticPr fontId="1"/>
  </si>
  <si>
    <t>　不明な場合は、燃料使用量（G18）と燃料単価（G19）を入力してください。</t>
    <rPh sb="1" eb="3">
      <t>フメイ</t>
    </rPh>
    <rPh sb="4" eb="6">
      <t>バアイ</t>
    </rPh>
    <rPh sb="8" eb="10">
      <t>ネンリョウ</t>
    </rPh>
    <rPh sb="10" eb="13">
      <t>シヨウリョウ</t>
    </rPh>
    <rPh sb="19" eb="21">
      <t>ネンリョウ</t>
    </rPh>
    <rPh sb="21" eb="23">
      <t>タンカ</t>
    </rPh>
    <rPh sb="29" eb="31">
      <t>ニュウリョク</t>
    </rPh>
    <phoneticPr fontId="1"/>
  </si>
  <si>
    <t>薬剤A使用単価</t>
    <rPh sb="0" eb="2">
      <t>ヤクザイ</t>
    </rPh>
    <rPh sb="3" eb="5">
      <t>シヨウ</t>
    </rPh>
    <rPh sb="5" eb="7">
      <t>タンカ</t>
    </rPh>
    <phoneticPr fontId="1"/>
  </si>
  <si>
    <t>薬剤B使用単価</t>
    <rPh sb="0" eb="2">
      <t>ヤクザイ</t>
    </rPh>
    <rPh sb="3" eb="5">
      <t>シヨウ</t>
    </rPh>
    <rPh sb="5" eb="7">
      <t>タンカ</t>
    </rPh>
    <phoneticPr fontId="1"/>
  </si>
  <si>
    <t>薬剤C使用単価</t>
    <rPh sb="0" eb="2">
      <t>ヤクザイ</t>
    </rPh>
    <rPh sb="3" eb="5">
      <t>シヨウ</t>
    </rPh>
    <rPh sb="5" eb="7">
      <t>タンカ</t>
    </rPh>
    <phoneticPr fontId="1"/>
  </si>
  <si>
    <t>費用</t>
    <rPh sb="0" eb="2">
      <t>ヒヨウ</t>
    </rPh>
    <phoneticPr fontId="1"/>
  </si>
  <si>
    <t>①小型家電の売却金額を、小型家電リサイクル実施の便益と考えます。</t>
    <phoneticPr fontId="1"/>
  </si>
  <si>
    <t>＜小型家電引渡＞</t>
    <rPh sb="1" eb="3">
      <t>コガタ</t>
    </rPh>
    <rPh sb="3" eb="5">
      <t>カデン</t>
    </rPh>
    <rPh sb="5" eb="7">
      <t>ヒキワタシ</t>
    </rPh>
    <phoneticPr fontId="1"/>
  </si>
  <si>
    <t>引渡量</t>
    <rPh sb="0" eb="2">
      <t>ヒキワタシ</t>
    </rPh>
    <rPh sb="2" eb="3">
      <t>リョウ</t>
    </rPh>
    <phoneticPr fontId="1"/>
  </si>
  <si>
    <t>引渡単価</t>
    <rPh sb="0" eb="2">
      <t>ヒキワタシ</t>
    </rPh>
    <rPh sb="2" eb="4">
      <t>タンカ</t>
    </rPh>
    <phoneticPr fontId="1"/>
  </si>
  <si>
    <t>引渡品目名</t>
    <rPh sb="0" eb="2">
      <t>ヒキワタシ</t>
    </rPh>
    <rPh sb="2" eb="4">
      <t>ヒンモク</t>
    </rPh>
    <rPh sb="4" eb="5">
      <t>メイ</t>
    </rPh>
    <phoneticPr fontId="1"/>
  </si>
  <si>
    <t>　引渡品目ごとに、品目名をB列、引渡量をC列、引渡単価をD列に入力ください。</t>
    <rPh sb="1" eb="3">
      <t>ヒキワタシ</t>
    </rPh>
    <rPh sb="3" eb="5">
      <t>ヒンモク</t>
    </rPh>
    <rPh sb="9" eb="11">
      <t>ヒンモク</t>
    </rPh>
    <rPh sb="11" eb="12">
      <t>メイ</t>
    </rPh>
    <rPh sb="14" eb="15">
      <t>レツ</t>
    </rPh>
    <rPh sb="16" eb="18">
      <t>ヒキワタシ</t>
    </rPh>
    <rPh sb="18" eb="19">
      <t>リョウ</t>
    </rPh>
    <rPh sb="21" eb="22">
      <t>レツ</t>
    </rPh>
    <rPh sb="23" eb="25">
      <t>ヒキワタシ</t>
    </rPh>
    <rPh sb="25" eb="27">
      <t>タンカ</t>
    </rPh>
    <rPh sb="29" eb="30">
      <t>レツ</t>
    </rPh>
    <rPh sb="31" eb="33">
      <t>ニュウリョク</t>
    </rPh>
    <phoneticPr fontId="1"/>
  </si>
  <si>
    <t>③直営：1年間あたりの費用が分かる場合は、その費用をC15に入力ください。</t>
    <rPh sb="1" eb="3">
      <t>チョクエイ</t>
    </rPh>
    <rPh sb="5" eb="7">
      <t>ネンカン</t>
    </rPh>
    <rPh sb="11" eb="13">
      <t>ヒヨウ</t>
    </rPh>
    <rPh sb="14" eb="15">
      <t>ワ</t>
    </rPh>
    <rPh sb="17" eb="19">
      <t>バアイ</t>
    </rPh>
    <rPh sb="23" eb="25">
      <t>ヒヨウ</t>
    </rPh>
    <rPh sb="30" eb="32">
      <t>ニュウリョク</t>
    </rPh>
    <phoneticPr fontId="1"/>
  </si>
  <si>
    <t>　　　　　不明な場合は、燃料使用量（G15）と燃料単価（G16）を入力してください。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</si>
  <si>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委託：1年間あたりの委託費用を、C15に入力ください。</t>
    <rPh sb="2" eb="4">
      <t>イタク</t>
    </rPh>
    <rPh sb="6" eb="7">
      <t>ネン</t>
    </rPh>
    <rPh sb="7" eb="8">
      <t>アイダ</t>
    </rPh>
    <rPh sb="12" eb="14">
      <t>イタク</t>
    </rPh>
    <rPh sb="14" eb="16">
      <t>ヒヨウ</t>
    </rPh>
    <rPh sb="22" eb="24">
      <t>ニュウリョク</t>
    </rPh>
    <phoneticPr fontId="1"/>
  </si>
  <si>
    <t>②直営：1年間あたりの費用が分かる場合は、その費用をC10に入力ください。</t>
    <rPh sb="1" eb="3">
      <t>チョクエイ</t>
    </rPh>
    <rPh sb="5" eb="7">
      <t>ネンカン</t>
    </rPh>
    <rPh sb="11" eb="13">
      <t>ヒヨウ</t>
    </rPh>
    <rPh sb="14" eb="15">
      <t>ワ</t>
    </rPh>
    <rPh sb="17" eb="19">
      <t>バアイ</t>
    </rPh>
    <rPh sb="23" eb="25">
      <t>ヒヨウ</t>
    </rPh>
    <rPh sb="30" eb="32">
      <t>ニュウリョク</t>
    </rPh>
    <phoneticPr fontId="1"/>
  </si>
  <si>
    <t>　 委託：1年間あたりの委託費用を、C10に入力ください。</t>
    <rPh sb="2" eb="4">
      <t>イタク</t>
    </rPh>
    <rPh sb="6" eb="7">
      <t>ネン</t>
    </rPh>
    <rPh sb="7" eb="8">
      <t>アイダ</t>
    </rPh>
    <rPh sb="12" eb="14">
      <t>イタク</t>
    </rPh>
    <rPh sb="14" eb="16">
      <t>ヒヨウ</t>
    </rPh>
    <rPh sb="22" eb="24">
      <t>ニュウリョク</t>
    </rPh>
    <phoneticPr fontId="1"/>
  </si>
  <si>
    <t>③直営：1年間あたりの費用が分かる場合は、その費用をC18に入力ください。</t>
    <rPh sb="5" eb="7">
      <t>ネンカン</t>
    </rPh>
    <rPh sb="11" eb="13">
      <t>ヒヨウ</t>
    </rPh>
    <rPh sb="14" eb="15">
      <t>ワ</t>
    </rPh>
    <rPh sb="17" eb="19">
      <t>バアイ</t>
    </rPh>
    <rPh sb="23" eb="25">
      <t>ヒヨウ</t>
    </rPh>
    <rPh sb="30" eb="32">
      <t>ニュウリョク</t>
    </rPh>
    <phoneticPr fontId="1"/>
  </si>
  <si>
    <t>　 委託：1年間あたりの委託費用を、C18に入力ください。</t>
    <rPh sb="2" eb="4">
      <t>イタク</t>
    </rPh>
    <rPh sb="6" eb="7">
      <t>ネン</t>
    </rPh>
    <rPh sb="7" eb="8">
      <t>アイダ</t>
    </rPh>
    <rPh sb="12" eb="14">
      <t>イタク</t>
    </rPh>
    <rPh sb="14" eb="16">
      <t>ヒヨウ</t>
    </rPh>
    <rPh sb="22" eb="24">
      <t>ニュウリョク</t>
    </rPh>
    <phoneticPr fontId="1"/>
  </si>
  <si>
    <t>●小型家電引渡量・引渡単価（②）</t>
    <rPh sb="1" eb="3">
      <t>コガタ</t>
    </rPh>
    <rPh sb="3" eb="5">
      <t>カデン</t>
    </rPh>
    <rPh sb="5" eb="7">
      <t>ヒキワタシ</t>
    </rPh>
    <rPh sb="7" eb="8">
      <t>リョウ</t>
    </rPh>
    <rPh sb="9" eb="11">
      <t>ヒキワタシ</t>
    </rPh>
    <rPh sb="11" eb="13">
      <t>タンカ</t>
    </rPh>
    <phoneticPr fontId="1"/>
  </si>
  <si>
    <t>●小型家電売却量・売却単価（①）</t>
    <rPh sb="1" eb="3">
      <t>コガタ</t>
    </rPh>
    <rPh sb="3" eb="5">
      <t>カデン</t>
    </rPh>
    <phoneticPr fontId="1"/>
  </si>
  <si>
    <t>引渡費用</t>
    <rPh sb="0" eb="2">
      <t>ヒキワタシ</t>
    </rPh>
    <rPh sb="2" eb="4">
      <t>ヒヨウ</t>
    </rPh>
    <phoneticPr fontId="1"/>
  </si>
  <si>
    <t>　売却品目ごとに、品目名をB列、売却量をC列、売却単価をD列に入力ください。</t>
    <rPh sb="1" eb="3">
      <t>バイキャク</t>
    </rPh>
    <rPh sb="3" eb="5">
      <t>ヒンモク</t>
    </rPh>
    <rPh sb="9" eb="11">
      <t>ヒンモク</t>
    </rPh>
    <rPh sb="11" eb="12">
      <t>メイ</t>
    </rPh>
    <rPh sb="14" eb="15">
      <t>レツ</t>
    </rPh>
    <rPh sb="16" eb="18">
      <t>バイキャク</t>
    </rPh>
    <rPh sb="18" eb="19">
      <t>リョウ</t>
    </rPh>
    <rPh sb="21" eb="22">
      <t>レツ</t>
    </rPh>
    <rPh sb="23" eb="25">
      <t>バイキャク</t>
    </rPh>
    <rPh sb="25" eb="27">
      <t>タンカ</t>
    </rPh>
    <rPh sb="29" eb="30">
      <t>レツ</t>
    </rPh>
    <rPh sb="31" eb="33">
      <t>ニュウリョク</t>
    </rPh>
    <phoneticPr fontId="1"/>
  </si>
  <si>
    <t>　売却単価については、プラスの単価を入力してください。</t>
    <rPh sb="1" eb="3">
      <t>バイキャク</t>
    </rPh>
    <rPh sb="3" eb="5">
      <t>タンカ</t>
    </rPh>
    <rPh sb="15" eb="17">
      <t>タンカ</t>
    </rPh>
    <rPh sb="18" eb="20">
      <t>ニュウリョク</t>
    </rPh>
    <phoneticPr fontId="1"/>
  </si>
  <si>
    <t>　引渡単価については、マイナスの単価を入力してください。</t>
    <rPh sb="1" eb="3">
      <t>ヒキワタシ</t>
    </rPh>
    <rPh sb="3" eb="5">
      <t>タンカ</t>
    </rPh>
    <phoneticPr fontId="1"/>
  </si>
  <si>
    <t>②小型家電の引渡費用を、小型家電リサイクル実施の費用と考えます。</t>
    <rPh sb="6" eb="8">
      <t>ヒキワタシ</t>
    </rPh>
    <rPh sb="8" eb="10">
      <t>ヒヨウ</t>
    </rPh>
    <rPh sb="24" eb="26">
      <t>ヒヨウ</t>
    </rPh>
    <phoneticPr fontId="1"/>
  </si>
  <si>
    <r>
      <t>・</t>
    </r>
    <r>
      <rPr>
        <u/>
        <sz val="11"/>
        <color theme="1"/>
        <rFont val="ＭＳ Ｐゴシック"/>
        <family val="3"/>
        <charset val="128"/>
        <scheme val="minor"/>
      </rPr>
      <t>【小型家電を有償引渡している場合（お金をもらって引渡）】</t>
    </r>
    <r>
      <rPr>
        <sz val="11"/>
        <color theme="1"/>
        <rFont val="ＭＳ Ｐゴシック"/>
        <family val="2"/>
        <charset val="128"/>
        <scheme val="minor"/>
      </rPr>
      <t>小型家電引渡に係る品目名、引渡量、単価を入力してください。</t>
    </r>
    <rPh sb="2" eb="4">
      <t>コガタ</t>
    </rPh>
    <rPh sb="4" eb="6">
      <t>カデン</t>
    </rPh>
    <rPh sb="7" eb="9">
      <t>ユウショウ</t>
    </rPh>
    <rPh sb="9" eb="11">
      <t>ヒキワタシ</t>
    </rPh>
    <rPh sb="15" eb="17">
      <t>バアイ</t>
    </rPh>
    <rPh sb="19" eb="20">
      <t>カネ</t>
    </rPh>
    <rPh sb="25" eb="27">
      <t>ヒキワタシ</t>
    </rPh>
    <rPh sb="29" eb="31">
      <t>コガタ</t>
    </rPh>
    <rPh sb="31" eb="33">
      <t>カデン</t>
    </rPh>
    <rPh sb="33" eb="35">
      <t>ヒキワタシ</t>
    </rPh>
    <rPh sb="36" eb="37">
      <t>カカ</t>
    </rPh>
    <rPh sb="38" eb="40">
      <t>ヒンモク</t>
    </rPh>
    <rPh sb="40" eb="41">
      <t>メイ</t>
    </rPh>
    <rPh sb="42" eb="44">
      <t>ヒキワタシ</t>
    </rPh>
    <rPh sb="44" eb="45">
      <t>リョウ</t>
    </rPh>
    <rPh sb="46" eb="48">
      <t>タンカ</t>
    </rPh>
    <rPh sb="49" eb="51">
      <t>ニュウリョク</t>
    </rPh>
    <phoneticPr fontId="1"/>
  </si>
  <si>
    <r>
      <t>・</t>
    </r>
    <r>
      <rPr>
        <u/>
        <sz val="11"/>
        <color theme="1"/>
        <rFont val="ＭＳ Ｐゴシック"/>
        <family val="3"/>
        <charset val="128"/>
        <scheme val="minor"/>
      </rPr>
      <t>【小型家電を逆有償引渡している場合（お金を払って引渡）】</t>
    </r>
    <r>
      <rPr>
        <sz val="11"/>
        <color theme="1"/>
        <rFont val="ＭＳ Ｐゴシック"/>
        <family val="2"/>
        <charset val="128"/>
        <scheme val="minor"/>
      </rPr>
      <t>小型家電引渡に係る品目名、引渡量、単価を入力してください。</t>
    </r>
    <rPh sb="2" eb="4">
      <t>コガタ</t>
    </rPh>
    <rPh sb="4" eb="6">
      <t>カデン</t>
    </rPh>
    <rPh sb="7" eb="8">
      <t>ギャク</t>
    </rPh>
    <rPh sb="8" eb="10">
      <t>ユウショウ</t>
    </rPh>
    <rPh sb="10" eb="12">
      <t>ヒキワタシ</t>
    </rPh>
    <rPh sb="16" eb="18">
      <t>バアイ</t>
    </rPh>
    <rPh sb="20" eb="21">
      <t>カネ</t>
    </rPh>
    <rPh sb="22" eb="23">
      <t>ハラ</t>
    </rPh>
    <rPh sb="25" eb="27">
      <t>ヒキワタシ</t>
    </rPh>
    <rPh sb="29" eb="31">
      <t>コガタ</t>
    </rPh>
    <rPh sb="31" eb="33">
      <t>カデン</t>
    </rPh>
    <rPh sb="33" eb="35">
      <t>ヒキワタシ</t>
    </rPh>
    <rPh sb="36" eb="37">
      <t>カカ</t>
    </rPh>
    <rPh sb="38" eb="40">
      <t>ヒンモク</t>
    </rPh>
    <rPh sb="40" eb="41">
      <t>メイ</t>
    </rPh>
    <rPh sb="42" eb="44">
      <t>ヒキワタシ</t>
    </rPh>
    <rPh sb="44" eb="45">
      <t>リョウ</t>
    </rPh>
    <rPh sb="46" eb="48">
      <t>タンカ</t>
    </rPh>
    <rPh sb="49" eb="51">
      <t>ニュウリョク</t>
    </rPh>
    <phoneticPr fontId="1"/>
  </si>
  <si>
    <t>http://www.twin-stars.co.jp/8_trashbox_kogatakadenkaisyuboc-t3.html</t>
    <phoneticPr fontId="1"/>
  </si>
  <si>
    <t>http://www.twin-stars.co.jp/8_trashbox_koden-recyclebox.html</t>
    <phoneticPr fontId="1"/>
  </si>
  <si>
    <t>ボックス単価例①</t>
    <rPh sb="4" eb="6">
      <t>タンカ</t>
    </rPh>
    <rPh sb="6" eb="7">
      <t>レイ</t>
    </rPh>
    <phoneticPr fontId="1"/>
  </si>
  <si>
    <t>ボックス単価例②</t>
    <rPh sb="4" eb="6">
      <t>タンカ</t>
    </rPh>
    <rPh sb="6" eb="7">
      <t>レイ</t>
    </rPh>
    <phoneticPr fontId="1"/>
  </si>
  <si>
    <t>円/人・年</t>
    <rPh sb="0" eb="1">
      <t>エン</t>
    </rPh>
    <rPh sb="2" eb="3">
      <t>ヒト</t>
    </rPh>
    <rPh sb="4" eb="5">
      <t>ネン</t>
    </rPh>
    <phoneticPr fontId="1"/>
  </si>
  <si>
    <t>民間の廃棄物処理業者の給与額、年間賞与、その他特別給与額の合計（平成26年賃金構造基本統計調査、Ｒ８８廃棄物処理業、年齢階級別きまって支給する現金給与額、所定内給与額及び年間賞与その他特別給与額）</t>
    <phoneticPr fontId="1"/>
  </si>
  <si>
    <t>ステーション回収</t>
    <rPh sb="6" eb="8">
      <t>カイシュウ</t>
    </rPh>
    <phoneticPr fontId="1"/>
  </si>
  <si>
    <t>・ステーション回収での小型家電回収量を入力してください。</t>
    <rPh sb="7" eb="9">
      <t>カイシュウ</t>
    </rPh>
    <rPh sb="11" eb="13">
      <t>コガタ</t>
    </rPh>
    <rPh sb="13" eb="15">
      <t>カデン</t>
    </rPh>
    <rPh sb="15" eb="17">
      <t>カイシュウ</t>
    </rPh>
    <rPh sb="17" eb="18">
      <t>リョウ</t>
    </rPh>
    <rPh sb="19" eb="21">
      <t>ニュウリョク</t>
    </rPh>
    <phoneticPr fontId="1"/>
  </si>
  <si>
    <t>●ステーション回収量（①）</t>
    <rPh sb="7" eb="9">
      <t>カイシュウ</t>
    </rPh>
    <rPh sb="9" eb="10">
      <t>リョウ</t>
    </rPh>
    <phoneticPr fontId="1"/>
  </si>
  <si>
    <t>ステーション回収量</t>
    <rPh sb="6" eb="8">
      <t>カイシュウ</t>
    </rPh>
    <rPh sb="8" eb="9">
      <t>リョウ</t>
    </rPh>
    <phoneticPr fontId="1"/>
  </si>
  <si>
    <t>①1年間あたりのステーション回収量をC5に入力してください。</t>
    <rPh sb="2" eb="4">
      <t>ネンカン</t>
    </rPh>
    <rPh sb="14" eb="16">
      <t>カイシュウ</t>
    </rPh>
    <rPh sb="16" eb="17">
      <t>リョウ</t>
    </rPh>
    <rPh sb="21" eb="23">
      <t>ニュウリョク</t>
    </rPh>
    <phoneticPr fontId="1"/>
  </si>
  <si>
    <t>＜ステーション回収にかかる費用＞</t>
    <rPh sb="7" eb="9">
      <t>カイシュウ</t>
    </rPh>
    <rPh sb="13" eb="15">
      <t>ヒヨウ</t>
    </rPh>
    <phoneticPr fontId="1"/>
  </si>
  <si>
    <t>・ステーション回収にかかる費用を入力してください。</t>
    <rPh sb="7" eb="9">
      <t>カイシュウ</t>
    </rPh>
    <rPh sb="13" eb="15">
      <t>ヒヨウ</t>
    </rPh>
    <rPh sb="16" eb="18">
      <t>ニュウリョク</t>
    </rPh>
    <phoneticPr fontId="1"/>
  </si>
  <si>
    <t>●ステーション回収にかかる合計費用</t>
    <rPh sb="7" eb="9">
      <t>カイシュウ</t>
    </rPh>
    <rPh sb="13" eb="15">
      <t>ゴウケイ</t>
    </rPh>
    <rPh sb="15" eb="17">
      <t>ヒヨウ</t>
    </rPh>
    <phoneticPr fontId="1"/>
  </si>
  <si>
    <t>●ステーションに係る物品費（②）</t>
    <rPh sb="8" eb="9">
      <t>カカ</t>
    </rPh>
    <rPh sb="10" eb="12">
      <t>ブッピン</t>
    </rPh>
    <rPh sb="12" eb="13">
      <t>ヒ</t>
    </rPh>
    <phoneticPr fontId="1"/>
  </si>
  <si>
    <t>合計費用（⑤）</t>
    <rPh sb="0" eb="2">
      <t>ゴウケイ</t>
    </rPh>
    <rPh sb="2" eb="4">
      <t>ヒヨウ</t>
    </rPh>
    <phoneticPr fontId="1"/>
  </si>
  <si>
    <t>1kgあたり費用（⑥）</t>
    <rPh sb="6" eb="8">
      <t>ヒヨウ</t>
    </rPh>
    <phoneticPr fontId="1"/>
  </si>
  <si>
    <t>⑤＝②+③+④</t>
    <phoneticPr fontId="1"/>
  </si>
  <si>
    <t>⑥＝⑤/①</t>
    <phoneticPr fontId="1"/>
  </si>
  <si>
    <t>・団体への奨励金を入力してください。</t>
    <rPh sb="1" eb="3">
      <t>ダンタイ</t>
    </rPh>
    <rPh sb="5" eb="8">
      <t>ショウレイキン</t>
    </rPh>
    <rPh sb="9" eb="11">
      <t>ニュウリョク</t>
    </rPh>
    <phoneticPr fontId="1"/>
  </si>
  <si>
    <t>集団回収・市民参加型回収</t>
    <rPh sb="10" eb="12">
      <t>カイシュウ</t>
    </rPh>
    <phoneticPr fontId="1"/>
  </si>
  <si>
    <t>・集団回収・市民参加型回収での小型家電回収量を入力してください。</t>
    <rPh sb="11" eb="13">
      <t>カイシュウ</t>
    </rPh>
    <rPh sb="15" eb="17">
      <t>コガタ</t>
    </rPh>
    <rPh sb="17" eb="19">
      <t>カデン</t>
    </rPh>
    <rPh sb="19" eb="21">
      <t>カイシュウ</t>
    </rPh>
    <rPh sb="21" eb="22">
      <t>リョウ</t>
    </rPh>
    <rPh sb="23" eb="25">
      <t>ニュウリョク</t>
    </rPh>
    <phoneticPr fontId="1"/>
  </si>
  <si>
    <t>●集団回収・市民参加型回収量（①）</t>
    <rPh sb="11" eb="13">
      <t>カイシュウ</t>
    </rPh>
    <rPh sb="13" eb="14">
      <t>リョウ</t>
    </rPh>
    <phoneticPr fontId="1"/>
  </si>
  <si>
    <t>集団回収・市民参加型回収量</t>
    <rPh sb="10" eb="12">
      <t>カイシュウ</t>
    </rPh>
    <rPh sb="12" eb="13">
      <t>リョウ</t>
    </rPh>
    <phoneticPr fontId="1"/>
  </si>
  <si>
    <t>①1年間あたりの集団回収・市民参加型回収量をC5に入力してください。</t>
    <rPh sb="2" eb="4">
      <t>ネンカン</t>
    </rPh>
    <rPh sb="18" eb="20">
      <t>カイシュウ</t>
    </rPh>
    <rPh sb="20" eb="21">
      <t>リョウ</t>
    </rPh>
    <rPh sb="25" eb="27">
      <t>ニュウリョク</t>
    </rPh>
    <phoneticPr fontId="1"/>
  </si>
  <si>
    <t>＜集団回収・市民参加型回収にかかる費用＞</t>
    <rPh sb="11" eb="13">
      <t>カイシュウ</t>
    </rPh>
    <rPh sb="17" eb="19">
      <t>ヒヨウ</t>
    </rPh>
    <phoneticPr fontId="1"/>
  </si>
  <si>
    <t>●集団回収・市民参加型回収にかかる合計費用</t>
    <rPh sb="11" eb="13">
      <t>カイシュウ</t>
    </rPh>
    <rPh sb="17" eb="19">
      <t>ゴウケイ</t>
    </rPh>
    <rPh sb="19" eb="21">
      <t>ヒヨウ</t>
    </rPh>
    <phoneticPr fontId="1"/>
  </si>
  <si>
    <t>●団体への奨励金（②）</t>
    <rPh sb="1" eb="3">
      <t>ダンタイ</t>
    </rPh>
    <rPh sb="5" eb="8">
      <t>ショウレイキン</t>
    </rPh>
    <phoneticPr fontId="1"/>
  </si>
  <si>
    <t>団体への奨励金</t>
    <rPh sb="0" eb="2">
      <t>ダンタイ</t>
    </rPh>
    <rPh sb="4" eb="7">
      <t>ショウレイキン</t>
    </rPh>
    <phoneticPr fontId="1"/>
  </si>
  <si>
    <t>イベント回収</t>
    <rPh sb="4" eb="6">
      <t>カイシュウ</t>
    </rPh>
    <phoneticPr fontId="1"/>
  </si>
  <si>
    <t>・イベント回収での小型家電回収量を入力してください。</t>
    <rPh sb="5" eb="7">
      <t>カイシュウ</t>
    </rPh>
    <rPh sb="9" eb="11">
      <t>コガタ</t>
    </rPh>
    <rPh sb="11" eb="13">
      <t>カデン</t>
    </rPh>
    <rPh sb="13" eb="15">
      <t>カイシュウ</t>
    </rPh>
    <rPh sb="15" eb="16">
      <t>リョウ</t>
    </rPh>
    <rPh sb="17" eb="19">
      <t>ニュウリョク</t>
    </rPh>
    <phoneticPr fontId="1"/>
  </si>
  <si>
    <t>●イベント回収量（①）</t>
    <rPh sb="5" eb="7">
      <t>カイシュウ</t>
    </rPh>
    <rPh sb="7" eb="8">
      <t>リョウ</t>
    </rPh>
    <phoneticPr fontId="1"/>
  </si>
  <si>
    <t>イベント回収量</t>
    <rPh sb="4" eb="6">
      <t>カイシュウ</t>
    </rPh>
    <rPh sb="6" eb="7">
      <t>リョウ</t>
    </rPh>
    <phoneticPr fontId="1"/>
  </si>
  <si>
    <t>①1年間あたりのイベント回収量をC5に入力してください。</t>
    <rPh sb="2" eb="4">
      <t>ネンカン</t>
    </rPh>
    <rPh sb="12" eb="14">
      <t>カイシュウ</t>
    </rPh>
    <rPh sb="14" eb="15">
      <t>リョウ</t>
    </rPh>
    <rPh sb="19" eb="21">
      <t>ニュウリョク</t>
    </rPh>
    <phoneticPr fontId="1"/>
  </si>
  <si>
    <t>＜イベント回収にかかる費用＞</t>
    <rPh sb="5" eb="7">
      <t>カイシュウ</t>
    </rPh>
    <rPh sb="11" eb="13">
      <t>ヒヨウ</t>
    </rPh>
    <phoneticPr fontId="1"/>
  </si>
  <si>
    <t>・イベント回収にかかる費用を入力してください。</t>
    <rPh sb="5" eb="7">
      <t>カイシュウ</t>
    </rPh>
    <rPh sb="11" eb="13">
      <t>ヒヨウ</t>
    </rPh>
    <rPh sb="14" eb="16">
      <t>ニュウリョク</t>
    </rPh>
    <phoneticPr fontId="1"/>
  </si>
  <si>
    <t>●イベント費用（②）</t>
    <rPh sb="5" eb="7">
      <t>ヒヨウ</t>
    </rPh>
    <phoneticPr fontId="1"/>
  </si>
  <si>
    <t>イベント費用</t>
    <rPh sb="4" eb="6">
      <t>ヒヨウ</t>
    </rPh>
    <phoneticPr fontId="1"/>
  </si>
  <si>
    <t>●イベント回収にかかる合計費用</t>
    <rPh sb="5" eb="7">
      <t>カイシュウ</t>
    </rPh>
    <rPh sb="11" eb="13">
      <t>ゴウケイ</t>
    </rPh>
    <rPh sb="13" eb="15">
      <t>ヒヨウ</t>
    </rPh>
    <phoneticPr fontId="1"/>
  </si>
  <si>
    <t>　不明な場合は、イベント回収（G10）、1回あたりのイベント費用単価（G11）を入力</t>
    <rPh sb="1" eb="3">
      <t>フメイ</t>
    </rPh>
    <rPh sb="4" eb="6">
      <t>バアイ</t>
    </rPh>
    <rPh sb="12" eb="14">
      <t>カイシュウ</t>
    </rPh>
    <rPh sb="21" eb="22">
      <t>カイ</t>
    </rPh>
    <rPh sb="30" eb="32">
      <t>ヒヨウ</t>
    </rPh>
    <rPh sb="32" eb="34">
      <t>タンカ</t>
    </rPh>
    <rPh sb="40" eb="42">
      <t>ニュウリョク</t>
    </rPh>
    <phoneticPr fontId="1"/>
  </si>
  <si>
    <t>回数</t>
    <rPh sb="0" eb="2">
      <t>カイスウ</t>
    </rPh>
    <phoneticPr fontId="1"/>
  </si>
  <si>
    <t>回</t>
    <rPh sb="0" eb="1">
      <t>カイ</t>
    </rPh>
    <phoneticPr fontId="1"/>
  </si>
  <si>
    <t>円/回</t>
    <rPh sb="0" eb="1">
      <t>エン</t>
    </rPh>
    <rPh sb="2" eb="3">
      <t>カイ</t>
    </rPh>
    <phoneticPr fontId="1"/>
  </si>
  <si>
    <t>清掃工場等への持込み</t>
    <rPh sb="0" eb="2">
      <t>セイソウ</t>
    </rPh>
    <rPh sb="2" eb="4">
      <t>コウジョウ</t>
    </rPh>
    <rPh sb="4" eb="5">
      <t>ナド</t>
    </rPh>
    <rPh sb="7" eb="9">
      <t>モチコ</t>
    </rPh>
    <phoneticPr fontId="1"/>
  </si>
  <si>
    <t>・清掃工場等への持込みでの小型家電回収量を入力してください。</t>
    <rPh sb="13" eb="15">
      <t>コガタ</t>
    </rPh>
    <rPh sb="15" eb="17">
      <t>カデン</t>
    </rPh>
    <rPh sb="17" eb="19">
      <t>カイシュウ</t>
    </rPh>
    <rPh sb="19" eb="20">
      <t>リョウ</t>
    </rPh>
    <rPh sb="21" eb="23">
      <t>ニュウリョク</t>
    </rPh>
    <phoneticPr fontId="1"/>
  </si>
  <si>
    <t>●清掃工場等への持込み量（①）</t>
    <rPh sb="11" eb="12">
      <t>リョウ</t>
    </rPh>
    <phoneticPr fontId="1"/>
  </si>
  <si>
    <t>清掃工場等への持込み量</t>
    <rPh sb="10" eb="11">
      <t>リョウ</t>
    </rPh>
    <phoneticPr fontId="1"/>
  </si>
  <si>
    <t>①1年間あたりの清掃工場等への持込み量をC5に入力してください。</t>
    <rPh sb="2" eb="4">
      <t>ネンカン</t>
    </rPh>
    <rPh sb="18" eb="19">
      <t>リョウ</t>
    </rPh>
    <rPh sb="23" eb="25">
      <t>ニュウリョク</t>
    </rPh>
    <phoneticPr fontId="1"/>
  </si>
  <si>
    <t>＜清掃工場等への持込みにかかる費用＞</t>
    <rPh sb="15" eb="17">
      <t>ヒヨウ</t>
    </rPh>
    <phoneticPr fontId="1"/>
  </si>
  <si>
    <t>・清掃工場等への持込みにかかる費用を入力してください。</t>
    <rPh sb="15" eb="17">
      <t>ヒヨウ</t>
    </rPh>
    <rPh sb="18" eb="20">
      <t>ニュウリョク</t>
    </rPh>
    <phoneticPr fontId="1"/>
  </si>
  <si>
    <t>●清掃工場等への持込みにかかる合計費用</t>
    <rPh sb="15" eb="17">
      <t>ゴウケイ</t>
    </rPh>
    <rPh sb="17" eb="19">
      <t>ヒヨウ</t>
    </rPh>
    <phoneticPr fontId="1"/>
  </si>
  <si>
    <t>●清掃工場での作業に係る人件費（②）</t>
    <rPh sb="1" eb="3">
      <t>セイソウ</t>
    </rPh>
    <rPh sb="3" eb="5">
      <t>コウジョウ</t>
    </rPh>
    <rPh sb="7" eb="9">
      <t>サギョウ</t>
    </rPh>
    <rPh sb="10" eb="11">
      <t>カカ</t>
    </rPh>
    <rPh sb="12" eb="15">
      <t>ジンケンヒ</t>
    </rPh>
    <phoneticPr fontId="1"/>
  </si>
  <si>
    <t>戸別訪問回収</t>
    <rPh sb="4" eb="6">
      <t>カイシュウ</t>
    </rPh>
    <phoneticPr fontId="1"/>
  </si>
  <si>
    <t>・戸別訪問回収での小型家電回収量を入力してください。</t>
    <rPh sb="5" eb="7">
      <t>カイシュウ</t>
    </rPh>
    <rPh sb="9" eb="11">
      <t>コガタ</t>
    </rPh>
    <rPh sb="11" eb="13">
      <t>カデン</t>
    </rPh>
    <rPh sb="13" eb="15">
      <t>カイシュウ</t>
    </rPh>
    <rPh sb="15" eb="16">
      <t>リョウ</t>
    </rPh>
    <rPh sb="17" eb="19">
      <t>ニュウリョク</t>
    </rPh>
    <phoneticPr fontId="1"/>
  </si>
  <si>
    <t>●戸別訪問回収量（①）</t>
    <rPh sb="5" eb="7">
      <t>カイシュウ</t>
    </rPh>
    <rPh sb="7" eb="8">
      <t>リョウ</t>
    </rPh>
    <phoneticPr fontId="1"/>
  </si>
  <si>
    <t>戸別訪問回収量</t>
    <rPh sb="4" eb="6">
      <t>カイシュウ</t>
    </rPh>
    <rPh sb="6" eb="7">
      <t>リョウ</t>
    </rPh>
    <phoneticPr fontId="1"/>
  </si>
  <si>
    <t>①1年間あたりの戸別訪問回収量をC5に入力してください。</t>
    <rPh sb="2" eb="4">
      <t>ネンカン</t>
    </rPh>
    <rPh sb="12" eb="14">
      <t>カイシュウ</t>
    </rPh>
    <rPh sb="14" eb="15">
      <t>リョウ</t>
    </rPh>
    <rPh sb="19" eb="21">
      <t>ニュウリョク</t>
    </rPh>
    <phoneticPr fontId="1"/>
  </si>
  <si>
    <t>＜戸別訪問回収にかかる費用＞</t>
    <rPh sb="5" eb="7">
      <t>カイシュウ</t>
    </rPh>
    <rPh sb="11" eb="13">
      <t>ヒヨウ</t>
    </rPh>
    <phoneticPr fontId="1"/>
  </si>
  <si>
    <t>・戸別訪問回収にかかる費用を入力してください。</t>
    <rPh sb="5" eb="7">
      <t>カイシュウ</t>
    </rPh>
    <rPh sb="11" eb="13">
      <t>ヒヨウ</t>
    </rPh>
    <rPh sb="14" eb="16">
      <t>ニュウリョク</t>
    </rPh>
    <phoneticPr fontId="1"/>
  </si>
  <si>
    <t>●戸別訪問回収にかかる合計費用</t>
    <rPh sb="5" eb="7">
      <t>カイシュウ</t>
    </rPh>
    <rPh sb="11" eb="13">
      <t>ゴウケイ</t>
    </rPh>
    <rPh sb="13" eb="15">
      <t>ヒヨウ</t>
    </rPh>
    <phoneticPr fontId="1"/>
  </si>
  <si>
    <t>●戸別訪問回収に係る収集運搬費用（②）</t>
    <rPh sb="1" eb="3">
      <t>コベツ</t>
    </rPh>
    <rPh sb="3" eb="5">
      <t>ホウモン</t>
    </rPh>
    <rPh sb="5" eb="7">
      <t>カイシュウ</t>
    </rPh>
    <rPh sb="8" eb="9">
      <t>カカ</t>
    </rPh>
    <rPh sb="10" eb="12">
      <t>シュウシュウ</t>
    </rPh>
    <rPh sb="12" eb="14">
      <t>ウンパン</t>
    </rPh>
    <rPh sb="14" eb="16">
      <t>ヒヨウ</t>
    </rPh>
    <phoneticPr fontId="1"/>
  </si>
  <si>
    <t>②直営：1年間あたりの費用が分かる場合は、その費用をC10に入力ください。</t>
    <rPh sb="5" eb="7">
      <t>ネンカン</t>
    </rPh>
    <rPh sb="11" eb="13">
      <t>ヒヨウ</t>
    </rPh>
    <rPh sb="14" eb="15">
      <t>ワ</t>
    </rPh>
    <rPh sb="17" eb="19">
      <t>バアイ</t>
    </rPh>
    <rPh sb="23" eb="25">
      <t>ヒヨウ</t>
    </rPh>
    <rPh sb="30" eb="32">
      <t>ニュウリョク</t>
    </rPh>
    <phoneticPr fontId="1"/>
  </si>
  <si>
    <t>　不明な場合は、燃料使用量（G10）と燃料単価（G11）を入力してください。</t>
    <rPh sb="1" eb="3">
      <t>フメイ</t>
    </rPh>
    <rPh sb="4" eb="6">
      <t>バアイ</t>
    </rPh>
    <rPh sb="8" eb="10">
      <t>ネンリョウ</t>
    </rPh>
    <rPh sb="10" eb="13">
      <t>シヨウリョウ</t>
    </rPh>
    <rPh sb="19" eb="21">
      <t>ネンリョウ</t>
    </rPh>
    <rPh sb="21" eb="23">
      <t>タンカ</t>
    </rPh>
    <rPh sb="29" eb="31">
      <t>ニュウリョク</t>
    </rPh>
    <phoneticPr fontId="1"/>
  </si>
  <si>
    <t>　　※混載している場合は、小型家電の回収重量・容量等に応じた割合を乗じて下さい。</t>
    <rPh sb="3" eb="5">
      <t>コンサイ</t>
    </rPh>
    <rPh sb="9" eb="11">
      <t>バアイ</t>
    </rPh>
    <rPh sb="13" eb="15">
      <t>コガタ</t>
    </rPh>
    <rPh sb="15" eb="17">
      <t>カデン</t>
    </rPh>
    <rPh sb="18" eb="20">
      <t>カイシュウ</t>
    </rPh>
    <rPh sb="20" eb="22">
      <t>ジュウリョウ</t>
    </rPh>
    <rPh sb="23" eb="25">
      <t>ヨウリョウ</t>
    </rPh>
    <rPh sb="25" eb="26">
      <t>ナド</t>
    </rPh>
    <rPh sb="27" eb="28">
      <t>オウ</t>
    </rPh>
    <rPh sb="30" eb="32">
      <t>ワリアイ</t>
    </rPh>
    <rPh sb="33" eb="34">
      <t>ジョウ</t>
    </rPh>
    <rPh sb="36" eb="37">
      <t>クダ</t>
    </rPh>
    <phoneticPr fontId="1"/>
  </si>
  <si>
    <t>小型家電引渡等</t>
    <rPh sb="0" eb="2">
      <t>コガタ</t>
    </rPh>
    <rPh sb="2" eb="4">
      <t>カデン</t>
    </rPh>
    <rPh sb="4" eb="6">
      <t>ヒキワタシ</t>
    </rPh>
    <rPh sb="6" eb="7">
      <t>ナド</t>
    </rPh>
    <phoneticPr fontId="1"/>
  </si>
  <si>
    <t>シート名</t>
    <rPh sb="3" eb="4">
      <t>メイ</t>
    </rPh>
    <phoneticPr fontId="1"/>
  </si>
  <si>
    <t>シートの具体的な内容</t>
    <rPh sb="4" eb="7">
      <t>グタイテキ</t>
    </rPh>
    <rPh sb="8" eb="10">
      <t>ナイヨウ</t>
    </rPh>
    <phoneticPr fontId="1"/>
  </si>
  <si>
    <t>はじめに</t>
    <phoneticPr fontId="1"/>
  </si>
  <si>
    <t>①小型家電引渡等</t>
    <rPh sb="1" eb="3">
      <t>コガタ</t>
    </rPh>
    <rPh sb="3" eb="5">
      <t>カデン</t>
    </rPh>
    <rPh sb="5" eb="7">
      <t>ヒキワタシ</t>
    </rPh>
    <rPh sb="7" eb="8">
      <t>ナド</t>
    </rPh>
    <phoneticPr fontId="1"/>
  </si>
  <si>
    <t>②ボックス回収</t>
    <rPh sb="5" eb="7">
      <t>カイシュウ</t>
    </rPh>
    <phoneticPr fontId="1"/>
  </si>
  <si>
    <t>入力の必要性</t>
    <rPh sb="0" eb="2">
      <t>ニュウリョク</t>
    </rPh>
    <rPh sb="3" eb="6">
      <t>ヒツヨウセイ</t>
    </rPh>
    <phoneticPr fontId="1"/>
  </si>
  <si>
    <t>③ステーション回収</t>
    <rPh sb="7" eb="9">
      <t>カイシュウ</t>
    </rPh>
    <phoneticPr fontId="1"/>
  </si>
  <si>
    <t>④ピックアップ回収</t>
    <rPh sb="7" eb="9">
      <t>カイシュウ</t>
    </rPh>
    <phoneticPr fontId="1"/>
  </si>
  <si>
    <t>⑥イベント回収</t>
    <rPh sb="5" eb="7">
      <t>カイシュウ</t>
    </rPh>
    <phoneticPr fontId="1"/>
  </si>
  <si>
    <t>⑦清掃工業等への持込み</t>
    <rPh sb="1" eb="3">
      <t>セイソウ</t>
    </rPh>
    <rPh sb="3" eb="5">
      <t>コウギョウ</t>
    </rPh>
    <rPh sb="5" eb="6">
      <t>ナド</t>
    </rPh>
    <rPh sb="8" eb="10">
      <t>モチコ</t>
    </rPh>
    <phoneticPr fontId="1"/>
  </si>
  <si>
    <t>なし</t>
    <phoneticPr fontId="1"/>
  </si>
  <si>
    <t>必ず必要</t>
    <rPh sb="0" eb="1">
      <t>カナラ</t>
    </rPh>
    <rPh sb="2" eb="4">
      <t>ヒツヨウ</t>
    </rPh>
    <phoneticPr fontId="1"/>
  </si>
  <si>
    <t>該当する場合必要</t>
    <rPh sb="0" eb="2">
      <t>ガイトウ</t>
    </rPh>
    <rPh sb="4" eb="6">
      <t>バアイ</t>
    </rPh>
    <rPh sb="6" eb="8">
      <t>ヒツヨウ</t>
    </rPh>
    <phoneticPr fontId="1"/>
  </si>
  <si>
    <t>なし</t>
    <phoneticPr fontId="1"/>
  </si>
  <si>
    <t>ボックス回収を実施している場合、ボックス回収による回収量、回収に係る費用を入力してください。</t>
    <rPh sb="4" eb="6">
      <t>カイシュウ</t>
    </rPh>
    <rPh sb="7" eb="9">
      <t>ジッシ</t>
    </rPh>
    <rPh sb="13" eb="15">
      <t>バアイ</t>
    </rPh>
    <rPh sb="20" eb="22">
      <t>カイシュウ</t>
    </rPh>
    <rPh sb="25" eb="27">
      <t>カイシュウ</t>
    </rPh>
    <rPh sb="27" eb="28">
      <t>リョウ</t>
    </rPh>
    <rPh sb="29" eb="31">
      <t>カイシュウ</t>
    </rPh>
    <rPh sb="32" eb="33">
      <t>カカ</t>
    </rPh>
    <rPh sb="34" eb="36">
      <t>ヒヨウ</t>
    </rPh>
    <rPh sb="37" eb="39">
      <t>ニュウリョク</t>
    </rPh>
    <phoneticPr fontId="1"/>
  </si>
  <si>
    <t>ステーション回収を実施している場合、ステーション回収による回収量、回収に係る費用を入力してください。</t>
    <rPh sb="6" eb="8">
      <t>カイシュウ</t>
    </rPh>
    <rPh sb="9" eb="11">
      <t>ジッシ</t>
    </rPh>
    <rPh sb="15" eb="17">
      <t>バアイ</t>
    </rPh>
    <rPh sb="24" eb="26">
      <t>カイシュウ</t>
    </rPh>
    <rPh sb="29" eb="31">
      <t>カイシュウ</t>
    </rPh>
    <rPh sb="31" eb="32">
      <t>リョウ</t>
    </rPh>
    <rPh sb="33" eb="35">
      <t>カイシュウ</t>
    </rPh>
    <rPh sb="36" eb="37">
      <t>カカ</t>
    </rPh>
    <rPh sb="38" eb="40">
      <t>ヒヨウ</t>
    </rPh>
    <rPh sb="41" eb="43">
      <t>ニュウリョク</t>
    </rPh>
    <phoneticPr fontId="1"/>
  </si>
  <si>
    <t>ピックアップ回収を実施している場合、ピックアップ回収による回収量、回収に係る費用を入力してください。</t>
    <rPh sb="9" eb="11">
      <t>ジッシ</t>
    </rPh>
    <rPh sb="15" eb="17">
      <t>バアイ</t>
    </rPh>
    <rPh sb="24" eb="26">
      <t>カイシュウ</t>
    </rPh>
    <rPh sb="29" eb="31">
      <t>カイシュウ</t>
    </rPh>
    <rPh sb="31" eb="32">
      <t>リョウ</t>
    </rPh>
    <rPh sb="33" eb="35">
      <t>カイシュウ</t>
    </rPh>
    <rPh sb="36" eb="37">
      <t>カカ</t>
    </rPh>
    <rPh sb="38" eb="40">
      <t>ヒヨウ</t>
    </rPh>
    <rPh sb="41" eb="43">
      <t>ニュウリョク</t>
    </rPh>
    <phoneticPr fontId="1"/>
  </si>
  <si>
    <t>清掃工業等への持込みを実施している場合、清掃工業等への持込みによる回収量、回収に係る費用を入力してください。</t>
    <rPh sb="0" eb="2">
      <t>セイソウ</t>
    </rPh>
    <rPh sb="2" eb="4">
      <t>コウギョウ</t>
    </rPh>
    <rPh sb="4" eb="5">
      <t>トウ</t>
    </rPh>
    <rPh sb="7" eb="9">
      <t>モチコ</t>
    </rPh>
    <rPh sb="11" eb="13">
      <t>ジッシ</t>
    </rPh>
    <rPh sb="17" eb="19">
      <t>バアイ</t>
    </rPh>
    <rPh sb="20" eb="22">
      <t>セイソウ</t>
    </rPh>
    <rPh sb="22" eb="24">
      <t>コウギョウ</t>
    </rPh>
    <rPh sb="24" eb="25">
      <t>トウ</t>
    </rPh>
    <rPh sb="27" eb="29">
      <t>モチコ</t>
    </rPh>
    <rPh sb="33" eb="35">
      <t>カイシュウ</t>
    </rPh>
    <rPh sb="35" eb="36">
      <t>リョウ</t>
    </rPh>
    <rPh sb="37" eb="39">
      <t>カイシュウ</t>
    </rPh>
    <rPh sb="40" eb="41">
      <t>カカ</t>
    </rPh>
    <rPh sb="42" eb="44">
      <t>ヒヨウ</t>
    </rPh>
    <rPh sb="45" eb="47">
      <t>ニュウリョク</t>
    </rPh>
    <phoneticPr fontId="1"/>
  </si>
  <si>
    <t>⑧戸別訪問回収</t>
    <rPh sb="1" eb="3">
      <t>コベツ</t>
    </rPh>
    <rPh sb="3" eb="5">
      <t>ホウモン</t>
    </rPh>
    <rPh sb="5" eb="7">
      <t>カイシュウ</t>
    </rPh>
    <phoneticPr fontId="1"/>
  </si>
  <si>
    <t>戸別訪問回収を実施している場合、戸別訪問回収による回収量、回収に係る費用を入力してください。</t>
    <rPh sb="4" eb="6">
      <t>カイシュウ</t>
    </rPh>
    <rPh sb="7" eb="9">
      <t>ジッシ</t>
    </rPh>
    <rPh sb="13" eb="15">
      <t>バアイ</t>
    </rPh>
    <rPh sb="20" eb="22">
      <t>カイシュウ</t>
    </rPh>
    <rPh sb="25" eb="27">
      <t>カイシュウ</t>
    </rPh>
    <rPh sb="27" eb="28">
      <t>リョウ</t>
    </rPh>
    <rPh sb="29" eb="31">
      <t>カイシュウ</t>
    </rPh>
    <rPh sb="32" eb="33">
      <t>カカ</t>
    </rPh>
    <rPh sb="34" eb="36">
      <t>ヒヨウ</t>
    </rPh>
    <rPh sb="37" eb="39">
      <t>ニュウリョク</t>
    </rPh>
    <phoneticPr fontId="1"/>
  </si>
  <si>
    <t>イベント回収を実施している場合、イベント回収による回収量、回収に係る費用を入力してください。</t>
    <rPh sb="4" eb="6">
      <t>カイシュウ</t>
    </rPh>
    <rPh sb="7" eb="9">
      <t>ジッシ</t>
    </rPh>
    <rPh sb="13" eb="15">
      <t>バアイ</t>
    </rPh>
    <rPh sb="20" eb="22">
      <t>カイシュウ</t>
    </rPh>
    <rPh sb="25" eb="27">
      <t>カイシュウ</t>
    </rPh>
    <rPh sb="27" eb="28">
      <t>リョウ</t>
    </rPh>
    <rPh sb="29" eb="31">
      <t>カイシュウ</t>
    </rPh>
    <rPh sb="32" eb="33">
      <t>カカ</t>
    </rPh>
    <rPh sb="34" eb="36">
      <t>ヒヨウ</t>
    </rPh>
    <rPh sb="37" eb="39">
      <t>ニュウリョク</t>
    </rPh>
    <phoneticPr fontId="1"/>
  </si>
  <si>
    <t>費用便益計算ツールのご使用にあたって、はじめにご確認頂きたい内容を示します。</t>
    <rPh sb="0" eb="2">
      <t>ヒヨウ</t>
    </rPh>
    <rPh sb="2" eb="4">
      <t>ベンエキ</t>
    </rPh>
    <rPh sb="4" eb="6">
      <t>ケイサン</t>
    </rPh>
    <rPh sb="11" eb="13">
      <t>シヨウ</t>
    </rPh>
    <rPh sb="24" eb="26">
      <t>カクニン</t>
    </rPh>
    <rPh sb="26" eb="27">
      <t>イタダ</t>
    </rPh>
    <rPh sb="30" eb="32">
      <t>ナイヨウ</t>
    </rPh>
    <rPh sb="33" eb="34">
      <t>シメ</t>
    </rPh>
    <phoneticPr fontId="1"/>
  </si>
  <si>
    <t>　を入力してください。薬剤を複数使用されている場合は行を増やしてご回答</t>
    <rPh sb="11" eb="13">
      <t>ヤクザイ</t>
    </rPh>
    <rPh sb="14" eb="16">
      <t>フクスウ</t>
    </rPh>
    <rPh sb="16" eb="18">
      <t>シヨウ</t>
    </rPh>
    <rPh sb="23" eb="25">
      <t>バアイ</t>
    </rPh>
    <rPh sb="26" eb="27">
      <t>ギョウ</t>
    </rPh>
    <rPh sb="28" eb="29">
      <t>フ</t>
    </rPh>
    <rPh sb="33" eb="35">
      <t>カイトウ</t>
    </rPh>
    <phoneticPr fontId="1"/>
  </si>
  <si>
    <t>　ください。また薬剤の単価等が不明な場合は、計算に必要な情報シートの数値</t>
    <rPh sb="8" eb="10">
      <t>ヤクザイ</t>
    </rPh>
    <rPh sb="11" eb="13">
      <t>タンカ</t>
    </rPh>
    <rPh sb="13" eb="14">
      <t>ナド</t>
    </rPh>
    <rPh sb="15" eb="17">
      <t>フメイ</t>
    </rPh>
    <rPh sb="18" eb="20">
      <t>バアイ</t>
    </rPh>
    <rPh sb="22" eb="24">
      <t>ケイサン</t>
    </rPh>
    <rPh sb="25" eb="27">
      <t>ヒツヨウ</t>
    </rPh>
    <rPh sb="28" eb="30">
      <t>ジョウホウ</t>
    </rPh>
    <rPh sb="34" eb="36">
      <t>スウチ</t>
    </rPh>
    <phoneticPr fontId="1"/>
  </si>
  <si>
    <t>　をご使用ください。</t>
    <phoneticPr fontId="1"/>
  </si>
  <si>
    <t>　してください。なお、環境省の実証事業でボックスを購入した場合は、ボックス費用は</t>
    <rPh sb="11" eb="14">
      <t>カンキョウショウ</t>
    </rPh>
    <rPh sb="15" eb="17">
      <t>ジッショウ</t>
    </rPh>
    <rPh sb="17" eb="19">
      <t>ジギョウ</t>
    </rPh>
    <rPh sb="25" eb="27">
      <t>コウニュウ</t>
    </rPh>
    <rPh sb="29" eb="31">
      <t>バアイ</t>
    </rPh>
    <rPh sb="37" eb="39">
      <t>ヒヨウ</t>
    </rPh>
    <phoneticPr fontId="1"/>
  </si>
  <si>
    <t>　「0円」とC10に入力してください。</t>
    <rPh sb="3" eb="4">
      <t>エン</t>
    </rPh>
    <rPh sb="10" eb="12">
      <t>ニュウリョク</t>
    </rPh>
    <phoneticPr fontId="1"/>
  </si>
  <si>
    <t>⑤集団回収・市民参加型回収</t>
    <rPh sb="1" eb="3">
      <t>シュウダン</t>
    </rPh>
    <rPh sb="3" eb="5">
      <t>カイシュウ</t>
    </rPh>
    <rPh sb="6" eb="8">
      <t>シミン</t>
    </rPh>
    <rPh sb="8" eb="10">
      <t>サンカ</t>
    </rPh>
    <rPh sb="10" eb="11">
      <t>ガタ</t>
    </rPh>
    <rPh sb="11" eb="13">
      <t>カイシュウ</t>
    </rPh>
    <phoneticPr fontId="1"/>
  </si>
  <si>
    <t>集団回収・市民参加型回収を実施している場合、集団回収による回収量、回収に係る費用を入力してください。</t>
    <rPh sb="0" eb="2">
      <t>シュウダン</t>
    </rPh>
    <rPh sb="2" eb="4">
      <t>カイシュウ</t>
    </rPh>
    <rPh sb="5" eb="7">
      <t>シミン</t>
    </rPh>
    <rPh sb="7" eb="9">
      <t>サンカ</t>
    </rPh>
    <rPh sb="9" eb="10">
      <t>ガタ</t>
    </rPh>
    <rPh sb="10" eb="12">
      <t>カイシュウ</t>
    </rPh>
    <rPh sb="13" eb="15">
      <t>ジッシ</t>
    </rPh>
    <rPh sb="19" eb="21">
      <t>バアイ</t>
    </rPh>
    <rPh sb="22" eb="24">
      <t>シュウダン</t>
    </rPh>
    <rPh sb="24" eb="26">
      <t>カイシュウ</t>
    </rPh>
    <rPh sb="29" eb="31">
      <t>カイシュウ</t>
    </rPh>
    <rPh sb="31" eb="32">
      <t>リョウ</t>
    </rPh>
    <rPh sb="33" eb="35">
      <t>カイシュウ</t>
    </rPh>
    <rPh sb="36" eb="37">
      <t>カカ</t>
    </rPh>
    <rPh sb="38" eb="40">
      <t>ヒヨウ</t>
    </rPh>
    <rPh sb="41" eb="43">
      <t>ニュウリョク</t>
    </rPh>
    <phoneticPr fontId="1"/>
  </si>
  <si>
    <t>④直営：1年間あたりの費用が分かる場合は、その費用をC20に入力ください。</t>
    <rPh sb="1" eb="3">
      <t>チョクエイ</t>
    </rPh>
    <rPh sb="5" eb="7">
      <t>ネンカン</t>
    </rPh>
    <rPh sb="11" eb="13">
      <t>ヒヨウ</t>
    </rPh>
    <rPh sb="14" eb="15">
      <t>ワ</t>
    </rPh>
    <rPh sb="17" eb="19">
      <t>バアイ</t>
    </rPh>
    <rPh sb="23" eb="25">
      <t>ヒヨウ</t>
    </rPh>
    <rPh sb="30" eb="32">
      <t>ニュウリョク</t>
    </rPh>
    <phoneticPr fontId="1"/>
  </si>
  <si>
    <t>④直営：1年間あたりの費用が分かる場合は、その費用をC23に入力ください。</t>
    <rPh sb="1" eb="3">
      <t>チョクエイ</t>
    </rPh>
    <rPh sb="5" eb="7">
      <t>ネンカン</t>
    </rPh>
    <rPh sb="11" eb="13">
      <t>ヒヨウ</t>
    </rPh>
    <rPh sb="14" eb="15">
      <t>ワ</t>
    </rPh>
    <rPh sb="17" eb="19">
      <t>バアイ</t>
    </rPh>
    <rPh sb="23" eb="25">
      <t>ヒヨウ</t>
    </rPh>
    <rPh sb="30" eb="32">
      <t>ニュウリョク</t>
    </rPh>
    <phoneticPr fontId="1"/>
  </si>
  <si>
    <t>　貴自治体において単価情報を保有されていない場合は下表の数値をご活用ください。</t>
    <rPh sb="1" eb="2">
      <t>キ</t>
    </rPh>
    <rPh sb="2" eb="5">
      <t>ジチタイ</t>
    </rPh>
    <rPh sb="9" eb="11">
      <t>タンカ</t>
    </rPh>
    <rPh sb="11" eb="13">
      <t>ジョウホウ</t>
    </rPh>
    <rPh sb="14" eb="16">
      <t>ホユウ</t>
    </rPh>
    <rPh sb="22" eb="24">
      <t>バアイ</t>
    </rPh>
    <rPh sb="25" eb="27">
      <t>カヒョウ</t>
    </rPh>
    <rPh sb="28" eb="30">
      <t>スウチ</t>
    </rPh>
    <rPh sb="32" eb="34">
      <t>カツヨウ</t>
    </rPh>
    <phoneticPr fontId="1"/>
  </si>
  <si>
    <t>便益計算</t>
    <rPh sb="0" eb="2">
      <t>ベンエキ</t>
    </rPh>
    <rPh sb="2" eb="4">
      <t>ケイサン</t>
    </rPh>
    <phoneticPr fontId="1"/>
  </si>
  <si>
    <t>小型家電売却収入（①）</t>
    <rPh sb="0" eb="2">
      <t>コガタ</t>
    </rPh>
    <rPh sb="2" eb="4">
      <t>カデン</t>
    </rPh>
    <rPh sb="4" eb="6">
      <t>バイキャク</t>
    </rPh>
    <rPh sb="6" eb="8">
      <t>シュウニュウ</t>
    </rPh>
    <phoneticPr fontId="1"/>
  </si>
  <si>
    <t>●小型家電売却収入</t>
    <rPh sb="1" eb="3">
      <t>コガタ</t>
    </rPh>
    <rPh sb="3" eb="5">
      <t>カデン</t>
    </rPh>
    <rPh sb="5" eb="7">
      <t>バイキャク</t>
    </rPh>
    <rPh sb="7" eb="9">
      <t>シュウニュウ</t>
    </rPh>
    <phoneticPr fontId="1"/>
  </si>
  <si>
    <t>●薬剤使用量削減による便益</t>
    <rPh sb="1" eb="3">
      <t>ヤクザイ</t>
    </rPh>
    <rPh sb="3" eb="5">
      <t>シヨウ</t>
    </rPh>
    <rPh sb="5" eb="6">
      <t>リョウ</t>
    </rPh>
    <rPh sb="6" eb="8">
      <t>サクゲン</t>
    </rPh>
    <rPh sb="11" eb="13">
      <t>ベンエキ</t>
    </rPh>
    <phoneticPr fontId="1"/>
  </si>
  <si>
    <t>収集運搬単価</t>
    <rPh sb="0" eb="2">
      <t>シュウシュウ</t>
    </rPh>
    <rPh sb="2" eb="4">
      <t>ウンパン</t>
    </rPh>
    <rPh sb="4" eb="6">
      <t>タンカ</t>
    </rPh>
    <phoneticPr fontId="1"/>
  </si>
  <si>
    <t>破砕処理単価</t>
    <rPh sb="0" eb="2">
      <t>ハサイ</t>
    </rPh>
    <rPh sb="2" eb="4">
      <t>ショリ</t>
    </rPh>
    <rPh sb="4" eb="6">
      <t>タンカ</t>
    </rPh>
    <phoneticPr fontId="1"/>
  </si>
  <si>
    <t>焼却処理単価</t>
    <rPh sb="0" eb="2">
      <t>ショウキャク</t>
    </rPh>
    <rPh sb="2" eb="4">
      <t>ショリ</t>
    </rPh>
    <rPh sb="4" eb="6">
      <t>タンカ</t>
    </rPh>
    <phoneticPr fontId="1"/>
  </si>
  <si>
    <t>収集運搬費用削減による便益（②）</t>
    <rPh sb="0" eb="2">
      <t>シュウシュウ</t>
    </rPh>
    <rPh sb="2" eb="4">
      <t>ウンパン</t>
    </rPh>
    <rPh sb="4" eb="6">
      <t>ヒヨウ</t>
    </rPh>
    <rPh sb="6" eb="8">
      <t>サクゲン</t>
    </rPh>
    <rPh sb="11" eb="13">
      <t>ベンエキ</t>
    </rPh>
    <phoneticPr fontId="1"/>
  </si>
  <si>
    <t>破砕処理費用削減による便益（③）</t>
    <rPh sb="0" eb="2">
      <t>ハサイ</t>
    </rPh>
    <rPh sb="2" eb="4">
      <t>ショリ</t>
    </rPh>
    <rPh sb="4" eb="6">
      <t>ヒヨウ</t>
    </rPh>
    <rPh sb="6" eb="8">
      <t>サクゲン</t>
    </rPh>
    <rPh sb="11" eb="13">
      <t>ベンエキ</t>
    </rPh>
    <phoneticPr fontId="1"/>
  </si>
  <si>
    <t>焼却処理費用削減による便益（④）</t>
    <rPh sb="0" eb="2">
      <t>ショウキャク</t>
    </rPh>
    <rPh sb="2" eb="4">
      <t>ショリ</t>
    </rPh>
    <rPh sb="4" eb="6">
      <t>ヒヨウ</t>
    </rPh>
    <rPh sb="6" eb="8">
      <t>サクゲン</t>
    </rPh>
    <rPh sb="11" eb="13">
      <t>ベンエキ</t>
    </rPh>
    <phoneticPr fontId="1"/>
  </si>
  <si>
    <t>破砕処理単価</t>
    <rPh sb="0" eb="2">
      <t>ハサイ</t>
    </rPh>
    <rPh sb="2" eb="4">
      <t>ショリ</t>
    </rPh>
    <rPh sb="4" eb="6">
      <t>タンカ</t>
    </rPh>
    <phoneticPr fontId="1"/>
  </si>
  <si>
    <t>焼却処理単価</t>
    <rPh sb="0" eb="2">
      <t>ショウキャク</t>
    </rPh>
    <rPh sb="2" eb="4">
      <t>ショリ</t>
    </rPh>
    <rPh sb="4" eb="6">
      <t>タンカ</t>
    </rPh>
    <phoneticPr fontId="1"/>
  </si>
  <si>
    <t>小型家電リサイクルの便益に関するデータを入力してください。</t>
    <rPh sb="0" eb="2">
      <t>コガタ</t>
    </rPh>
    <rPh sb="2" eb="4">
      <t>カデン</t>
    </rPh>
    <rPh sb="10" eb="12">
      <t>ベンエキ</t>
    </rPh>
    <rPh sb="13" eb="14">
      <t>カン</t>
    </rPh>
    <rPh sb="20" eb="22">
      <t>ニュウリョク</t>
    </rPh>
    <phoneticPr fontId="1"/>
  </si>
  <si>
    <t>収集運搬費用が含まれた単価か</t>
    <rPh sb="0" eb="2">
      <t>シュウシュウ</t>
    </rPh>
    <rPh sb="2" eb="4">
      <t>ウンパン</t>
    </rPh>
    <rPh sb="4" eb="6">
      <t>ヒヨウ</t>
    </rPh>
    <rPh sb="7" eb="8">
      <t>フク</t>
    </rPh>
    <rPh sb="11" eb="13">
      <t>タンカ</t>
    </rPh>
    <phoneticPr fontId="1"/>
  </si>
  <si>
    <t>　売却単価に収集運搬費用が含まれている場合は「1」、含まれていない場合は</t>
    <rPh sb="1" eb="3">
      <t>バイキャク</t>
    </rPh>
    <rPh sb="3" eb="5">
      <t>タンカ</t>
    </rPh>
    <rPh sb="6" eb="8">
      <t>シュウシュウ</t>
    </rPh>
    <rPh sb="8" eb="10">
      <t>ウンパン</t>
    </rPh>
    <rPh sb="10" eb="12">
      <t>ヒヨウ</t>
    </rPh>
    <rPh sb="13" eb="14">
      <t>フク</t>
    </rPh>
    <rPh sb="19" eb="21">
      <t>バアイ</t>
    </rPh>
    <rPh sb="26" eb="27">
      <t>フク</t>
    </rPh>
    <rPh sb="33" eb="35">
      <t>バアイ</t>
    </rPh>
    <phoneticPr fontId="1"/>
  </si>
  <si>
    <t>　「0」を入力してください。</t>
    <rPh sb="5" eb="7">
      <t>ニュウリョク</t>
    </rPh>
    <phoneticPr fontId="1"/>
  </si>
  <si>
    <t>　引渡単価に収集運搬費用が含まれている場合は「1」、含まれていない場合は</t>
    <rPh sb="1" eb="3">
      <t>ヒキワタシ</t>
    </rPh>
    <rPh sb="3" eb="5">
      <t>タンカ</t>
    </rPh>
    <rPh sb="6" eb="8">
      <t>シュウシュウ</t>
    </rPh>
    <rPh sb="8" eb="10">
      <t>ウンパン</t>
    </rPh>
    <rPh sb="10" eb="12">
      <t>ヒヨウ</t>
    </rPh>
    <rPh sb="13" eb="14">
      <t>フク</t>
    </rPh>
    <rPh sb="19" eb="21">
      <t>バアイ</t>
    </rPh>
    <rPh sb="26" eb="27">
      <t>フク</t>
    </rPh>
    <rPh sb="33" eb="35">
      <t>バアイ</t>
    </rPh>
    <phoneticPr fontId="1"/>
  </si>
  <si>
    <t>●ボックスから保管場所までの収集運搬費用（③）</t>
    <rPh sb="7" eb="9">
      <t>ホカン</t>
    </rPh>
    <rPh sb="9" eb="11">
      <t>バショ</t>
    </rPh>
    <rPh sb="14" eb="16">
      <t>シュウシュウ</t>
    </rPh>
    <rPh sb="16" eb="18">
      <t>ウンパン</t>
    </rPh>
    <rPh sb="18" eb="20">
      <t>ヒヨウ</t>
    </rPh>
    <phoneticPr fontId="1"/>
  </si>
  <si>
    <t>●保管場所から引渡先の事業者までの収集運搬費用（③）</t>
    <rPh sb="1" eb="3">
      <t>ホカン</t>
    </rPh>
    <rPh sb="3" eb="5">
      <t>バショ</t>
    </rPh>
    <rPh sb="7" eb="9">
      <t>ヒキワタシ</t>
    </rPh>
    <rPh sb="9" eb="10">
      <t>サキ</t>
    </rPh>
    <rPh sb="11" eb="14">
      <t>ジギョウシャ</t>
    </rPh>
    <rPh sb="17" eb="19">
      <t>シュウシュウ</t>
    </rPh>
    <rPh sb="19" eb="21">
      <t>ウンパン</t>
    </rPh>
    <rPh sb="21" eb="23">
      <t>ヒヨウ</t>
    </rPh>
    <phoneticPr fontId="1"/>
  </si>
  <si>
    <t>●保管場所から引渡先の事業者までの収集運搬費用（④）</t>
    <rPh sb="1" eb="3">
      <t>ホカン</t>
    </rPh>
    <rPh sb="3" eb="5">
      <t>バショ</t>
    </rPh>
    <rPh sb="7" eb="9">
      <t>ヒキワタシ</t>
    </rPh>
    <rPh sb="9" eb="10">
      <t>サキ</t>
    </rPh>
    <rPh sb="11" eb="14">
      <t>ジギョウシャ</t>
    </rPh>
    <rPh sb="17" eb="19">
      <t>シュウシュウ</t>
    </rPh>
    <rPh sb="19" eb="21">
      <t>ウンパン</t>
    </rPh>
    <rPh sb="21" eb="23">
      <t>ヒヨウ</t>
    </rPh>
    <phoneticPr fontId="1"/>
  </si>
  <si>
    <t>●ボックス回収に係る人件費（⑤）</t>
    <rPh sb="5" eb="7">
      <t>カイシュウ</t>
    </rPh>
    <rPh sb="8" eb="9">
      <t>カカ</t>
    </rPh>
    <rPh sb="10" eb="13">
      <t>ジンケンヒ</t>
    </rPh>
    <phoneticPr fontId="1"/>
  </si>
  <si>
    <t>●その他ボックス回収に係る費用（⑥）</t>
    <rPh sb="3" eb="4">
      <t>タ</t>
    </rPh>
    <rPh sb="8" eb="10">
      <t>カイシュウ</t>
    </rPh>
    <rPh sb="11" eb="12">
      <t>カカ</t>
    </rPh>
    <rPh sb="13" eb="15">
      <t>ヒヨウ</t>
    </rPh>
    <phoneticPr fontId="1"/>
  </si>
  <si>
    <t>合計費用（⑦）</t>
    <rPh sb="0" eb="2">
      <t>ゴウケイ</t>
    </rPh>
    <rPh sb="2" eb="4">
      <t>ヒヨウ</t>
    </rPh>
    <phoneticPr fontId="1"/>
  </si>
  <si>
    <t>1kgあたり費用（⑧）</t>
    <rPh sb="6" eb="8">
      <t>ヒヨウ</t>
    </rPh>
    <phoneticPr fontId="1"/>
  </si>
  <si>
    <t>⑧＝⑦/①</t>
    <phoneticPr fontId="1"/>
  </si>
  <si>
    <t>⑦＝②+③+④+⑤+⑥</t>
    <phoneticPr fontId="1"/>
  </si>
  <si>
    <t>　　※引渡先事業者が収集運搬費用を負担している場合はご入力いただく必要はありません。</t>
    <rPh sb="3" eb="5">
      <t>ヒキワタシ</t>
    </rPh>
    <rPh sb="5" eb="6">
      <t>サキ</t>
    </rPh>
    <rPh sb="6" eb="9">
      <t>ジギョウシャ</t>
    </rPh>
    <rPh sb="10" eb="12">
      <t>シュウシュウ</t>
    </rPh>
    <rPh sb="12" eb="14">
      <t>ウンパン</t>
    </rPh>
    <rPh sb="14" eb="16">
      <t>ヒヨウ</t>
    </rPh>
    <rPh sb="17" eb="19">
      <t>フタン</t>
    </rPh>
    <rPh sb="23" eb="25">
      <t>バアイ</t>
    </rPh>
    <rPh sb="27" eb="29">
      <t>ニュウリョク</t>
    </rPh>
    <rPh sb="33" eb="35">
      <t>ヒツヨウ</t>
    </rPh>
    <phoneticPr fontId="1"/>
  </si>
  <si>
    <t>　　　　　不明な場合は、燃料使用量（G20）と燃料単価（G21）を入力してください。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</si>
  <si>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委託：1年間あたりの委託費用を、C20に入力ください。</t>
    <rPh sb="2" eb="4">
      <t>イタク</t>
    </rPh>
    <rPh sb="6" eb="7">
      <t>ネン</t>
    </rPh>
    <rPh sb="7" eb="8">
      <t>アイダ</t>
    </rPh>
    <rPh sb="12" eb="14">
      <t>イタク</t>
    </rPh>
    <rPh sb="14" eb="16">
      <t>ヒヨウ</t>
    </rPh>
    <rPh sb="22" eb="24">
      <t>ニュウリョク</t>
    </rPh>
    <phoneticPr fontId="1"/>
  </si>
  <si>
    <t>　 委託：1年間あたりの委託費用を、C25に入力ください。</t>
    <phoneticPr fontId="1"/>
  </si>
  <si>
    <t>　　　　　不明な場合は、燃料使用量（G23）と燃料単価（G24）を入力してください。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</si>
  <si>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委託：1年間あたりの委託費用を、C23に入力ください。</t>
    <rPh sb="2" eb="4">
      <t>イタク</t>
    </rPh>
    <rPh sb="6" eb="7">
      <t>ネン</t>
    </rPh>
    <rPh sb="7" eb="8">
      <t>アイダ</t>
    </rPh>
    <rPh sb="12" eb="14">
      <t>イタク</t>
    </rPh>
    <rPh sb="14" eb="16">
      <t>ヒヨウ</t>
    </rPh>
    <rPh sb="22" eb="24">
      <t>ニュウリョク</t>
    </rPh>
    <phoneticPr fontId="1"/>
  </si>
  <si>
    <t>⑦＝⑥/①</t>
    <phoneticPr fontId="1"/>
  </si>
  <si>
    <t>⑥＝②+③+④+⑤</t>
    <phoneticPr fontId="1"/>
  </si>
  <si>
    <t>●ピックアップ作業に係る人件費（⑤）</t>
    <rPh sb="7" eb="9">
      <t>サギョウ</t>
    </rPh>
    <rPh sb="10" eb="11">
      <t>カカ</t>
    </rPh>
    <rPh sb="12" eb="15">
      <t>ジンケンヒ</t>
    </rPh>
    <phoneticPr fontId="1"/>
  </si>
  <si>
    <t>●その他ピックアップ回収に係る費用（⑥）</t>
    <rPh sb="3" eb="4">
      <t>タ</t>
    </rPh>
    <rPh sb="10" eb="12">
      <t>カイシュウ</t>
    </rPh>
    <rPh sb="13" eb="14">
      <t>カカ</t>
    </rPh>
    <rPh sb="15" eb="17">
      <t>ヒヨウ</t>
    </rPh>
    <phoneticPr fontId="1"/>
  </si>
  <si>
    <t>●ステーションから保管場所までの収集運搬費用（③）</t>
    <rPh sb="9" eb="11">
      <t>ホカン</t>
    </rPh>
    <rPh sb="11" eb="13">
      <t>バショ</t>
    </rPh>
    <rPh sb="16" eb="18">
      <t>シュウシュウ</t>
    </rPh>
    <rPh sb="18" eb="20">
      <t>ウンパン</t>
    </rPh>
    <rPh sb="20" eb="22">
      <t>ヒヨウ</t>
    </rPh>
    <phoneticPr fontId="1"/>
  </si>
  <si>
    <t>●その他集団回収・市民参加型回収に係る費用（④）</t>
    <rPh sb="3" eb="4">
      <t>タ</t>
    </rPh>
    <rPh sb="14" eb="16">
      <t>カイシュウ</t>
    </rPh>
    <rPh sb="17" eb="18">
      <t>カカ</t>
    </rPh>
    <rPh sb="19" eb="21">
      <t>ヒヨウ</t>
    </rPh>
    <phoneticPr fontId="1"/>
  </si>
  <si>
    <t>③直営：1年間あたりの費用が分かる場合は、その費用をC13に入力ください。</t>
    <rPh sb="1" eb="3">
      <t>チョクエイ</t>
    </rPh>
    <rPh sb="5" eb="7">
      <t>ネンカン</t>
    </rPh>
    <rPh sb="11" eb="13">
      <t>ヒヨウ</t>
    </rPh>
    <rPh sb="14" eb="15">
      <t>ワ</t>
    </rPh>
    <rPh sb="17" eb="19">
      <t>バアイ</t>
    </rPh>
    <rPh sb="23" eb="25">
      <t>ヒヨウ</t>
    </rPh>
    <rPh sb="30" eb="32">
      <t>ニュウリョク</t>
    </rPh>
    <phoneticPr fontId="1"/>
  </si>
  <si>
    <t>　　　　　不明な場合は、燃料使用量（G13）と燃料単価（G14）を入力してください。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</si>
  <si>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委託：1年間あたりの委託費用を、C13に入力ください。</t>
    <rPh sb="2" eb="4">
      <t>イタク</t>
    </rPh>
    <rPh sb="6" eb="7">
      <t>ネン</t>
    </rPh>
    <rPh sb="7" eb="8">
      <t>アイダ</t>
    </rPh>
    <rPh sb="12" eb="14">
      <t>イタク</t>
    </rPh>
    <rPh sb="14" eb="16">
      <t>ヒヨウ</t>
    </rPh>
    <rPh sb="22" eb="24">
      <t>ニュウリョク</t>
    </rPh>
    <phoneticPr fontId="1"/>
  </si>
  <si>
    <t>④その他集団回収・市民参加型回収に係る費用をC18～C22に入力ください。</t>
    <rPh sb="3" eb="4">
      <t>タ</t>
    </rPh>
    <rPh sb="14" eb="16">
      <t>カイシュウ</t>
    </rPh>
    <rPh sb="17" eb="18">
      <t>カカ</t>
    </rPh>
    <rPh sb="19" eb="21">
      <t>ヒヨウ</t>
    </rPh>
    <rPh sb="30" eb="32">
      <t>ニュウリョク</t>
    </rPh>
    <phoneticPr fontId="1"/>
  </si>
  <si>
    <t>●イベント回収に係る人件費（⑤）</t>
    <rPh sb="5" eb="7">
      <t>カイシュウ</t>
    </rPh>
    <rPh sb="8" eb="9">
      <t>カカ</t>
    </rPh>
    <rPh sb="10" eb="13">
      <t>ジンケンヒ</t>
    </rPh>
    <phoneticPr fontId="1"/>
  </si>
  <si>
    <t>●その他イベント回収に係る費用（⑥）</t>
    <rPh sb="3" eb="4">
      <t>タ</t>
    </rPh>
    <rPh sb="8" eb="10">
      <t>カイシュウ</t>
    </rPh>
    <rPh sb="11" eb="12">
      <t>カカ</t>
    </rPh>
    <rPh sb="13" eb="15">
      <t>ヒヨウ</t>
    </rPh>
    <phoneticPr fontId="1"/>
  </si>
  <si>
    <t>●イベントから保管場所までの収集運搬費用（③）</t>
    <rPh sb="7" eb="9">
      <t>ホカン</t>
    </rPh>
    <rPh sb="9" eb="11">
      <t>バショ</t>
    </rPh>
    <rPh sb="14" eb="16">
      <t>シュウシュウ</t>
    </rPh>
    <rPh sb="16" eb="18">
      <t>ウンパン</t>
    </rPh>
    <rPh sb="18" eb="20">
      <t>ヒヨウ</t>
    </rPh>
    <phoneticPr fontId="1"/>
  </si>
  <si>
    <t>●その他清掃工場等への持込みに係る費用（④）</t>
    <rPh sb="3" eb="4">
      <t>タ</t>
    </rPh>
    <rPh sb="15" eb="16">
      <t>カカ</t>
    </rPh>
    <rPh sb="17" eb="19">
      <t>ヒヨウ</t>
    </rPh>
    <phoneticPr fontId="1"/>
  </si>
  <si>
    <t>●戸別訪問作業に係る人件費（④）</t>
    <rPh sb="5" eb="7">
      <t>サギョウ</t>
    </rPh>
    <rPh sb="8" eb="9">
      <t>カカ</t>
    </rPh>
    <rPh sb="10" eb="13">
      <t>ジンケンヒ</t>
    </rPh>
    <phoneticPr fontId="1"/>
  </si>
  <si>
    <t>●その他戸別訪問回収に係る費用（⑤）</t>
    <rPh sb="3" eb="4">
      <t>タ</t>
    </rPh>
    <rPh sb="8" eb="10">
      <t>カイシュウ</t>
    </rPh>
    <rPh sb="11" eb="12">
      <t>カカ</t>
    </rPh>
    <rPh sb="13" eb="15">
      <t>ヒヨウ</t>
    </rPh>
    <phoneticPr fontId="1"/>
  </si>
  <si>
    <t>再資源化費用削減による便益（⑤）</t>
    <rPh sb="0" eb="4">
      <t>サイシゲンカ</t>
    </rPh>
    <rPh sb="4" eb="6">
      <t>ヒヨウ</t>
    </rPh>
    <rPh sb="6" eb="8">
      <t>サクゲン</t>
    </rPh>
    <rPh sb="11" eb="13">
      <t>ベンエキ</t>
    </rPh>
    <phoneticPr fontId="1"/>
  </si>
  <si>
    <t>再資源化単価</t>
    <rPh sb="0" eb="4">
      <t>サイシゲンカ</t>
    </rPh>
    <rPh sb="4" eb="6">
      <t>タンカ</t>
    </rPh>
    <phoneticPr fontId="1"/>
  </si>
  <si>
    <t>埋立処分費用削減による便益（⑥）</t>
    <rPh sb="0" eb="2">
      <t>ウメタテ</t>
    </rPh>
    <rPh sb="2" eb="4">
      <t>ショブン</t>
    </rPh>
    <rPh sb="4" eb="6">
      <t>ヒヨウ</t>
    </rPh>
    <rPh sb="6" eb="8">
      <t>サクゲン</t>
    </rPh>
    <rPh sb="11" eb="13">
      <t>ベンエキ</t>
    </rPh>
    <phoneticPr fontId="1"/>
  </si>
  <si>
    <t>薬剤使用量削減による便益（⑦）</t>
    <rPh sb="0" eb="2">
      <t>ヤクザイ</t>
    </rPh>
    <rPh sb="2" eb="4">
      <t>シヨウ</t>
    </rPh>
    <rPh sb="4" eb="5">
      <t>リョウ</t>
    </rPh>
    <rPh sb="5" eb="7">
      <t>サクゲン</t>
    </rPh>
    <rPh sb="10" eb="12">
      <t>ベンエキ</t>
    </rPh>
    <phoneticPr fontId="1"/>
  </si>
  <si>
    <t>小型家電回収に係る便益の合計（⑧）</t>
    <rPh sb="0" eb="2">
      <t>コガタ</t>
    </rPh>
    <rPh sb="2" eb="4">
      <t>カデン</t>
    </rPh>
    <rPh sb="4" eb="6">
      <t>カイシュウ</t>
    </rPh>
    <rPh sb="7" eb="8">
      <t>カカ</t>
    </rPh>
    <rPh sb="9" eb="11">
      <t>ベンエキ</t>
    </rPh>
    <rPh sb="12" eb="14">
      <t>ゴウケイ</t>
    </rPh>
    <phoneticPr fontId="1"/>
  </si>
  <si>
    <t>⑧＝①+②+③+④+⑤+⑥+⑦</t>
    <phoneticPr fontId="1"/>
  </si>
  <si>
    <t>②1年間あたりの便益が分かる場合は、1年間あたりの便益をE7に入力ください。</t>
    <rPh sb="2" eb="4">
      <t>ネンカン</t>
    </rPh>
    <rPh sb="8" eb="10">
      <t>ベンエキ</t>
    </rPh>
    <rPh sb="11" eb="12">
      <t>ワ</t>
    </rPh>
    <rPh sb="14" eb="16">
      <t>バアイ</t>
    </rPh>
    <rPh sb="19" eb="21">
      <t>ネンカン</t>
    </rPh>
    <rPh sb="25" eb="27">
      <t>ベンエキ</t>
    </rPh>
    <rPh sb="31" eb="33">
      <t>ニュウリョク</t>
    </rPh>
    <phoneticPr fontId="1"/>
  </si>
  <si>
    <t>③1年間あたりの便益が分かる場合は、1年間あたりの便益をE10に入力ください。</t>
    <rPh sb="2" eb="4">
      <t>ネンカン</t>
    </rPh>
    <rPh sb="8" eb="10">
      <t>ベンエキ</t>
    </rPh>
    <rPh sb="11" eb="12">
      <t>ワ</t>
    </rPh>
    <rPh sb="14" eb="16">
      <t>バアイ</t>
    </rPh>
    <rPh sb="19" eb="21">
      <t>ネンカン</t>
    </rPh>
    <rPh sb="25" eb="27">
      <t>ベンエキ</t>
    </rPh>
    <rPh sb="32" eb="34">
      <t>ニュウリョク</t>
    </rPh>
    <phoneticPr fontId="1"/>
  </si>
  <si>
    <t>④1年間あたりの便益が分かる場合は、1年間あたりの便益をE13に入力ください。</t>
    <rPh sb="2" eb="4">
      <t>ネンカン</t>
    </rPh>
    <rPh sb="8" eb="10">
      <t>ベンエキ</t>
    </rPh>
    <rPh sb="11" eb="12">
      <t>ワ</t>
    </rPh>
    <rPh sb="14" eb="16">
      <t>バアイ</t>
    </rPh>
    <rPh sb="19" eb="21">
      <t>ネンカン</t>
    </rPh>
    <rPh sb="25" eb="27">
      <t>ベンエキ</t>
    </rPh>
    <rPh sb="32" eb="34">
      <t>ニュウリョク</t>
    </rPh>
    <phoneticPr fontId="1"/>
  </si>
  <si>
    <t>⑤1年間あたりの便益が分かる場合は、1年間あたりの便益をE16に入力ください。</t>
    <rPh sb="2" eb="4">
      <t>ネンカン</t>
    </rPh>
    <rPh sb="8" eb="10">
      <t>ベンエキ</t>
    </rPh>
    <rPh sb="11" eb="12">
      <t>ワ</t>
    </rPh>
    <rPh sb="14" eb="16">
      <t>バアイ</t>
    </rPh>
    <rPh sb="19" eb="21">
      <t>ネンカン</t>
    </rPh>
    <rPh sb="25" eb="27">
      <t>ベンエキ</t>
    </rPh>
    <rPh sb="32" eb="34">
      <t>ニュウリョク</t>
    </rPh>
    <phoneticPr fontId="1"/>
  </si>
  <si>
    <t>⑥1年間あたりの便益が分かる場合は、1年間あたりの便益をE19に入力ください。</t>
    <rPh sb="2" eb="4">
      <t>ネンカン</t>
    </rPh>
    <rPh sb="8" eb="10">
      <t>ベンエキ</t>
    </rPh>
    <rPh sb="11" eb="12">
      <t>ワ</t>
    </rPh>
    <rPh sb="14" eb="16">
      <t>バアイ</t>
    </rPh>
    <rPh sb="19" eb="21">
      <t>ネンカン</t>
    </rPh>
    <rPh sb="25" eb="27">
      <t>ベンエキ</t>
    </rPh>
    <rPh sb="32" eb="34">
      <t>ニュウリョク</t>
    </rPh>
    <phoneticPr fontId="1"/>
  </si>
  <si>
    <t>⑦1年間あたりの便益が分かる場合は、1年間あたりの便益をＥ23に入力ください。</t>
    <rPh sb="2" eb="4">
      <t>ネンカン</t>
    </rPh>
    <rPh sb="8" eb="10">
      <t>ベンエキ</t>
    </rPh>
    <rPh sb="11" eb="12">
      <t>ワ</t>
    </rPh>
    <rPh sb="14" eb="16">
      <t>バアイ</t>
    </rPh>
    <rPh sb="19" eb="21">
      <t>ネンカン</t>
    </rPh>
    <rPh sb="25" eb="27">
      <t>ベンエキ</t>
    </rPh>
    <rPh sb="32" eb="34">
      <t>ニュウリョク</t>
    </rPh>
    <phoneticPr fontId="1"/>
  </si>
  <si>
    <r>
      <t>　</t>
    </r>
    <r>
      <rPr>
        <b/>
        <u/>
        <sz val="11"/>
        <color theme="1"/>
        <rFont val="ＭＳ Ｐゴシック"/>
        <family val="3"/>
        <charset val="128"/>
        <scheme val="minor"/>
      </rPr>
      <t>計算結果は、環境省及び環境省事業請負先事業者が、小型家電リサイクルの取組による効果等を分析するために使用</t>
    </r>
    <r>
      <rPr>
        <sz val="11"/>
        <color theme="1"/>
        <rFont val="ＭＳ Ｐゴシック"/>
        <family val="3"/>
        <charset val="128"/>
        <scheme val="minor"/>
      </rPr>
      <t>させて頂きます。</t>
    </r>
    <r>
      <rPr>
        <b/>
        <u/>
        <sz val="11"/>
        <color theme="1"/>
        <rFont val="ＭＳ Ｐゴシック"/>
        <family val="3"/>
        <charset val="128"/>
        <scheme val="minor"/>
      </rPr>
      <t>統計的な処理</t>
    </r>
    <r>
      <rPr>
        <sz val="11"/>
        <color theme="1"/>
        <rFont val="ＭＳ Ｐゴシック"/>
        <family val="3"/>
        <charset val="128"/>
        <scheme val="minor"/>
      </rPr>
      <t>を行うことを想定しておりますので、</t>
    </r>
    <r>
      <rPr>
        <b/>
        <u/>
        <sz val="11"/>
        <color theme="1"/>
        <rFont val="ＭＳ Ｐゴシック"/>
        <family val="3"/>
        <charset val="128"/>
        <scheme val="minor"/>
      </rPr>
      <t>個々の市町村の費用便益データがそのまま公表されることはございません。</t>
    </r>
    <rPh sb="15" eb="17">
      <t>ジギョウ</t>
    </rPh>
    <rPh sb="19" eb="20">
      <t>サキ</t>
    </rPh>
    <rPh sb="20" eb="23">
      <t>ジギョウシャ</t>
    </rPh>
    <phoneticPr fontId="1"/>
  </si>
  <si>
    <t>・事業者益（認定事業者の小型家電を非鉄製錬事業者等へ引き渡すことによる益）</t>
    <rPh sb="12" eb="14">
      <t>コガタ</t>
    </rPh>
    <rPh sb="14" eb="16">
      <t>カデン</t>
    </rPh>
    <rPh sb="17" eb="19">
      <t>ヒテツ</t>
    </rPh>
    <rPh sb="19" eb="21">
      <t>セイレン</t>
    </rPh>
    <rPh sb="21" eb="23">
      <t>ジギョウ</t>
    </rPh>
    <rPh sb="23" eb="24">
      <t>シャ</t>
    </rPh>
    <rPh sb="24" eb="25">
      <t>ナド</t>
    </rPh>
    <phoneticPr fontId="1"/>
  </si>
  <si>
    <t>・排出者の利便性向上益（これまでは小型家電を粗大ごみ、不燃ごみ等として排出せざるを得なかった）</t>
    <rPh sb="17" eb="19">
      <t>コガタ</t>
    </rPh>
    <rPh sb="19" eb="21">
      <t>カデン</t>
    </rPh>
    <rPh sb="31" eb="32">
      <t>ナド</t>
    </rPh>
    <phoneticPr fontId="1"/>
  </si>
  <si>
    <t>・3Rへの消費者意識向上益</t>
    <rPh sb="5" eb="8">
      <t>ショウヒシャ</t>
    </rPh>
    <phoneticPr fontId="1"/>
  </si>
  <si>
    <t>参考）なお、定量化は困難ですが、小型家電リサイクルによる定性的な便益・効果として以下の項目等を挙げることができます。</t>
    <rPh sb="0" eb="2">
      <t>サンコウ</t>
    </rPh>
    <rPh sb="6" eb="9">
      <t>テイリョウカ</t>
    </rPh>
    <rPh sb="10" eb="12">
      <t>コンナン</t>
    </rPh>
    <rPh sb="16" eb="18">
      <t>コガタ</t>
    </rPh>
    <rPh sb="18" eb="20">
      <t>カデン</t>
    </rPh>
    <rPh sb="28" eb="31">
      <t>テイセイテキ</t>
    </rPh>
    <rPh sb="32" eb="34">
      <t>ベンエキ</t>
    </rPh>
    <rPh sb="35" eb="37">
      <t>コウカ</t>
    </rPh>
    <rPh sb="40" eb="42">
      <t>イカ</t>
    </rPh>
    <rPh sb="43" eb="45">
      <t>コウモク</t>
    </rPh>
    <rPh sb="45" eb="46">
      <t>ナド</t>
    </rPh>
    <rPh sb="47" eb="48">
      <t>ア</t>
    </rPh>
    <phoneticPr fontId="1"/>
  </si>
  <si>
    <t>・有害物質による環境影響、健康影響の改善益　等</t>
    <rPh sb="1" eb="3">
      <t>ユウガイ</t>
    </rPh>
    <rPh sb="3" eb="5">
      <t>ブッシツ</t>
    </rPh>
    <rPh sb="8" eb="10">
      <t>カンキョウ</t>
    </rPh>
    <rPh sb="10" eb="12">
      <t>エイキョウ</t>
    </rPh>
    <rPh sb="13" eb="15">
      <t>ケンコウ</t>
    </rPh>
    <rPh sb="15" eb="17">
      <t>エイキョウ</t>
    </rPh>
    <rPh sb="18" eb="20">
      <t>カイゼン</t>
    </rPh>
    <rPh sb="20" eb="21">
      <t>エキ</t>
    </rPh>
    <rPh sb="22" eb="23">
      <t>ナド</t>
    </rPh>
    <phoneticPr fontId="1"/>
  </si>
  <si>
    <t>自治体名・人口、小型家電の引渡状況（小型家電を有償引渡している場合（お金をもらって引渡）、小型家電を逆有償引渡している場合（お金を払って引渡））を入力してください。</t>
    <rPh sb="0" eb="3">
      <t>ジチタイ</t>
    </rPh>
    <rPh sb="3" eb="4">
      <t>メイ</t>
    </rPh>
    <rPh sb="5" eb="7">
      <t>ジンコウ</t>
    </rPh>
    <rPh sb="8" eb="10">
      <t>コガタ</t>
    </rPh>
    <rPh sb="10" eb="12">
      <t>カデン</t>
    </rPh>
    <rPh sb="13" eb="15">
      <t>ヒキワタシ</t>
    </rPh>
    <rPh sb="15" eb="17">
      <t>ジョウキョウ</t>
    </rPh>
    <rPh sb="73" eb="75">
      <t>ニュウリョク</t>
    </rPh>
    <phoneticPr fontId="1"/>
  </si>
  <si>
    <t>・資源の再利用による自然環境への負荷の低減による益</t>
    <phoneticPr fontId="1"/>
  </si>
  <si>
    <t>人/年</t>
    <rPh sb="0" eb="1">
      <t>ニン</t>
    </rPh>
    <rPh sb="2" eb="3">
      <t>ネン</t>
    </rPh>
    <phoneticPr fontId="1"/>
  </si>
  <si>
    <t>円/人・年</t>
    <rPh sb="0" eb="1">
      <t>エン</t>
    </rPh>
    <rPh sb="2" eb="3">
      <t>ニン</t>
    </rPh>
    <rPh sb="4" eb="5">
      <t>ネン</t>
    </rPh>
    <phoneticPr fontId="1"/>
  </si>
  <si>
    <t>⑤直営：1年間あたりの費用が分かる場合は、その費用をC25に入力ください。不明な場合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</si>
  <si>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は、作業人数（G25）と人件費単価（職員の平均給与）（G26）を入力してください。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</si>
  <si>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本業務以外の業務と兼務されている場合は、業務割合を考慮してください。</t>
    <rPh sb="14" eb="16">
      <t>ケンム</t>
    </rPh>
    <rPh sb="21" eb="23">
      <t>バアイ</t>
    </rPh>
    <rPh sb="25" eb="27">
      <t>ギョウム</t>
    </rPh>
    <rPh sb="27" eb="29">
      <t>ワリアイ</t>
    </rPh>
    <rPh sb="30" eb="32">
      <t>コウリョ</t>
    </rPh>
    <phoneticPr fontId="1"/>
  </si>
  <si>
    <t>●ステーション回収に係る人件費（⑤）</t>
    <rPh sb="7" eb="9">
      <t>カイシュウ</t>
    </rPh>
    <rPh sb="10" eb="11">
      <t>カカ</t>
    </rPh>
    <rPh sb="12" eb="15">
      <t>ジンケンヒ</t>
    </rPh>
    <phoneticPr fontId="1"/>
  </si>
  <si>
    <t>⑤直営：1年間あたりの費用が分かる場合は、その費用をC28に入力ください。不明な場合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</si>
  <si>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は、作業人数（G28）と人件費単価（職員の平均給与）（G29）を入力してください。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</si>
  <si>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委託：1年間あたりの委託費用を、C28に入力ください。</t>
    <phoneticPr fontId="1"/>
  </si>
  <si>
    <t>●その他ステーション回収に係る費用（⑥）</t>
    <rPh sb="3" eb="4">
      <t>タ</t>
    </rPh>
    <rPh sb="10" eb="12">
      <t>カイシュウ</t>
    </rPh>
    <rPh sb="13" eb="14">
      <t>カカ</t>
    </rPh>
    <rPh sb="15" eb="17">
      <t>ヒヨウ</t>
    </rPh>
    <phoneticPr fontId="1"/>
  </si>
  <si>
    <t>⑥その他ステーション回収に係る費用をC34～C38に入力ください。</t>
    <rPh sb="3" eb="4">
      <t>タ</t>
    </rPh>
    <rPh sb="10" eb="12">
      <t>カイシュウ</t>
    </rPh>
    <rPh sb="13" eb="14">
      <t>カカ</t>
    </rPh>
    <rPh sb="15" eb="17">
      <t>ヒヨウ</t>
    </rPh>
    <rPh sb="26" eb="28">
      <t>ニュウリョク</t>
    </rPh>
    <phoneticPr fontId="1"/>
  </si>
  <si>
    <t>　　　　小型家電の収集運搬のために新たに費用が発生している場合のみ入力ください。</t>
    <rPh sb="4" eb="6">
      <t>コガタ</t>
    </rPh>
    <rPh sb="6" eb="8">
      <t>カデン</t>
    </rPh>
    <rPh sb="9" eb="11">
      <t>シュウシュウ</t>
    </rPh>
    <rPh sb="11" eb="13">
      <t>ウンパン</t>
    </rPh>
    <rPh sb="17" eb="18">
      <t>アラ</t>
    </rPh>
    <rPh sb="20" eb="22">
      <t>ヒヨウ</t>
    </rPh>
    <rPh sb="23" eb="25">
      <t>ハッセイ</t>
    </rPh>
    <rPh sb="29" eb="31">
      <t>バアイ</t>
    </rPh>
    <rPh sb="33" eb="35">
      <t>ニュウリョク</t>
    </rPh>
    <phoneticPr fontId="1"/>
  </si>
  <si>
    <t>　　※混載している場合は、小型家電の回収重量・容量等に応じた割合を乗じてください。</t>
    <rPh sb="3" eb="5">
      <t>コンサイ</t>
    </rPh>
    <rPh sb="9" eb="11">
      <t>バアイ</t>
    </rPh>
    <rPh sb="13" eb="15">
      <t>コガタ</t>
    </rPh>
    <rPh sb="15" eb="17">
      <t>カデン</t>
    </rPh>
    <rPh sb="18" eb="20">
      <t>カイシュウ</t>
    </rPh>
    <rPh sb="20" eb="22">
      <t>ジュウリョウ</t>
    </rPh>
    <rPh sb="23" eb="25">
      <t>ヨウリョウ</t>
    </rPh>
    <rPh sb="25" eb="26">
      <t>ナド</t>
    </rPh>
    <rPh sb="27" eb="28">
      <t>オウ</t>
    </rPh>
    <rPh sb="30" eb="32">
      <t>ワリアイ</t>
    </rPh>
    <rPh sb="33" eb="34">
      <t>ジョウ</t>
    </rPh>
    <phoneticPr fontId="1"/>
  </si>
  <si>
    <t>●便益合計</t>
    <rPh sb="1" eb="3">
      <t>ベンエキ</t>
    </rPh>
    <rPh sb="3" eb="5">
      <t>ゴウケイ</t>
    </rPh>
    <phoneticPr fontId="1"/>
  </si>
  <si>
    <t>⑤直営：1年間あたりの費用が分かる場合は、その費用をC29に入力ください。不明な場合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</si>
  <si>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は、作業人数（G29）と人件費単価（職員の平均給与）（G30）を入力してください。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</si>
  <si>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委託：1年間あたりの委託費用を、C29に入力ください。</t>
    <phoneticPr fontId="1"/>
  </si>
  <si>
    <t>②直営：1年間あたりの費用が分かる場合は、その費用をC10に入力ください。不明な場合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</si>
  <si>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は、作業人数（G10）と人件費単価（職員の平均給与）（G11）を入力してください。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</si>
  <si>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委託：1年間あたりの委託費用を、C10に入力ください。</t>
    <phoneticPr fontId="1"/>
  </si>
  <si>
    <t>④直営：1年間あたりの費用が分かる場合は、その費用をC20に入力ください。不明な場合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</si>
  <si>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は、作業人数（G20）と人件費単価（職員の平均給与）（G21）を入力してください。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</si>
  <si>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委託：1年間あたりの委託費用を、C20に入力ください。</t>
    <phoneticPr fontId="1"/>
  </si>
  <si>
    <t>⑥その他ボックス回収に係る費用をC30～C34に入力ください。</t>
    <rPh sb="3" eb="4">
      <t>タ</t>
    </rPh>
    <rPh sb="8" eb="10">
      <t>カイシュウ</t>
    </rPh>
    <rPh sb="11" eb="12">
      <t>カカ</t>
    </rPh>
    <rPh sb="13" eb="15">
      <t>ヒヨウ</t>
    </rPh>
    <rPh sb="24" eb="26">
      <t>ニュウリョク</t>
    </rPh>
    <phoneticPr fontId="1"/>
  </si>
  <si>
    <t>　　具体的にどのような費用であるかどうかについては、A30～A34に入力ください。</t>
    <rPh sb="2" eb="5">
      <t>グタイテキ</t>
    </rPh>
    <rPh sb="11" eb="13">
      <t>ヒヨウ</t>
    </rPh>
    <rPh sb="34" eb="36">
      <t>ニュウリョク</t>
    </rPh>
    <phoneticPr fontId="1"/>
  </si>
  <si>
    <t>⑥その他ピックアップ回収に係る費用をC34～38に入力ください。</t>
    <rPh sb="3" eb="4">
      <t>タ</t>
    </rPh>
    <rPh sb="10" eb="12">
      <t>カイシュウ</t>
    </rPh>
    <rPh sb="13" eb="14">
      <t>カカ</t>
    </rPh>
    <rPh sb="15" eb="17">
      <t>ヒヨウ</t>
    </rPh>
    <rPh sb="25" eb="27">
      <t>ニュウリョク</t>
    </rPh>
    <phoneticPr fontId="1"/>
  </si>
  <si>
    <t>　　具体的にどのような費用であるかどうかについては、A34～A38に入力ください。</t>
    <rPh sb="2" eb="5">
      <t>グタイテキ</t>
    </rPh>
    <rPh sb="11" eb="13">
      <t>ヒヨウ</t>
    </rPh>
    <rPh sb="34" eb="36">
      <t>ニュウリョク</t>
    </rPh>
    <phoneticPr fontId="1"/>
  </si>
  <si>
    <t>　　具体的にどのような費用であるかどうかについては、A18～A22に入力ください。</t>
    <rPh sb="2" eb="5">
      <t>グタイテキ</t>
    </rPh>
    <rPh sb="11" eb="13">
      <t>ヒヨウ</t>
    </rPh>
    <rPh sb="34" eb="36">
      <t>ニュウリョク</t>
    </rPh>
    <phoneticPr fontId="1"/>
  </si>
  <si>
    <t>⑥その他イベント回収に係る費用をC30～C34に入力ください。</t>
    <rPh sb="3" eb="4">
      <t>タ</t>
    </rPh>
    <rPh sb="8" eb="10">
      <t>カイシュウ</t>
    </rPh>
    <rPh sb="11" eb="12">
      <t>カカ</t>
    </rPh>
    <rPh sb="13" eb="15">
      <t>ヒヨウ</t>
    </rPh>
    <rPh sb="24" eb="26">
      <t>ニュウリョク</t>
    </rPh>
    <phoneticPr fontId="1"/>
  </si>
  <si>
    <t>　　具体的にどのような費用であるかどうかについては、A30～C34に入力ください。</t>
    <rPh sb="2" eb="5">
      <t>グタイテキ</t>
    </rPh>
    <rPh sb="11" eb="13">
      <t>ヒヨウ</t>
    </rPh>
    <rPh sb="34" eb="36">
      <t>ニュウリョク</t>
    </rPh>
    <phoneticPr fontId="1"/>
  </si>
  <si>
    <t>④その他清掃工場等への持込みに係る費用をC20～C24に入力ください。</t>
    <rPh sb="3" eb="4">
      <t>タ</t>
    </rPh>
    <rPh sb="15" eb="16">
      <t>カカ</t>
    </rPh>
    <rPh sb="17" eb="19">
      <t>ヒヨウ</t>
    </rPh>
    <rPh sb="28" eb="30">
      <t>ニュウリョク</t>
    </rPh>
    <phoneticPr fontId="1"/>
  </si>
  <si>
    <t>⑤その他戸別訪問回収に係る費用をC25～29に入力ください。</t>
    <rPh sb="3" eb="4">
      <t>タ</t>
    </rPh>
    <rPh sb="8" eb="10">
      <t>カイシュウ</t>
    </rPh>
    <rPh sb="11" eb="12">
      <t>カカ</t>
    </rPh>
    <rPh sb="13" eb="15">
      <t>ヒヨウ</t>
    </rPh>
    <rPh sb="23" eb="25">
      <t>ニュウリョク</t>
    </rPh>
    <phoneticPr fontId="1"/>
  </si>
  <si>
    <t>　　具体的にどのような費用であるかどうかについては、A25～A29に入力ください。</t>
    <rPh sb="2" eb="5">
      <t>グタイテキ</t>
    </rPh>
    <rPh sb="11" eb="13">
      <t>ヒヨウ</t>
    </rPh>
    <rPh sb="34" eb="36">
      <t>ニュウリョク</t>
    </rPh>
    <phoneticPr fontId="1"/>
  </si>
  <si>
    <t>　　具体的にどのような費用であるかどうかについては、A20～A24に入力ください。</t>
    <rPh sb="2" eb="5">
      <t>グタイテキ</t>
    </rPh>
    <rPh sb="11" eb="13">
      <t>ヒヨウ</t>
    </rPh>
    <rPh sb="34" eb="36">
      <t>ニュウリョク</t>
    </rPh>
    <phoneticPr fontId="1"/>
  </si>
  <si>
    <t>　具体的にどのような費用であるかどうかについては、E10～E14に入力ください。</t>
    <rPh sb="1" eb="4">
      <t>グタイテキ</t>
    </rPh>
    <rPh sb="10" eb="12">
      <t>ヒヨウ</t>
    </rPh>
    <rPh sb="33" eb="35">
      <t>ニュウリョク</t>
    </rPh>
    <phoneticPr fontId="1"/>
  </si>
  <si>
    <t>④直営：1年間あたりの費用が分かる場合は、その費用をC24に入力ください。</t>
    <rPh sb="1" eb="3">
      <t>チョクエイ</t>
    </rPh>
    <rPh sb="5" eb="7">
      <t>ネンカン</t>
    </rPh>
    <rPh sb="11" eb="13">
      <t>ヒヨウ</t>
    </rPh>
    <rPh sb="14" eb="15">
      <t>ワ</t>
    </rPh>
    <rPh sb="17" eb="19">
      <t>バアイ</t>
    </rPh>
    <rPh sb="23" eb="25">
      <t>ヒヨウ</t>
    </rPh>
    <rPh sb="30" eb="32">
      <t>ニュウリョク</t>
    </rPh>
    <phoneticPr fontId="1"/>
  </si>
  <si>
    <t>　　　　　不明な場合は、燃料使用量（G24）と燃料単価（G25）を入力してください。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</si>
  <si>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委託：1年間あたりの委託費用を、C24に入力ください。</t>
    <rPh sb="2" eb="4">
      <t>イタク</t>
    </rPh>
    <rPh sb="6" eb="7">
      <t>ネン</t>
    </rPh>
    <rPh sb="7" eb="8">
      <t>アイダ</t>
    </rPh>
    <rPh sb="12" eb="14">
      <t>イタク</t>
    </rPh>
    <rPh sb="14" eb="16">
      <t>ヒヨウ</t>
    </rPh>
    <rPh sb="22" eb="24">
      <t>ニュウリョク</t>
    </rPh>
    <phoneticPr fontId="1"/>
  </si>
  <si>
    <t>⑨対面回収</t>
    <rPh sb="1" eb="3">
      <t>タイメン</t>
    </rPh>
    <rPh sb="3" eb="5">
      <t>カイシュウ</t>
    </rPh>
    <phoneticPr fontId="1"/>
  </si>
  <si>
    <t>⑩便益計算</t>
    <rPh sb="1" eb="3">
      <t>ベンエキ</t>
    </rPh>
    <rPh sb="3" eb="5">
      <t>ケイサン</t>
    </rPh>
    <phoneticPr fontId="1"/>
  </si>
  <si>
    <t>⑪費用便益算定結果</t>
    <rPh sb="1" eb="3">
      <t>ヒヨウ</t>
    </rPh>
    <rPh sb="3" eb="5">
      <t>ベンエキ</t>
    </rPh>
    <rPh sb="5" eb="7">
      <t>サンテイ</t>
    </rPh>
    <rPh sb="7" eb="9">
      <t>ケッカ</t>
    </rPh>
    <phoneticPr fontId="1"/>
  </si>
  <si>
    <t>⑫計算に必要な情報</t>
    <rPh sb="1" eb="3">
      <t>ケイサン</t>
    </rPh>
    <rPh sb="4" eb="6">
      <t>ヒツヨウ</t>
    </rPh>
    <rPh sb="7" eb="9">
      <t>ジョウホウ</t>
    </rPh>
    <phoneticPr fontId="1"/>
  </si>
  <si>
    <t>①～⑩のシートへの入力結果に基づき、計算された費用便益算定結果を示します。</t>
    <rPh sb="9" eb="11">
      <t>ニュウリョク</t>
    </rPh>
    <rPh sb="11" eb="13">
      <t>ケッカ</t>
    </rPh>
    <rPh sb="14" eb="15">
      <t>モト</t>
    </rPh>
    <rPh sb="18" eb="20">
      <t>ケイサン</t>
    </rPh>
    <rPh sb="23" eb="25">
      <t>ヒヨウ</t>
    </rPh>
    <rPh sb="25" eb="27">
      <t>ベンエキ</t>
    </rPh>
    <rPh sb="27" eb="29">
      <t>サンテイ</t>
    </rPh>
    <rPh sb="29" eb="31">
      <t>ケッカ</t>
    </rPh>
    <rPh sb="32" eb="33">
      <t>シメ</t>
    </rPh>
    <phoneticPr fontId="1"/>
  </si>
  <si>
    <t>①～⑩のシートへの入力の際に入力データが不明である場合は、参考値として本シートの情報を活用ください。</t>
    <rPh sb="9" eb="11">
      <t>ニュウリョク</t>
    </rPh>
    <rPh sb="12" eb="13">
      <t>サイ</t>
    </rPh>
    <rPh sb="14" eb="16">
      <t>ニュウリョク</t>
    </rPh>
    <rPh sb="20" eb="22">
      <t>フメイ</t>
    </rPh>
    <rPh sb="25" eb="27">
      <t>バアイ</t>
    </rPh>
    <rPh sb="29" eb="31">
      <t>サンコウ</t>
    </rPh>
    <rPh sb="31" eb="32">
      <t>アタイ</t>
    </rPh>
    <rPh sb="35" eb="36">
      <t>ホン</t>
    </rPh>
    <rPh sb="40" eb="42">
      <t>ジョウホウ</t>
    </rPh>
    <rPh sb="43" eb="45">
      <t>カツヨウ</t>
    </rPh>
    <phoneticPr fontId="1"/>
  </si>
  <si>
    <t>対面回収を実施している場合、対面回収による回収量、回収に係る費用を入力してください。</t>
    <rPh sb="0" eb="2">
      <t>タイメン</t>
    </rPh>
    <rPh sb="14" eb="16">
      <t>タイメン</t>
    </rPh>
    <phoneticPr fontId="1"/>
  </si>
  <si>
    <t>市町村の小型家電リサイクル事業の費用便益分析ツール（以下、「費用便益分析ツール」といいます）のご使用にあたって、はじめにご確認ください。</t>
    <rPh sb="0" eb="3">
      <t>シチョウソン</t>
    </rPh>
    <rPh sb="4" eb="6">
      <t>コガタ</t>
    </rPh>
    <rPh sb="6" eb="8">
      <t>カデン</t>
    </rPh>
    <rPh sb="13" eb="15">
      <t>ジギョウ</t>
    </rPh>
    <rPh sb="16" eb="18">
      <t>ヒヨウ</t>
    </rPh>
    <rPh sb="18" eb="20">
      <t>ベンエキ</t>
    </rPh>
    <rPh sb="20" eb="22">
      <t>ブンセキ</t>
    </rPh>
    <rPh sb="26" eb="28">
      <t>イカ</t>
    </rPh>
    <rPh sb="30" eb="32">
      <t>ヒヨウ</t>
    </rPh>
    <rPh sb="32" eb="34">
      <t>ベンエキ</t>
    </rPh>
    <rPh sb="34" eb="36">
      <t>ブンセキ</t>
    </rPh>
    <rPh sb="48" eb="50">
      <t>シヨウ</t>
    </rPh>
    <rPh sb="61" eb="63">
      <t>カクニン</t>
    </rPh>
    <phoneticPr fontId="1"/>
  </si>
  <si>
    <t>＜ツールの目的＞</t>
    <rPh sb="5" eb="7">
      <t>モクテキ</t>
    </rPh>
    <phoneticPr fontId="1"/>
  </si>
  <si>
    <t>＜ツールのコンセプト＞</t>
    <phoneticPr fontId="1"/>
  </si>
  <si>
    <t>＜ツールの使用方法・構成＞</t>
    <rPh sb="5" eb="7">
      <t>シヨウ</t>
    </rPh>
    <rPh sb="7" eb="9">
      <t>ホウホウ</t>
    </rPh>
    <rPh sb="10" eb="12">
      <t>コウセイ</t>
    </rPh>
    <phoneticPr fontId="1"/>
  </si>
  <si>
    <t>＜計算結果の取扱＞</t>
    <rPh sb="1" eb="3">
      <t>ケイサン</t>
    </rPh>
    <rPh sb="3" eb="5">
      <t>ケッカ</t>
    </rPh>
    <rPh sb="6" eb="8">
      <t>トリアツカイ</t>
    </rPh>
    <phoneticPr fontId="1"/>
  </si>
  <si>
    <r>
      <t>○本費用便益分析ツールは、</t>
    </r>
    <r>
      <rPr>
        <b/>
        <u/>
        <sz val="11"/>
        <color theme="1"/>
        <rFont val="ＭＳ Ｐゴシック"/>
        <family val="3"/>
        <charset val="128"/>
        <scheme val="minor"/>
      </rPr>
      <t>小型家電リサイクル事業の費用便益の計算を実施したことがない市町村をメインターゲット</t>
    </r>
    <r>
      <rPr>
        <sz val="11"/>
        <color theme="1"/>
        <rFont val="ＭＳ Ｐゴシック"/>
        <family val="2"/>
        <charset val="128"/>
        <scheme val="minor"/>
      </rPr>
      <t>として、</t>
    </r>
    <r>
      <rPr>
        <b/>
        <u/>
        <sz val="11"/>
        <color theme="1"/>
        <rFont val="ＭＳ Ｐゴシック"/>
        <family val="3"/>
        <charset val="128"/>
        <scheme val="minor"/>
      </rPr>
      <t>なるべく簡易に小型家電リサイクル事業の費用便益を計算して頂くことをコンセプト</t>
    </r>
    <r>
      <rPr>
        <sz val="11"/>
        <color theme="1"/>
        <rFont val="ＭＳ Ｐゴシック"/>
        <family val="2"/>
        <charset val="128"/>
        <scheme val="minor"/>
      </rPr>
      <t>として作成されたものです。
○市町村における小型家電及びその他廃棄物の処理は、各市町村の実情に合わせて実施されておりますが、まずは、環境省では、</t>
    </r>
    <r>
      <rPr>
        <b/>
        <u/>
        <sz val="11"/>
        <color theme="1"/>
        <rFont val="ＭＳ Ｐゴシック"/>
        <family val="3"/>
        <charset val="128"/>
        <scheme val="minor"/>
      </rPr>
      <t>本費用便益分析ツールを普及させることで、費用便益を計算する市町村数を増やし、小型家電リサイクル制度の効果を把握</t>
    </r>
    <r>
      <rPr>
        <sz val="11"/>
        <color theme="1"/>
        <rFont val="ＭＳ Ｐゴシック"/>
        <family val="2"/>
        <charset val="128"/>
        <scheme val="minor"/>
      </rPr>
      <t>することを目指します。
○なお、一般廃棄物の原価計算を行うツールとして、環境省より一般廃棄物会計基準を作成し、普及啓発を行っているところです。</t>
    </r>
    <r>
      <rPr>
        <b/>
        <u/>
        <sz val="11"/>
        <color theme="1"/>
        <rFont val="ＭＳ Ｐゴシック"/>
        <family val="3"/>
        <charset val="128"/>
        <scheme val="minor"/>
      </rPr>
      <t>既に一般廃棄物会計基準に基づき、小型家電リサイクル事業の費用便益を計算されている場合は、本費用便益分析ツールに基づき改めて計算を頂く必要はございません。</t>
    </r>
    <r>
      <rPr>
        <sz val="11"/>
        <color theme="1"/>
        <rFont val="ＭＳ Ｐゴシック"/>
        <family val="2"/>
        <charset val="128"/>
        <scheme val="minor"/>
      </rPr>
      <t>あくまでも上記のとおり、小型家電リサイクル事業の費用便益の計算を実施したことがない市町村をメインターゲットとして作成されたものであることをご理解いただきますようお願い致します。</t>
    </r>
    <rPh sb="1" eb="2">
      <t>ホン</t>
    </rPh>
    <rPh sb="2" eb="4">
      <t>ヒヨウ</t>
    </rPh>
    <rPh sb="4" eb="6">
      <t>ベンエキ</t>
    </rPh>
    <rPh sb="6" eb="8">
      <t>ブンセキ</t>
    </rPh>
    <rPh sb="13" eb="15">
      <t>コガタ</t>
    </rPh>
    <rPh sb="15" eb="17">
      <t>カデン</t>
    </rPh>
    <rPh sb="22" eb="24">
      <t>ジギョウ</t>
    </rPh>
    <rPh sb="25" eb="27">
      <t>ヒヨウ</t>
    </rPh>
    <rPh sb="27" eb="29">
      <t>ベンエキ</t>
    </rPh>
    <rPh sb="30" eb="32">
      <t>ケイサン</t>
    </rPh>
    <rPh sb="33" eb="35">
      <t>ジッシ</t>
    </rPh>
    <rPh sb="42" eb="45">
      <t>シチョウソン</t>
    </rPh>
    <rPh sb="62" eb="64">
      <t>カンイ</t>
    </rPh>
    <rPh sb="65" eb="67">
      <t>コガタ</t>
    </rPh>
    <rPh sb="67" eb="69">
      <t>カデン</t>
    </rPh>
    <rPh sb="74" eb="76">
      <t>ジギョウ</t>
    </rPh>
    <rPh sb="77" eb="79">
      <t>ヒヨウ</t>
    </rPh>
    <rPh sb="79" eb="81">
      <t>ベンエキ</t>
    </rPh>
    <rPh sb="82" eb="84">
      <t>ケイサン</t>
    </rPh>
    <rPh sb="86" eb="87">
      <t>イタダ</t>
    </rPh>
    <rPh sb="99" eb="101">
      <t>サクセイ</t>
    </rPh>
    <rPh sb="111" eb="114">
      <t>シチョウソン</t>
    </rPh>
    <rPh sb="118" eb="120">
      <t>コガタ</t>
    </rPh>
    <rPh sb="120" eb="122">
      <t>カデン</t>
    </rPh>
    <rPh sb="122" eb="123">
      <t>オヨ</t>
    </rPh>
    <rPh sb="126" eb="127">
      <t>タ</t>
    </rPh>
    <rPh sb="127" eb="130">
      <t>ハイキブツ</t>
    </rPh>
    <rPh sb="131" eb="133">
      <t>ショリ</t>
    </rPh>
    <rPh sb="135" eb="136">
      <t>カク</t>
    </rPh>
    <rPh sb="136" eb="139">
      <t>シチョウソン</t>
    </rPh>
    <rPh sb="140" eb="142">
      <t>ジツジョウ</t>
    </rPh>
    <rPh sb="143" eb="144">
      <t>ア</t>
    </rPh>
    <rPh sb="147" eb="149">
      <t>ジッシ</t>
    </rPh>
    <rPh sb="162" eb="165">
      <t>カンキョウショウ</t>
    </rPh>
    <rPh sb="168" eb="169">
      <t>ホン</t>
    </rPh>
    <rPh sb="169" eb="171">
      <t>ヒヨウ</t>
    </rPh>
    <rPh sb="171" eb="173">
      <t>ベンエキ</t>
    </rPh>
    <rPh sb="173" eb="175">
      <t>ブンセキ</t>
    </rPh>
    <rPh sb="179" eb="181">
      <t>フキュウ</t>
    </rPh>
    <rPh sb="188" eb="190">
      <t>ヒヨウ</t>
    </rPh>
    <rPh sb="190" eb="192">
      <t>ベンエキ</t>
    </rPh>
    <rPh sb="193" eb="195">
      <t>ケイサン</t>
    </rPh>
    <rPh sb="197" eb="200">
      <t>シチョウソン</t>
    </rPh>
    <rPh sb="200" eb="201">
      <t>スウ</t>
    </rPh>
    <rPh sb="202" eb="203">
      <t>フ</t>
    </rPh>
    <rPh sb="206" eb="208">
      <t>コガタ</t>
    </rPh>
    <rPh sb="208" eb="210">
      <t>カデン</t>
    </rPh>
    <rPh sb="215" eb="217">
      <t>セイド</t>
    </rPh>
    <rPh sb="218" eb="220">
      <t>コウカ</t>
    </rPh>
    <rPh sb="221" eb="223">
      <t>ハアク</t>
    </rPh>
    <rPh sb="228" eb="230">
      <t>メザ</t>
    </rPh>
    <rPh sb="239" eb="241">
      <t>イッパン</t>
    </rPh>
    <rPh sb="241" eb="244">
      <t>ハイキブツ</t>
    </rPh>
    <rPh sb="245" eb="247">
      <t>ゲンカ</t>
    </rPh>
    <rPh sb="247" eb="249">
      <t>ケイサン</t>
    </rPh>
    <rPh sb="250" eb="251">
      <t>オコナ</t>
    </rPh>
    <rPh sb="259" eb="262">
      <t>カンキョウショウ</t>
    </rPh>
    <rPh sb="264" eb="266">
      <t>イッパン</t>
    </rPh>
    <rPh sb="266" eb="269">
      <t>ハイキブツ</t>
    </rPh>
    <rPh sb="269" eb="271">
      <t>カイケイ</t>
    </rPh>
    <rPh sb="271" eb="273">
      <t>キジュン</t>
    </rPh>
    <rPh sb="274" eb="276">
      <t>サクセイ</t>
    </rPh>
    <rPh sb="278" eb="280">
      <t>フキュウ</t>
    </rPh>
    <rPh sb="280" eb="282">
      <t>ケイハツ</t>
    </rPh>
    <rPh sb="283" eb="284">
      <t>オコナ</t>
    </rPh>
    <rPh sb="294" eb="295">
      <t>スデ</t>
    </rPh>
    <rPh sb="296" eb="298">
      <t>イッパン</t>
    </rPh>
    <rPh sb="298" eb="301">
      <t>ハイキブツ</t>
    </rPh>
    <rPh sb="301" eb="303">
      <t>カイケイ</t>
    </rPh>
    <rPh sb="303" eb="305">
      <t>キジュン</t>
    </rPh>
    <rPh sb="306" eb="307">
      <t>モト</t>
    </rPh>
    <rPh sb="310" eb="312">
      <t>コガタ</t>
    </rPh>
    <rPh sb="312" eb="314">
      <t>カデン</t>
    </rPh>
    <rPh sb="319" eb="321">
      <t>ジギョウ</t>
    </rPh>
    <rPh sb="322" eb="324">
      <t>ヒヨウ</t>
    </rPh>
    <rPh sb="324" eb="326">
      <t>ベンエキ</t>
    </rPh>
    <rPh sb="327" eb="329">
      <t>ケイサン</t>
    </rPh>
    <rPh sb="334" eb="336">
      <t>バアイ</t>
    </rPh>
    <rPh sb="338" eb="339">
      <t>ホン</t>
    </rPh>
    <rPh sb="339" eb="341">
      <t>ヒヨウ</t>
    </rPh>
    <rPh sb="341" eb="343">
      <t>ベンエキ</t>
    </rPh>
    <rPh sb="343" eb="345">
      <t>ブンセキ</t>
    </rPh>
    <rPh sb="349" eb="350">
      <t>モト</t>
    </rPh>
    <rPh sb="352" eb="353">
      <t>アラタ</t>
    </rPh>
    <rPh sb="355" eb="357">
      <t>ケイサン</t>
    </rPh>
    <rPh sb="358" eb="359">
      <t>イタダ</t>
    </rPh>
    <rPh sb="360" eb="362">
      <t>ヒツヨウ</t>
    </rPh>
    <rPh sb="375" eb="377">
      <t>ジョウキ</t>
    </rPh>
    <rPh sb="382" eb="384">
      <t>コガタ</t>
    </rPh>
    <rPh sb="384" eb="386">
      <t>カデン</t>
    </rPh>
    <rPh sb="391" eb="393">
      <t>ジギョウ</t>
    </rPh>
    <rPh sb="394" eb="396">
      <t>ヒヨウ</t>
    </rPh>
    <rPh sb="396" eb="398">
      <t>ベンエキ</t>
    </rPh>
    <rPh sb="399" eb="401">
      <t>ケイサン</t>
    </rPh>
    <rPh sb="402" eb="404">
      <t>ジッシ</t>
    </rPh>
    <rPh sb="411" eb="414">
      <t>シチョウソン</t>
    </rPh>
    <rPh sb="426" eb="428">
      <t>サクセイ</t>
    </rPh>
    <rPh sb="440" eb="442">
      <t>リカイ</t>
    </rPh>
    <rPh sb="451" eb="452">
      <t>ネガ</t>
    </rPh>
    <rPh sb="453" eb="454">
      <t>イタ</t>
    </rPh>
    <phoneticPr fontId="1"/>
  </si>
  <si>
    <t>※2　売却単価を想定して計算を行いたい場合は、⑫計算に必要な情報を参考に</t>
    <rPh sb="3" eb="5">
      <t>バイキャク</t>
    </rPh>
    <rPh sb="5" eb="7">
      <t>タンカ</t>
    </rPh>
    <rPh sb="8" eb="10">
      <t>ソウテイ</t>
    </rPh>
    <rPh sb="12" eb="14">
      <t>ケイサン</t>
    </rPh>
    <rPh sb="15" eb="16">
      <t>オコナ</t>
    </rPh>
    <rPh sb="19" eb="21">
      <t>バアイ</t>
    </rPh>
    <rPh sb="33" eb="35">
      <t>サンコウ</t>
    </rPh>
    <phoneticPr fontId="1"/>
  </si>
  <si>
    <t>　　　売却単価を設定して下さい。</t>
    <rPh sb="3" eb="5">
      <t>バイキャク</t>
    </rPh>
    <rPh sb="5" eb="7">
      <t>タンカ</t>
    </rPh>
    <rPh sb="8" eb="10">
      <t>セッテイ</t>
    </rPh>
    <rPh sb="12" eb="13">
      <t>クダ</t>
    </rPh>
    <phoneticPr fontId="1"/>
  </si>
  <si>
    <t>※1　売却品目や売却単価が異なる場合は複数行を用いて入力してください。</t>
    <rPh sb="3" eb="5">
      <t>バイキャク</t>
    </rPh>
    <rPh sb="5" eb="7">
      <t>ヒンモク</t>
    </rPh>
    <rPh sb="8" eb="10">
      <t>バイキャク</t>
    </rPh>
    <rPh sb="10" eb="12">
      <t>タンカ</t>
    </rPh>
    <rPh sb="13" eb="14">
      <t>コト</t>
    </rPh>
    <rPh sb="16" eb="18">
      <t>バアイ</t>
    </rPh>
    <rPh sb="19" eb="21">
      <t>フクスウ</t>
    </rPh>
    <rPh sb="21" eb="22">
      <t>ギョウ</t>
    </rPh>
    <rPh sb="23" eb="24">
      <t>モチ</t>
    </rPh>
    <rPh sb="26" eb="28">
      <t>ニュウリョク</t>
    </rPh>
    <phoneticPr fontId="1"/>
  </si>
  <si>
    <t>※3　行が足りない場合は行を増やしてください。</t>
    <rPh sb="3" eb="4">
      <t>ギョウ</t>
    </rPh>
    <rPh sb="5" eb="6">
      <t>タ</t>
    </rPh>
    <rPh sb="9" eb="11">
      <t>バアイ</t>
    </rPh>
    <rPh sb="12" eb="13">
      <t>ギョウ</t>
    </rPh>
    <rPh sb="14" eb="15">
      <t>フ</t>
    </rPh>
    <phoneticPr fontId="1"/>
  </si>
  <si>
    <t>※4　引渡品目や引渡単価が異なる場合は複数行を用いて入力してください。</t>
    <rPh sb="3" eb="5">
      <t>ヒキワタシ</t>
    </rPh>
    <rPh sb="5" eb="7">
      <t>ヒンモク</t>
    </rPh>
    <rPh sb="8" eb="10">
      <t>ヒキワタシ</t>
    </rPh>
    <rPh sb="10" eb="12">
      <t>タンカ</t>
    </rPh>
    <rPh sb="13" eb="14">
      <t>コト</t>
    </rPh>
    <rPh sb="16" eb="18">
      <t>バアイ</t>
    </rPh>
    <rPh sb="19" eb="21">
      <t>フクスウ</t>
    </rPh>
    <rPh sb="21" eb="22">
      <t>ギョウ</t>
    </rPh>
    <rPh sb="23" eb="24">
      <t>モチ</t>
    </rPh>
    <rPh sb="26" eb="28">
      <t>ニュウリョク</t>
    </rPh>
    <phoneticPr fontId="1"/>
  </si>
  <si>
    <t>※5　引渡単価を想定して計算を行いたい場合は、⑫計算に必要な情報を参考に</t>
    <rPh sb="3" eb="5">
      <t>ヒキワタシ</t>
    </rPh>
    <rPh sb="5" eb="7">
      <t>タンカ</t>
    </rPh>
    <rPh sb="8" eb="10">
      <t>ソウテイ</t>
    </rPh>
    <rPh sb="12" eb="14">
      <t>ケイサン</t>
    </rPh>
    <rPh sb="15" eb="16">
      <t>オコナ</t>
    </rPh>
    <rPh sb="19" eb="21">
      <t>バアイ</t>
    </rPh>
    <rPh sb="33" eb="35">
      <t>サンコウ</t>
    </rPh>
    <phoneticPr fontId="1"/>
  </si>
  <si>
    <t>　　　引渡単価を設定して下さい。</t>
    <rPh sb="3" eb="5">
      <t>ヒキワタシ</t>
    </rPh>
    <rPh sb="5" eb="7">
      <t>タンカ</t>
    </rPh>
    <rPh sb="8" eb="10">
      <t>セッテイ</t>
    </rPh>
    <rPh sb="12" eb="13">
      <t>クダ</t>
    </rPh>
    <phoneticPr fontId="1"/>
  </si>
  <si>
    <t>※6　行が足りない場合は行を増やしてください。</t>
    <rPh sb="3" eb="4">
      <t>ギョウ</t>
    </rPh>
    <rPh sb="5" eb="6">
      <t>タ</t>
    </rPh>
    <rPh sb="9" eb="11">
      <t>バアイ</t>
    </rPh>
    <rPh sb="12" eb="13">
      <t>ギョウ</t>
    </rPh>
    <rPh sb="14" eb="15">
      <t>フ</t>
    </rPh>
    <phoneticPr fontId="1"/>
  </si>
  <si>
    <t>　　※費用の配分が必要な場合は右図を参考にしてください。</t>
    <rPh sb="3" eb="5">
      <t>ヒヨウ</t>
    </rPh>
    <rPh sb="6" eb="8">
      <t>ハイブン</t>
    </rPh>
    <rPh sb="9" eb="11">
      <t>ヒツヨウ</t>
    </rPh>
    <rPh sb="12" eb="14">
      <t>バアイ</t>
    </rPh>
    <rPh sb="15" eb="16">
      <t>ミギ</t>
    </rPh>
    <rPh sb="16" eb="17">
      <t>ズ</t>
    </rPh>
    <rPh sb="18" eb="20">
      <t>サンコウ</t>
    </rPh>
    <phoneticPr fontId="1"/>
  </si>
  <si>
    <t>対面回収</t>
    <rPh sb="0" eb="2">
      <t>タイメン</t>
    </rPh>
    <rPh sb="2" eb="4">
      <t>カイシュウ</t>
    </rPh>
    <phoneticPr fontId="1"/>
  </si>
  <si>
    <t>・対面回収での小型家電回収量を入力してください。</t>
    <rPh sb="1" eb="3">
      <t>タイメン</t>
    </rPh>
    <rPh sb="3" eb="5">
      <t>カイシュウ</t>
    </rPh>
    <rPh sb="7" eb="9">
      <t>コガタ</t>
    </rPh>
    <rPh sb="9" eb="11">
      <t>カデン</t>
    </rPh>
    <rPh sb="11" eb="13">
      <t>カイシュウ</t>
    </rPh>
    <rPh sb="13" eb="14">
      <t>リョウ</t>
    </rPh>
    <rPh sb="15" eb="17">
      <t>ニュウリョク</t>
    </rPh>
    <phoneticPr fontId="1"/>
  </si>
  <si>
    <t>●対面回収量（①）</t>
    <rPh sb="1" eb="3">
      <t>タイメン</t>
    </rPh>
    <rPh sb="3" eb="5">
      <t>カイシュウ</t>
    </rPh>
    <rPh sb="5" eb="6">
      <t>リョウ</t>
    </rPh>
    <phoneticPr fontId="1"/>
  </si>
  <si>
    <t>対面回収量</t>
    <rPh sb="0" eb="2">
      <t>タイメン</t>
    </rPh>
    <rPh sb="2" eb="4">
      <t>カイシュウ</t>
    </rPh>
    <rPh sb="4" eb="5">
      <t>リョウ</t>
    </rPh>
    <phoneticPr fontId="1"/>
  </si>
  <si>
    <t>＜対面回収にかかる費用＞</t>
    <rPh sb="1" eb="3">
      <t>タイメン</t>
    </rPh>
    <rPh sb="3" eb="5">
      <t>カイシュウ</t>
    </rPh>
    <rPh sb="9" eb="11">
      <t>ヒヨウ</t>
    </rPh>
    <phoneticPr fontId="1"/>
  </si>
  <si>
    <t>・対面回収にかかる費用を入力してください。</t>
    <rPh sb="1" eb="3">
      <t>タイメン</t>
    </rPh>
    <rPh sb="3" eb="5">
      <t>カイシュウ</t>
    </rPh>
    <rPh sb="9" eb="11">
      <t>ヒヨウ</t>
    </rPh>
    <rPh sb="12" eb="14">
      <t>ニュウリョク</t>
    </rPh>
    <phoneticPr fontId="1"/>
  </si>
  <si>
    <t>●対面回収に係る人件費（②）</t>
    <rPh sb="1" eb="3">
      <t>タイメン</t>
    </rPh>
    <rPh sb="3" eb="5">
      <t>カイシュウ</t>
    </rPh>
    <rPh sb="6" eb="7">
      <t>カカ</t>
    </rPh>
    <rPh sb="8" eb="11">
      <t>ジンケンヒ</t>
    </rPh>
    <phoneticPr fontId="1"/>
  </si>
  <si>
    <t>●その他対面回収に係る費用（④）</t>
    <rPh sb="3" eb="4">
      <t>タ</t>
    </rPh>
    <rPh sb="4" eb="6">
      <t>タイメン</t>
    </rPh>
    <rPh sb="6" eb="8">
      <t>カイシュウ</t>
    </rPh>
    <rPh sb="9" eb="10">
      <t>カカ</t>
    </rPh>
    <rPh sb="11" eb="13">
      <t>ヒヨウ</t>
    </rPh>
    <phoneticPr fontId="1"/>
  </si>
  <si>
    <t>●対面回収にかかる合計費用</t>
    <rPh sb="1" eb="3">
      <t>タイメン</t>
    </rPh>
    <rPh sb="3" eb="5">
      <t>カイシュウ</t>
    </rPh>
    <rPh sb="9" eb="11">
      <t>ゴウケイ</t>
    </rPh>
    <rPh sb="11" eb="13">
      <t>ヒヨウ</t>
    </rPh>
    <phoneticPr fontId="1"/>
  </si>
  <si>
    <t>④その他対面回収に係る費用をC20～C24に入力ください。</t>
    <rPh sb="3" eb="4">
      <t>タ</t>
    </rPh>
    <rPh sb="4" eb="6">
      <t>タイメン</t>
    </rPh>
    <rPh sb="6" eb="8">
      <t>カイシュウ</t>
    </rPh>
    <rPh sb="9" eb="10">
      <t>カカ</t>
    </rPh>
    <rPh sb="11" eb="13">
      <t>ヒヨウ</t>
    </rPh>
    <rPh sb="22" eb="24">
      <t>ニュウリョク</t>
    </rPh>
    <phoneticPr fontId="1"/>
  </si>
  <si>
    <t>対面回収に係る費用（⑧）</t>
    <rPh sb="0" eb="2">
      <t>タイメン</t>
    </rPh>
    <rPh sb="2" eb="4">
      <t>カイシュウ</t>
    </rPh>
    <rPh sb="5" eb="6">
      <t>カカ</t>
    </rPh>
    <rPh sb="7" eb="9">
      <t>ヒヨウ</t>
    </rPh>
    <phoneticPr fontId="1"/>
  </si>
  <si>
    <t>小型家電引渡費用（⑨）</t>
    <rPh sb="0" eb="2">
      <t>コガタ</t>
    </rPh>
    <rPh sb="2" eb="4">
      <t>カデン</t>
    </rPh>
    <rPh sb="4" eb="6">
      <t>ヒキワタシ</t>
    </rPh>
    <rPh sb="6" eb="8">
      <t>ヒヨウ</t>
    </rPh>
    <phoneticPr fontId="1"/>
  </si>
  <si>
    <t>小型家電回収に係る費用の合計（⑩）</t>
    <rPh sb="0" eb="2">
      <t>コガタ</t>
    </rPh>
    <rPh sb="2" eb="4">
      <t>カデン</t>
    </rPh>
    <rPh sb="4" eb="6">
      <t>カイシュウ</t>
    </rPh>
    <rPh sb="7" eb="8">
      <t>カカ</t>
    </rPh>
    <rPh sb="9" eb="11">
      <t>ヒヨウ</t>
    </rPh>
    <rPh sb="12" eb="14">
      <t>ゴウケイ</t>
    </rPh>
    <phoneticPr fontId="1"/>
  </si>
  <si>
    <t>⑩＝①+②+③+④+⑤+⑥+⑦+⑧+⑨</t>
    <phoneticPr fontId="1"/>
  </si>
  <si>
    <t>小型家電売却収入（⑪）</t>
    <rPh sb="0" eb="2">
      <t>コガタ</t>
    </rPh>
    <rPh sb="2" eb="4">
      <t>カデン</t>
    </rPh>
    <rPh sb="4" eb="6">
      <t>バイキャク</t>
    </rPh>
    <rPh sb="6" eb="8">
      <t>シュウニュウ</t>
    </rPh>
    <phoneticPr fontId="1"/>
  </si>
  <si>
    <t>従来のごみ処理からの変更による便益（⑫）</t>
    <rPh sb="0" eb="2">
      <t>ジュウライ</t>
    </rPh>
    <rPh sb="5" eb="7">
      <t>ショリ</t>
    </rPh>
    <rPh sb="10" eb="12">
      <t>ヘンコウ</t>
    </rPh>
    <rPh sb="15" eb="17">
      <t>ベンエキ</t>
    </rPh>
    <phoneticPr fontId="1"/>
  </si>
  <si>
    <t>薬剤使用量削減による便益（⑬）</t>
    <rPh sb="0" eb="2">
      <t>ヤクザイ</t>
    </rPh>
    <rPh sb="2" eb="4">
      <t>シヨウ</t>
    </rPh>
    <rPh sb="4" eb="5">
      <t>リョウ</t>
    </rPh>
    <rPh sb="5" eb="7">
      <t>サクゲン</t>
    </rPh>
    <rPh sb="10" eb="12">
      <t>ベンエキ</t>
    </rPh>
    <phoneticPr fontId="1"/>
  </si>
  <si>
    <t>小型家電回収に係る便益の合計（⑭）</t>
    <rPh sb="0" eb="2">
      <t>コガタ</t>
    </rPh>
    <rPh sb="2" eb="4">
      <t>カデン</t>
    </rPh>
    <rPh sb="4" eb="6">
      <t>カイシュウ</t>
    </rPh>
    <rPh sb="7" eb="8">
      <t>カカ</t>
    </rPh>
    <rPh sb="9" eb="11">
      <t>ベンエキ</t>
    </rPh>
    <rPh sb="12" eb="14">
      <t>ゴウケイ</t>
    </rPh>
    <phoneticPr fontId="1"/>
  </si>
  <si>
    <t>便益－費用（⑮）</t>
    <rPh sb="0" eb="2">
      <t>ベンエキ</t>
    </rPh>
    <rPh sb="3" eb="5">
      <t>ヒヨウ</t>
    </rPh>
    <phoneticPr fontId="1"/>
  </si>
  <si>
    <t>便益÷費用（⑯）</t>
    <rPh sb="0" eb="2">
      <t>ベンエキ</t>
    </rPh>
    <rPh sb="3" eb="5">
      <t>ヒヨウ</t>
    </rPh>
    <phoneticPr fontId="1"/>
  </si>
  <si>
    <t>⑭＝⑩+⑪+⑫+⑬</t>
    <phoneticPr fontId="1"/>
  </si>
  <si>
    <t>⑮＝⑭-⑩</t>
    <phoneticPr fontId="1"/>
  </si>
  <si>
    <t>⑯＝⑭/⑩</t>
    <phoneticPr fontId="1"/>
  </si>
  <si>
    <t>収集運搬量削減分</t>
    <rPh sb="0" eb="2">
      <t>シュウシュウ</t>
    </rPh>
    <rPh sb="2" eb="4">
      <t>ウンパン</t>
    </rPh>
    <rPh sb="4" eb="5">
      <t>リョウ</t>
    </rPh>
    <rPh sb="5" eb="7">
      <t>サクゲン</t>
    </rPh>
    <rPh sb="7" eb="8">
      <t>ブン</t>
    </rPh>
    <phoneticPr fontId="1"/>
  </si>
  <si>
    <t>破砕処理量削減分</t>
    <rPh sb="0" eb="2">
      <t>ハサイ</t>
    </rPh>
    <rPh sb="2" eb="4">
      <t>ショリ</t>
    </rPh>
    <rPh sb="4" eb="5">
      <t>リョウ</t>
    </rPh>
    <rPh sb="5" eb="7">
      <t>サクゲン</t>
    </rPh>
    <rPh sb="7" eb="8">
      <t>ブン</t>
    </rPh>
    <phoneticPr fontId="1"/>
  </si>
  <si>
    <t>焼却処理量削減分</t>
    <rPh sb="0" eb="2">
      <t>ショウキャク</t>
    </rPh>
    <rPh sb="2" eb="4">
      <t>ショリ</t>
    </rPh>
    <rPh sb="4" eb="5">
      <t>リョウ</t>
    </rPh>
    <rPh sb="5" eb="7">
      <t>サクゲン</t>
    </rPh>
    <rPh sb="7" eb="8">
      <t>ブン</t>
    </rPh>
    <phoneticPr fontId="1"/>
  </si>
  <si>
    <t>再資源化量削減分</t>
    <rPh sb="0" eb="3">
      <t>サイシゲン</t>
    </rPh>
    <rPh sb="3" eb="4">
      <t>カ</t>
    </rPh>
    <rPh sb="4" eb="5">
      <t>リョウ</t>
    </rPh>
    <rPh sb="5" eb="7">
      <t>サクゲン</t>
    </rPh>
    <rPh sb="7" eb="8">
      <t>ブン</t>
    </rPh>
    <phoneticPr fontId="1"/>
  </si>
  <si>
    <t>埋立処分量削減分</t>
    <rPh sb="0" eb="2">
      <t>ウメタテ</t>
    </rPh>
    <rPh sb="2" eb="4">
      <t>ショブン</t>
    </rPh>
    <rPh sb="4" eb="5">
      <t>リョウ</t>
    </rPh>
    <rPh sb="5" eb="7">
      <t>サクゲン</t>
    </rPh>
    <rPh sb="7" eb="8">
      <t>ブン</t>
    </rPh>
    <phoneticPr fontId="1"/>
  </si>
  <si>
    <t>薬剤A使用量削減分</t>
    <rPh sb="0" eb="2">
      <t>ヤクザイ</t>
    </rPh>
    <rPh sb="3" eb="5">
      <t>シヨウ</t>
    </rPh>
    <rPh sb="6" eb="8">
      <t>サクゲン</t>
    </rPh>
    <rPh sb="8" eb="9">
      <t>ブン</t>
    </rPh>
    <phoneticPr fontId="1"/>
  </si>
  <si>
    <t>薬剤B使用量削減分</t>
    <rPh sb="0" eb="2">
      <t>ヤクザイ</t>
    </rPh>
    <rPh sb="3" eb="5">
      <t>シヨウ</t>
    </rPh>
    <rPh sb="6" eb="8">
      <t>サクゲン</t>
    </rPh>
    <rPh sb="8" eb="9">
      <t>ブン</t>
    </rPh>
    <phoneticPr fontId="1"/>
  </si>
  <si>
    <t>薬剤C使用量削減分</t>
    <rPh sb="0" eb="2">
      <t>ヤクザイ</t>
    </rPh>
    <rPh sb="3" eb="5">
      <t>シヨウ</t>
    </rPh>
    <rPh sb="6" eb="8">
      <t>サクゲン</t>
    </rPh>
    <rPh sb="8" eb="9">
      <t>ブン</t>
    </rPh>
    <phoneticPr fontId="1"/>
  </si>
  <si>
    <t>　不明な場合は、収集運搬量削減分（I7）と収集運搬単価（I8）を入力してください。</t>
    <rPh sb="1" eb="3">
      <t>フメイ</t>
    </rPh>
    <rPh sb="4" eb="6">
      <t>バアイ</t>
    </rPh>
    <rPh sb="8" eb="10">
      <t>シュウシュウ</t>
    </rPh>
    <rPh sb="10" eb="12">
      <t>ウンパン</t>
    </rPh>
    <rPh sb="12" eb="13">
      <t>リョウ</t>
    </rPh>
    <rPh sb="13" eb="15">
      <t>サクゲン</t>
    </rPh>
    <rPh sb="15" eb="16">
      <t>ブン</t>
    </rPh>
    <rPh sb="16" eb="17">
      <t>ブンリョウ</t>
    </rPh>
    <rPh sb="21" eb="23">
      <t>シュウシュウ</t>
    </rPh>
    <rPh sb="23" eb="25">
      <t>ウンパン</t>
    </rPh>
    <rPh sb="25" eb="27">
      <t>タンカ</t>
    </rPh>
    <rPh sb="32" eb="34">
      <t>ニュウリョク</t>
    </rPh>
    <phoneticPr fontId="1"/>
  </si>
  <si>
    <t>　不明な場合は、破砕処理量削減分（I10）と破砕処理単価（I11）を入力してください。</t>
    <rPh sb="1" eb="3">
      <t>フメイ</t>
    </rPh>
    <rPh sb="4" eb="6">
      <t>バアイ</t>
    </rPh>
    <rPh sb="8" eb="10">
      <t>ハサイ</t>
    </rPh>
    <rPh sb="10" eb="12">
      <t>ショリ</t>
    </rPh>
    <rPh sb="12" eb="13">
      <t>リョウ</t>
    </rPh>
    <rPh sb="13" eb="15">
      <t>サクゲン</t>
    </rPh>
    <rPh sb="15" eb="16">
      <t>ブン</t>
    </rPh>
    <rPh sb="16" eb="17">
      <t>ブンリョウ</t>
    </rPh>
    <rPh sb="22" eb="24">
      <t>ハサイ</t>
    </rPh>
    <rPh sb="24" eb="26">
      <t>ショリ</t>
    </rPh>
    <rPh sb="26" eb="28">
      <t>タンカ</t>
    </rPh>
    <rPh sb="34" eb="36">
      <t>ニュウリョク</t>
    </rPh>
    <phoneticPr fontId="1"/>
  </si>
  <si>
    <t>　不明な場合は、焼却処理量削減分（I13）と焼却処理単価（I14）を入力してください。</t>
    <rPh sb="1" eb="3">
      <t>フメイ</t>
    </rPh>
    <rPh sb="4" eb="6">
      <t>バアイ</t>
    </rPh>
    <rPh sb="8" eb="10">
      <t>ショウキャク</t>
    </rPh>
    <rPh sb="10" eb="12">
      <t>ショリ</t>
    </rPh>
    <rPh sb="12" eb="13">
      <t>リョウ</t>
    </rPh>
    <rPh sb="13" eb="15">
      <t>サクゲン</t>
    </rPh>
    <rPh sb="15" eb="16">
      <t>ブン</t>
    </rPh>
    <rPh sb="16" eb="17">
      <t>ブンリョウ</t>
    </rPh>
    <rPh sb="22" eb="24">
      <t>ショウキャク</t>
    </rPh>
    <rPh sb="24" eb="26">
      <t>ショリ</t>
    </rPh>
    <rPh sb="26" eb="28">
      <t>タンカ</t>
    </rPh>
    <rPh sb="34" eb="36">
      <t>ニュウリョク</t>
    </rPh>
    <phoneticPr fontId="1"/>
  </si>
  <si>
    <t>　不明な場合は、再資源化量削減分（I16）と再資源化単価（I17）を入力してください。</t>
    <rPh sb="1" eb="3">
      <t>フメイ</t>
    </rPh>
    <rPh sb="4" eb="6">
      <t>バアイ</t>
    </rPh>
    <rPh sb="8" eb="12">
      <t>サイシゲンカ</t>
    </rPh>
    <rPh sb="12" eb="13">
      <t>リョウ</t>
    </rPh>
    <rPh sb="13" eb="15">
      <t>サクゲン</t>
    </rPh>
    <rPh sb="15" eb="16">
      <t>ブン</t>
    </rPh>
    <rPh sb="16" eb="17">
      <t>ブンリョウ</t>
    </rPh>
    <rPh sb="34" eb="36">
      <t>ニュウリョク</t>
    </rPh>
    <phoneticPr fontId="1"/>
  </si>
  <si>
    <t>　不明な場合は、埋立処分量削減分（I19）と埋立処分単価（I20）を入力してください。</t>
    <rPh sb="1" eb="3">
      <t>フメイ</t>
    </rPh>
    <rPh sb="4" eb="6">
      <t>バアイ</t>
    </rPh>
    <rPh sb="8" eb="10">
      <t>ウメタテ</t>
    </rPh>
    <rPh sb="10" eb="12">
      <t>ショブン</t>
    </rPh>
    <rPh sb="12" eb="13">
      <t>リョウ</t>
    </rPh>
    <rPh sb="13" eb="15">
      <t>サクゲン</t>
    </rPh>
    <rPh sb="15" eb="16">
      <t>ブン</t>
    </rPh>
    <rPh sb="22" eb="24">
      <t>ウメタテ</t>
    </rPh>
    <rPh sb="24" eb="26">
      <t>ショブン</t>
    </rPh>
    <rPh sb="26" eb="28">
      <t>タンカ</t>
    </rPh>
    <rPh sb="34" eb="36">
      <t>ニュウリョク</t>
    </rPh>
    <phoneticPr fontId="1"/>
  </si>
  <si>
    <t>　不明な場合は、薬剤使用量削減分（I23、25、27）と薬剤単価（I24、26、28）</t>
    <rPh sb="1" eb="3">
      <t>フメイ</t>
    </rPh>
    <rPh sb="4" eb="6">
      <t>バアイ</t>
    </rPh>
    <rPh sb="8" eb="10">
      <t>ヤクザイ</t>
    </rPh>
    <rPh sb="10" eb="12">
      <t>シヨウ</t>
    </rPh>
    <rPh sb="12" eb="13">
      <t>リョウ</t>
    </rPh>
    <rPh sb="13" eb="15">
      <t>サクゲン</t>
    </rPh>
    <rPh sb="15" eb="16">
      <t>ブン</t>
    </rPh>
    <rPh sb="28" eb="30">
      <t>ヤクザイ</t>
    </rPh>
    <rPh sb="30" eb="32">
      <t>タンカ</t>
    </rPh>
    <phoneticPr fontId="1"/>
  </si>
  <si>
    <t>●従来のごみ処理からの変更による便益　※計算方法については右図を参考にしてください。</t>
    <rPh sb="1" eb="3">
      <t>ジュウライ</t>
    </rPh>
    <rPh sb="6" eb="8">
      <t>ショリ</t>
    </rPh>
    <rPh sb="11" eb="13">
      <t>ヘンコウ</t>
    </rPh>
    <rPh sb="16" eb="18">
      <t>ベンエキ</t>
    </rPh>
    <rPh sb="20" eb="22">
      <t>ケイサン</t>
    </rPh>
    <rPh sb="22" eb="24">
      <t>ホウホウ</t>
    </rPh>
    <rPh sb="29" eb="30">
      <t>ミギ</t>
    </rPh>
    <rPh sb="30" eb="31">
      <t>ズ</t>
    </rPh>
    <rPh sb="32" eb="34">
      <t>サンコウ</t>
    </rPh>
    <phoneticPr fontId="1"/>
  </si>
  <si>
    <t>　　例えば、普及啓発費用やボックスの設置に係る作業費用、集積所での選別費用</t>
    <rPh sb="2" eb="3">
      <t>タト</t>
    </rPh>
    <rPh sb="6" eb="8">
      <t>フキュウ</t>
    </rPh>
    <rPh sb="8" eb="10">
      <t>ケイハツ</t>
    </rPh>
    <rPh sb="10" eb="12">
      <t>ヒヨウ</t>
    </rPh>
    <rPh sb="18" eb="20">
      <t>セッチ</t>
    </rPh>
    <rPh sb="21" eb="22">
      <t>カカ</t>
    </rPh>
    <rPh sb="23" eb="25">
      <t>サギョウ</t>
    </rPh>
    <rPh sb="25" eb="27">
      <t>ヒヨウ</t>
    </rPh>
    <rPh sb="28" eb="30">
      <t>シュウセキ</t>
    </rPh>
    <rPh sb="30" eb="31">
      <t>ジョ</t>
    </rPh>
    <rPh sb="33" eb="35">
      <t>センベツ</t>
    </rPh>
    <rPh sb="35" eb="37">
      <t>ヒヨウ</t>
    </rPh>
    <phoneticPr fontId="1"/>
  </si>
  <si>
    <t>　　認定事業者への引渡しの際の立会いに係る費用等が考えられます。</t>
    <rPh sb="2" eb="4">
      <t>ニンテイ</t>
    </rPh>
    <rPh sb="4" eb="7">
      <t>ジギョウシャ</t>
    </rPh>
    <rPh sb="9" eb="11">
      <t>ヒキワタ</t>
    </rPh>
    <rPh sb="13" eb="14">
      <t>サイ</t>
    </rPh>
    <rPh sb="15" eb="17">
      <t>タチア</t>
    </rPh>
    <rPh sb="19" eb="20">
      <t>カカ</t>
    </rPh>
    <rPh sb="21" eb="23">
      <t>ヒヨウ</t>
    </rPh>
    <rPh sb="23" eb="24">
      <t>ナド</t>
    </rPh>
    <rPh sb="25" eb="26">
      <t>カンガ</t>
    </rPh>
    <phoneticPr fontId="1"/>
  </si>
  <si>
    <t>　　例えば、普及啓発費用や認定事業者への引渡しの際の立会い費用等が考えられます。</t>
    <rPh sb="2" eb="3">
      <t>タト</t>
    </rPh>
    <rPh sb="6" eb="8">
      <t>フキュウ</t>
    </rPh>
    <rPh sb="8" eb="10">
      <t>ケイハツ</t>
    </rPh>
    <rPh sb="10" eb="12">
      <t>ヒヨウ</t>
    </rPh>
    <rPh sb="13" eb="15">
      <t>ニンテイ</t>
    </rPh>
    <rPh sb="15" eb="18">
      <t>ジギョウシャ</t>
    </rPh>
    <rPh sb="20" eb="22">
      <t>ヒキワタ</t>
    </rPh>
    <rPh sb="24" eb="25">
      <t>サイ</t>
    </rPh>
    <rPh sb="26" eb="28">
      <t>タチア</t>
    </rPh>
    <rPh sb="29" eb="32">
      <t>ヒヨウナド</t>
    </rPh>
    <rPh sb="33" eb="34">
      <t>カンガ</t>
    </rPh>
    <phoneticPr fontId="1"/>
  </si>
  <si>
    <t>※小型家電回収を実施することで、逆に収集運搬量が増加したり、再資源化費用が増加</t>
    <rPh sb="1" eb="3">
      <t>コガタ</t>
    </rPh>
    <rPh sb="3" eb="5">
      <t>カデン</t>
    </rPh>
    <rPh sb="5" eb="7">
      <t>カイシュウ</t>
    </rPh>
    <rPh sb="8" eb="10">
      <t>ジッシ</t>
    </rPh>
    <rPh sb="16" eb="17">
      <t>ギャク</t>
    </rPh>
    <rPh sb="18" eb="20">
      <t>シュウシュウ</t>
    </rPh>
    <rPh sb="20" eb="22">
      <t>ウンパン</t>
    </rPh>
    <rPh sb="22" eb="23">
      <t>リョウ</t>
    </rPh>
    <rPh sb="24" eb="26">
      <t>ゾウカ</t>
    </rPh>
    <rPh sb="30" eb="34">
      <t>サイシゲンカ</t>
    </rPh>
    <rPh sb="34" eb="36">
      <t>ヒヨウ</t>
    </rPh>
    <rPh sb="37" eb="39">
      <t>ゾウカ</t>
    </rPh>
    <phoneticPr fontId="1"/>
  </si>
  <si>
    <t>　（資源物売却収入が減少）した場合は、マイナスとして入力してください。</t>
    <rPh sb="2" eb="4">
      <t>シゲン</t>
    </rPh>
    <rPh sb="4" eb="5">
      <t>ブツ</t>
    </rPh>
    <rPh sb="5" eb="7">
      <t>バイキャク</t>
    </rPh>
    <rPh sb="7" eb="9">
      <t>シュウニュウ</t>
    </rPh>
    <rPh sb="10" eb="12">
      <t>ゲンショウ</t>
    </rPh>
    <rPh sb="15" eb="17">
      <t>バアイ</t>
    </rPh>
    <rPh sb="26" eb="28">
      <t>ニュウリョク</t>
    </rPh>
    <phoneticPr fontId="1"/>
  </si>
  <si>
    <r>
      <t>○平成25年4月1日の小型家電リサイクル法の施行後、市町村における小型家電リサイクルに関する取組が進展していますが、</t>
    </r>
    <r>
      <rPr>
        <b/>
        <u/>
        <sz val="11"/>
        <color theme="1"/>
        <rFont val="ＭＳ Ｐゴシック"/>
        <family val="3"/>
        <charset val="128"/>
        <scheme val="minor"/>
      </rPr>
      <t>小型家電リサイクルの取組による効果は十分に把握できていません。</t>
    </r>
    <r>
      <rPr>
        <sz val="11"/>
        <color theme="1"/>
        <rFont val="ＭＳ Ｐゴシック"/>
        <family val="2"/>
        <charset val="128"/>
        <scheme val="minor"/>
      </rPr>
      <t xml:space="preserve">
○平成29年度に環境省が実施したアンケートによると、小型家電の回収実施により</t>
    </r>
    <r>
      <rPr>
        <b/>
        <u/>
        <sz val="11"/>
        <color theme="1"/>
        <rFont val="ＭＳ Ｐゴシック"/>
        <family val="3"/>
        <charset val="128"/>
        <scheme val="minor"/>
      </rPr>
      <t>平成28年度に発生した費用計算・便益算出をしている市町村はわずか226市町村</t>
    </r>
    <r>
      <rPr>
        <sz val="11"/>
        <color theme="1"/>
        <rFont val="ＭＳ Ｐゴシック"/>
        <family val="2"/>
        <charset val="128"/>
        <scheme val="minor"/>
      </rPr>
      <t>にとどまります。
○また、小型家電リサイクルに取り組む市町村においても、取組の費用・便益の定量的な試算は困難であり、小型家電リサイクルへの取組を検討中の市町村においても、費用対効果の検証ができないために取組を進めることができない市町村が存在します。
○以上の状況を踏まえ、</t>
    </r>
    <r>
      <rPr>
        <b/>
        <u/>
        <sz val="11"/>
        <color theme="1"/>
        <rFont val="ＭＳ Ｐゴシック"/>
        <family val="3"/>
        <charset val="128"/>
        <scheme val="minor"/>
      </rPr>
      <t>本費用便益分析ツールは、市町村の小型家電リサイクル事業の費用便益を簡易に計算することを目的</t>
    </r>
    <r>
      <rPr>
        <sz val="11"/>
        <color theme="1"/>
        <rFont val="ＭＳ Ｐゴシック"/>
        <family val="2"/>
        <charset val="128"/>
        <scheme val="minor"/>
      </rPr>
      <t xml:space="preserve">に作成されたものです。
</t>
    </r>
    <rPh sb="1" eb="3">
      <t>ヘイセイ</t>
    </rPh>
    <rPh sb="5" eb="6">
      <t>ネン</t>
    </rPh>
    <rPh sb="7" eb="8">
      <t>ガツ</t>
    </rPh>
    <rPh sb="9" eb="10">
      <t>ヒ</t>
    </rPh>
    <rPh sb="11" eb="13">
      <t>コガタ</t>
    </rPh>
    <rPh sb="13" eb="15">
      <t>カデン</t>
    </rPh>
    <rPh sb="20" eb="21">
      <t>ホウ</t>
    </rPh>
    <rPh sb="22" eb="24">
      <t>セコウ</t>
    </rPh>
    <rPh sb="24" eb="25">
      <t>アト</t>
    </rPh>
    <rPh sb="26" eb="29">
      <t>シチョウソン</t>
    </rPh>
    <rPh sb="33" eb="35">
      <t>コガタ</t>
    </rPh>
    <rPh sb="35" eb="37">
      <t>カデン</t>
    </rPh>
    <rPh sb="43" eb="44">
      <t>カン</t>
    </rPh>
    <rPh sb="46" eb="48">
      <t>トリクミ</t>
    </rPh>
    <rPh sb="49" eb="51">
      <t>シンテン</t>
    </rPh>
    <rPh sb="58" eb="60">
      <t>コガタ</t>
    </rPh>
    <rPh sb="60" eb="62">
      <t>カデン</t>
    </rPh>
    <rPh sb="68" eb="70">
      <t>トリクミ</t>
    </rPh>
    <rPh sb="73" eb="75">
      <t>コウカ</t>
    </rPh>
    <rPh sb="76" eb="78">
      <t>ジュウブン</t>
    </rPh>
    <rPh sb="79" eb="81">
      <t>ハアク</t>
    </rPh>
    <rPh sb="91" eb="93">
      <t>ヘイセイ</t>
    </rPh>
    <rPh sb="95" eb="97">
      <t>ネンド</t>
    </rPh>
    <rPh sb="98" eb="101">
      <t>カンキョウショウ</t>
    </rPh>
    <rPh sb="102" eb="104">
      <t>ジッシ</t>
    </rPh>
    <rPh sb="116" eb="118">
      <t>コガタ</t>
    </rPh>
    <rPh sb="118" eb="120">
      <t>カデン</t>
    </rPh>
    <rPh sb="121" eb="123">
      <t>カイシュウ</t>
    </rPh>
    <rPh sb="123" eb="125">
      <t>ジッシ</t>
    </rPh>
    <rPh sb="128" eb="130">
      <t>ヘイセイ</t>
    </rPh>
    <rPh sb="132" eb="134">
      <t>ネンド</t>
    </rPh>
    <rPh sb="135" eb="137">
      <t>ハッセイ</t>
    </rPh>
    <rPh sb="139" eb="141">
      <t>ヒヨウ</t>
    </rPh>
    <rPh sb="141" eb="143">
      <t>ケイサン</t>
    </rPh>
    <rPh sb="144" eb="146">
      <t>ベンエキ</t>
    </rPh>
    <rPh sb="146" eb="148">
      <t>サンシュツ</t>
    </rPh>
    <rPh sb="153" eb="156">
      <t>シチョウソン</t>
    </rPh>
    <rPh sb="163" eb="166">
      <t>シチョウソン</t>
    </rPh>
    <rPh sb="179" eb="181">
      <t>コガタ</t>
    </rPh>
    <rPh sb="181" eb="183">
      <t>カデン</t>
    </rPh>
    <rPh sb="189" eb="190">
      <t>ト</t>
    </rPh>
    <rPh sb="191" eb="192">
      <t>ク</t>
    </rPh>
    <rPh sb="193" eb="196">
      <t>シチョウソン</t>
    </rPh>
    <rPh sb="202" eb="204">
      <t>トリクミ</t>
    </rPh>
    <rPh sb="205" eb="207">
      <t>ヒヨウ</t>
    </rPh>
    <rPh sb="208" eb="210">
      <t>ベンエキ</t>
    </rPh>
    <rPh sb="211" eb="214">
      <t>テイリョウテキ</t>
    </rPh>
    <rPh sb="215" eb="217">
      <t>シサン</t>
    </rPh>
    <rPh sb="218" eb="220">
      <t>コンナン</t>
    </rPh>
    <rPh sb="224" eb="226">
      <t>コガタ</t>
    </rPh>
    <rPh sb="226" eb="228">
      <t>カデン</t>
    </rPh>
    <rPh sb="235" eb="237">
      <t>トリクミ</t>
    </rPh>
    <rPh sb="238" eb="241">
      <t>ケントウチュウ</t>
    </rPh>
    <rPh sb="242" eb="245">
      <t>シチョウソン</t>
    </rPh>
    <rPh sb="251" eb="256">
      <t>ヒヨウタイコウカ</t>
    </rPh>
    <rPh sb="257" eb="259">
      <t>ケンショウ</t>
    </rPh>
    <rPh sb="267" eb="269">
      <t>トリクミ</t>
    </rPh>
    <rPh sb="270" eb="271">
      <t>スス</t>
    </rPh>
    <rPh sb="280" eb="283">
      <t>シチョウソン</t>
    </rPh>
    <rPh sb="284" eb="286">
      <t>ソンザイ</t>
    </rPh>
    <rPh sb="292" eb="294">
      <t>イジョウ</t>
    </rPh>
    <rPh sb="295" eb="297">
      <t>ジョウキョウ</t>
    </rPh>
    <rPh sb="298" eb="299">
      <t>フ</t>
    </rPh>
    <rPh sb="307" eb="309">
      <t>ブンセキ</t>
    </rPh>
    <phoneticPr fontId="1"/>
  </si>
  <si>
    <r>
      <t>○</t>
    </r>
    <r>
      <rPr>
        <b/>
        <u/>
        <sz val="11"/>
        <color theme="1"/>
        <rFont val="ＭＳ Ｐゴシック"/>
        <family val="3"/>
        <charset val="128"/>
        <scheme val="minor"/>
      </rPr>
      <t>貴市町村保有の情報に基づき、費用便益分析ツールにデータを入力</t>
    </r>
    <r>
      <rPr>
        <sz val="11"/>
        <color theme="1"/>
        <rFont val="ＭＳ Ｐゴシック"/>
        <family val="2"/>
        <charset val="128"/>
        <scheme val="minor"/>
      </rPr>
      <t>してください。
○入力シートの構成及び入力の必要性については、下図及び下表をご確認下さい。</t>
    </r>
    <r>
      <rPr>
        <b/>
        <u/>
        <sz val="11"/>
        <color theme="1"/>
        <rFont val="ＭＳ Ｐゴシック"/>
        <family val="3"/>
        <charset val="128"/>
        <scheme val="minor"/>
      </rPr>
      <t>既に計算・公表されているデータがある場合は、当該データをそのまま入力</t>
    </r>
    <r>
      <rPr>
        <sz val="11"/>
        <color theme="1"/>
        <rFont val="ＭＳ Ｐゴシック"/>
        <family val="2"/>
        <charset val="128"/>
        <scheme val="minor"/>
      </rPr>
      <t>ください。
○</t>
    </r>
    <r>
      <rPr>
        <b/>
        <u/>
        <sz val="11"/>
        <color theme="1"/>
        <rFont val="ＭＳ Ｐゴシック"/>
        <family val="3"/>
        <charset val="128"/>
        <scheme val="minor"/>
      </rPr>
      <t>詳細な数値の把握・入力が難しい場合は、おおよその数値を入力</t>
    </r>
    <r>
      <rPr>
        <sz val="11"/>
        <color theme="1"/>
        <rFont val="ＭＳ Ｐゴシック"/>
        <family val="2"/>
        <charset val="128"/>
        <scheme val="minor"/>
      </rPr>
      <t>頂くことでも構いません。また、ツール上での計算が困難な場合は、別途他のファイル等で計算頂いた結果をツールに入力頂いても結構です。なお、消費税加算等の計算についても本ファイル上で計算頂くか、別途他のファイル等で計算頂いた結果をツールにご入力ください。</t>
    </r>
    <rPh sb="1" eb="2">
      <t>キ</t>
    </rPh>
    <rPh sb="2" eb="3">
      <t>シ</t>
    </rPh>
    <rPh sb="3" eb="5">
      <t>チョウソン</t>
    </rPh>
    <rPh sb="5" eb="7">
      <t>ホユウ</t>
    </rPh>
    <rPh sb="8" eb="10">
      <t>ジョウホウ</t>
    </rPh>
    <rPh sb="11" eb="12">
      <t>モト</t>
    </rPh>
    <rPh sb="15" eb="17">
      <t>ヒヨウ</t>
    </rPh>
    <rPh sb="17" eb="19">
      <t>ベンエキ</t>
    </rPh>
    <rPh sb="19" eb="21">
      <t>ブンセキ</t>
    </rPh>
    <rPh sb="29" eb="31">
      <t>ニュウリョク</t>
    </rPh>
    <rPh sb="40" eb="42">
      <t>ニュウリョク</t>
    </rPh>
    <rPh sb="46" eb="48">
      <t>コウセイ</t>
    </rPh>
    <rPh sb="48" eb="49">
      <t>オヨ</t>
    </rPh>
    <rPh sb="50" eb="52">
      <t>ニュウリョク</t>
    </rPh>
    <rPh sb="53" eb="56">
      <t>ヒツヨウセイ</t>
    </rPh>
    <rPh sb="62" eb="64">
      <t>カズ</t>
    </rPh>
    <rPh sb="64" eb="65">
      <t>オヨ</t>
    </rPh>
    <rPh sb="66" eb="68">
      <t>カヒョウ</t>
    </rPh>
    <rPh sb="70" eb="72">
      <t>カクニン</t>
    </rPh>
    <rPh sb="72" eb="73">
      <t>クダ</t>
    </rPh>
    <rPh sb="76" eb="77">
      <t>スデ</t>
    </rPh>
    <rPh sb="78" eb="80">
      <t>ケイサン</t>
    </rPh>
    <rPh sb="81" eb="83">
      <t>コウヒョウ</t>
    </rPh>
    <rPh sb="94" eb="96">
      <t>バアイ</t>
    </rPh>
    <rPh sb="98" eb="100">
      <t>トウガイ</t>
    </rPh>
    <rPh sb="108" eb="110">
      <t>ニュウリョク</t>
    </rPh>
    <rPh sb="117" eb="119">
      <t>ショウサイ</t>
    </rPh>
    <rPh sb="120" eb="122">
      <t>スウチ</t>
    </rPh>
    <rPh sb="123" eb="125">
      <t>ハアク</t>
    </rPh>
    <rPh sb="126" eb="128">
      <t>ニュウリョク</t>
    </rPh>
    <rPh sb="129" eb="130">
      <t>ムズカ</t>
    </rPh>
    <rPh sb="132" eb="134">
      <t>バアイ</t>
    </rPh>
    <rPh sb="141" eb="143">
      <t>スウチ</t>
    </rPh>
    <rPh sb="144" eb="146">
      <t>ニュウリョク</t>
    </rPh>
    <rPh sb="146" eb="147">
      <t>イタダ</t>
    </rPh>
    <rPh sb="152" eb="153">
      <t>カマ</t>
    </rPh>
    <rPh sb="179" eb="180">
      <t>ホカ</t>
    </rPh>
    <rPh sb="185" eb="186">
      <t>ナド</t>
    </rPh>
    <rPh sb="201" eb="202">
      <t>イタダ</t>
    </rPh>
    <rPh sb="205" eb="207">
      <t>ケッコウ</t>
    </rPh>
    <rPh sb="213" eb="216">
      <t>ショウヒゼイ</t>
    </rPh>
    <rPh sb="216" eb="218">
      <t>カサン</t>
    </rPh>
    <rPh sb="218" eb="219">
      <t>ナド</t>
    </rPh>
    <rPh sb="220" eb="222">
      <t>ケイサン</t>
    </rPh>
    <rPh sb="227" eb="228">
      <t>ホン</t>
    </rPh>
    <rPh sb="232" eb="233">
      <t>ジョウ</t>
    </rPh>
    <rPh sb="234" eb="236">
      <t>ケイサン</t>
    </rPh>
    <rPh sb="236" eb="237">
      <t>イタダ</t>
    </rPh>
    <rPh sb="240" eb="242">
      <t>ベット</t>
    </rPh>
    <rPh sb="242" eb="243">
      <t>ホカ</t>
    </rPh>
    <rPh sb="248" eb="249">
      <t>ナド</t>
    </rPh>
    <rPh sb="250" eb="252">
      <t>ケイサン</t>
    </rPh>
    <rPh sb="252" eb="253">
      <t>イタダ</t>
    </rPh>
    <rPh sb="255" eb="257">
      <t>ケッカ</t>
    </rPh>
    <rPh sb="263" eb="265">
      <t>ニュウリョク</t>
    </rPh>
    <phoneticPr fontId="1"/>
  </si>
  <si>
    <t>【市町村における小型家電リサイクルの費用便益分析ツール（Ver. 1.0）】</t>
    <rPh sb="1" eb="4">
      <t>シチョウソン</t>
    </rPh>
    <rPh sb="8" eb="10">
      <t>コガタ</t>
    </rPh>
    <rPh sb="10" eb="12">
      <t>カデン</t>
    </rPh>
    <rPh sb="18" eb="20">
      <t>ヒヨウ</t>
    </rPh>
    <rPh sb="20" eb="22">
      <t>ベンエキ</t>
    </rPh>
    <rPh sb="22" eb="24">
      <t>ブンセキ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</si>
</sst>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u/>
      <sz val="11"/>
      <color theme="1"/>
      <name val="ＭＳ Ｐゴシック"/>
      <family val="3"/>
      <charset val="128"/>
      <scheme val="minor"/>
    </font>
    <font>
      <u/>
      <sz val="11"/>
      <color theme="10"/>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b/>
      <u/>
      <sz val="11"/>
      <color theme="1"/>
      <name val="ＭＳ Ｐゴシック"/>
      <family val="3"/>
      <charset val="128"/>
      <scheme val="minor"/>
    </font>
    <font>
      <b/>
      <u/>
      <sz val="11"/>
      <name val="ＭＳ Ｐゴシック"/>
      <family val="3"/>
      <charset val="128"/>
      <scheme val="minor"/>
    </font>
    <font>
      <b/>
      <u/>
      <sz val="14"/>
      <color theme="0"/>
      <name val="ＭＳ Ｐゴシック"/>
      <family val="3"/>
      <charset val="128"/>
      <scheme val="minor"/>
    </font>
    <font>
      <sz val="14"/>
      <color theme="1"/>
      <name val="ＭＳ Ｐゴシック"/>
      <family val="3"/>
      <charset val="128"/>
      <scheme val="minor"/>
    </font>
    <font>
      <sz val="14"/>
      <color theme="0"/>
      <name val="ＭＳ Ｐゴシック"/>
      <family val="2"/>
      <charset val="128"/>
      <scheme val="minor"/>
    </font>
    <font>
      <sz val="14"/>
      <color theme="0"/>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57">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1" xfId="0" applyFill="1" applyBorder="1">
      <alignment vertical="center"/>
    </xf>
    <xf numFmtId="0" fontId="0" fillId="3" borderId="1" xfId="0" applyFill="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0" xfId="0" applyFill="1" applyBorder="1">
      <alignment vertical="center"/>
    </xf>
    <xf numFmtId="0" fontId="0" fillId="0" borderId="4" xfId="0" applyFill="1" applyBorder="1">
      <alignment vertical="center"/>
    </xf>
    <xf numFmtId="0" fontId="0" fillId="0" borderId="0" xfId="0" applyAlignment="1">
      <alignment horizontal="center" vertical="center"/>
    </xf>
    <xf numFmtId="0" fontId="0" fillId="4" borderId="1" xfId="0" applyFill="1" applyBorder="1">
      <alignment vertical="center"/>
    </xf>
    <xf numFmtId="0" fontId="0" fillId="5" borderId="0" xfId="0" applyFill="1">
      <alignment vertical="center"/>
    </xf>
    <xf numFmtId="0" fontId="0" fillId="0" borderId="0" xfId="0" applyFill="1">
      <alignment vertical="center"/>
    </xf>
    <xf numFmtId="0" fontId="0" fillId="0" borderId="7" xfId="0" applyBorder="1">
      <alignment vertical="center"/>
    </xf>
    <xf numFmtId="0" fontId="0" fillId="0" borderId="7" xfId="0" applyFill="1" applyBorder="1">
      <alignment vertical="center"/>
    </xf>
    <xf numFmtId="0" fontId="0" fillId="0" borderId="1" xfId="0" applyBorder="1" applyAlignment="1">
      <alignment vertical="center" wrapText="1"/>
    </xf>
    <xf numFmtId="38" fontId="0" fillId="0" borderId="1" xfId="1" applyFont="1" applyBorder="1">
      <alignment vertical="center"/>
    </xf>
    <xf numFmtId="0" fontId="0" fillId="0" borderId="0" xfId="0" applyFill="1" applyBorder="1" applyAlignment="1">
      <alignment horizontal="center" vertical="center"/>
    </xf>
    <xf numFmtId="0" fontId="0" fillId="0" borderId="8" xfId="0" applyBorder="1">
      <alignment vertical="center"/>
    </xf>
    <xf numFmtId="0" fontId="0" fillId="0" borderId="8" xfId="0" applyFill="1" applyBorder="1">
      <alignment vertical="center"/>
    </xf>
    <xf numFmtId="0" fontId="6" fillId="0" borderId="1" xfId="2" applyBorder="1">
      <alignment vertical="center"/>
    </xf>
    <xf numFmtId="38" fontId="0" fillId="0" borderId="1" xfId="1" applyFont="1" applyBorder="1" applyAlignment="1">
      <alignment vertical="center"/>
    </xf>
    <xf numFmtId="0" fontId="6" fillId="0" borderId="1" xfId="2" applyBorder="1" applyAlignment="1">
      <alignment vertical="center"/>
    </xf>
    <xf numFmtId="0" fontId="0" fillId="0" borderId="4" xfId="0" applyBorder="1" applyAlignment="1">
      <alignment vertical="center" shrinkToFit="1"/>
    </xf>
    <xf numFmtId="0" fontId="0" fillId="0" borderId="4" xfId="0" applyFill="1" applyBorder="1" applyAlignment="1">
      <alignment vertical="center" shrinkToFit="1"/>
    </xf>
    <xf numFmtId="0" fontId="7" fillId="0" borderId="0" xfId="0" applyFont="1">
      <alignment vertical="center"/>
    </xf>
    <xf numFmtId="38" fontId="0" fillId="3" borderId="1" xfId="1" applyFont="1" applyFill="1" applyBorder="1">
      <alignment vertical="center"/>
    </xf>
    <xf numFmtId="38" fontId="0" fillId="2" borderId="1" xfId="1" applyFont="1" applyFill="1" applyBorder="1">
      <alignment vertical="center"/>
    </xf>
    <xf numFmtId="38" fontId="0" fillId="4" borderId="1" xfId="1" applyFont="1" applyFill="1" applyBorder="1">
      <alignment vertical="center"/>
    </xf>
    <xf numFmtId="0" fontId="0" fillId="6" borderId="0" xfId="0" applyFill="1">
      <alignment vertical="center"/>
    </xf>
    <xf numFmtId="0" fontId="8" fillId="0" borderId="0" xfId="0" applyFont="1">
      <alignment vertical="center"/>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2" fillId="6" borderId="0" xfId="0" applyFont="1" applyFill="1">
      <alignment vertical="center"/>
    </xf>
    <xf numFmtId="0" fontId="13" fillId="6" borderId="0" xfId="0" applyFont="1" applyFill="1">
      <alignment vertical="center"/>
    </xf>
    <xf numFmtId="0" fontId="0" fillId="0" borderId="0" xfId="0" applyFill="1" applyBorder="1" applyAlignment="1">
      <alignment horizontal="left" vertical="center"/>
    </xf>
    <xf numFmtId="0" fontId="14" fillId="6" borderId="0" xfId="0" applyFont="1" applyFill="1">
      <alignment vertical="center"/>
    </xf>
    <xf numFmtId="0" fontId="15" fillId="6" borderId="0" xfId="0" applyFont="1" applyFill="1">
      <alignment vertical="center"/>
    </xf>
    <xf numFmtId="38" fontId="0" fillId="0" borderId="7" xfId="1" applyFont="1" applyFill="1" applyBorder="1">
      <alignment vertical="center"/>
    </xf>
    <xf numFmtId="38" fontId="0" fillId="0" borderId="8" xfId="1" applyFont="1" applyFill="1" applyBorder="1">
      <alignment vertical="center"/>
    </xf>
    <xf numFmtId="38" fontId="0" fillId="0" borderId="6" xfId="1" applyFont="1" applyFill="1" applyBorder="1">
      <alignment vertical="center"/>
    </xf>
    <xf numFmtId="0" fontId="0" fillId="0" borderId="0" xfId="0" applyBorder="1" applyAlignment="1">
      <alignment horizontal="center" vertical="center"/>
    </xf>
    <xf numFmtId="38" fontId="0" fillId="0" borderId="0" xfId="1" applyFont="1" applyFill="1" applyBorder="1">
      <alignment vertical="center"/>
    </xf>
    <xf numFmtId="0" fontId="11" fillId="0" borderId="0" xfId="0" applyFont="1" applyFill="1" applyAlignment="1">
      <alignment vertical="top"/>
    </xf>
    <xf numFmtId="0" fontId="9" fillId="0" borderId="0" xfId="0" applyFont="1" applyFill="1" applyAlignment="1">
      <alignment vertical="top"/>
    </xf>
    <xf numFmtId="0" fontId="0" fillId="3" borderId="4" xfId="0" applyFill="1" applyBorder="1">
      <alignment vertical="center"/>
    </xf>
    <xf numFmtId="0" fontId="18" fillId="0" borderId="0" xfId="0" applyFont="1">
      <alignment vertical="center"/>
    </xf>
    <xf numFmtId="0" fontId="9" fillId="0" borderId="0" xfId="0" applyFont="1">
      <alignment vertical="center"/>
    </xf>
    <xf numFmtId="0" fontId="19" fillId="0" borderId="0" xfId="0" applyFont="1" applyFill="1">
      <alignment vertical="center"/>
    </xf>
    <xf numFmtId="0" fontId="10" fillId="0" borderId="0" xfId="0" applyFont="1">
      <alignment vertical="center"/>
    </xf>
    <xf numFmtId="0" fontId="0" fillId="0" borderId="0" xfId="0" applyAlignment="1">
      <alignment horizontal="left" vertical="top" wrapText="1"/>
    </xf>
    <xf numFmtId="0" fontId="7" fillId="0" borderId="2" xfId="0" applyFont="1" applyBorder="1" applyAlignment="1">
      <alignment horizontal="center" vertical="center" wrapText="1"/>
    </xf>
    <xf numFmtId="0" fontId="17" fillId="0" borderId="3" xfId="0"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D594A"/>
      <rgbColor rgb="00BCD7A0"/>
      <rgbColor rgb="00647E9E"/>
      <rgbColor rgb="00E4BB46"/>
      <rgbColor rgb="00AF5A7D"/>
      <rgbColor rgb="00B3D7C7"/>
      <rgbColor rgb="00A92C1D"/>
      <rgbColor rgb="006B894B"/>
      <rgbColor rgb="003E5E84"/>
      <rgbColor rgb="00AA8622"/>
      <rgbColor rgb="00A89FBC"/>
      <rgbColor rgb="00528E83"/>
      <rgbColor rgb="00E1E1E1"/>
      <rgbColor rgb="007E7E7E"/>
      <rgbColor rgb="00D3DCE8"/>
      <rgbColor rgb="00E1AFB9"/>
      <rgbColor rgb="00F1DB9D"/>
      <rgbColor rgb="00CCE7ED"/>
      <rgbColor rgb="00DDD5E5"/>
      <rgbColor rgb="00E9C6BB"/>
      <rgbColor rgb="00CCE6C6"/>
      <rgbColor rgb="00F5DAC1"/>
      <rgbColor rgb="003E5E84"/>
      <rgbColor rgb="00AF5A7D"/>
      <rgbColor rgb="00876B1B"/>
      <rgbColor rgb="002D6C7B"/>
      <rgbColor rgb="005C527F"/>
      <rgbColor rgb="00A92C1D"/>
      <rgbColor rgb="002E6D39"/>
      <rgbColor rgb="00853F1C"/>
      <rgbColor rgb="00BBC8D9"/>
      <rgbColor rgb="00CDE7DA"/>
      <rgbColor rgb="00D2E8BD"/>
      <rgbColor rgb="00F1DB9D"/>
      <rgbColor rgb="00D3DCE8"/>
      <rgbColor rgb="00D7929F"/>
      <rgbColor rgb="00DDD5E5"/>
      <rgbColor rgb="00F5DAC1"/>
      <rgbColor rgb="0096A8C0"/>
      <rgbColor rgb="0089B8AA"/>
      <rgbColor rgb="00C89E28"/>
      <rgbColor rgb="00E9C4A3"/>
      <rgbColor rgb="00CB9C7B"/>
      <rgbColor rgb="00A36745"/>
      <rgbColor rgb="007D7399"/>
      <rgbColor rgb="00ACACAC"/>
      <rgbColor rgb="00286F66"/>
      <rgbColor rgb="0099B67C"/>
      <rgbColor rgb="00496827"/>
      <rgbColor rgb="00876B1B"/>
      <rgbColor rgb="00853F1C"/>
      <rgbColor rgb="00C9C0D6"/>
      <rgbColor rgb="005C527F"/>
      <rgbColor rgb="005C5C5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1295399</xdr:colOff>
      <xdr:row>13</xdr:row>
      <xdr:rowOff>9525</xdr:rowOff>
    </xdr:from>
    <xdr:to>
      <xdr:col>1</xdr:col>
      <xdr:colOff>5049836</xdr:colOff>
      <xdr:row>19</xdr:row>
      <xdr:rowOff>46037</xdr:rowOff>
    </xdr:to>
    <xdr:sp macro="" textlink="">
      <xdr:nvSpPr>
        <xdr:cNvPr id="17" name="フローチャート : 代替処理 16">
          <a:extLst>
            <a:ext uri="{FF2B5EF4-FFF2-40B4-BE49-F238E27FC236}">
              <a16:creationId xmlns:a16="http://schemas.microsoft.com/office/drawing/2014/main" id="{00000000-0008-0000-0000-000011000000}"/>
            </a:ext>
          </a:extLst>
        </xdr:cNvPr>
        <xdr:cNvSpPr/>
      </xdr:nvSpPr>
      <xdr:spPr>
        <a:xfrm>
          <a:off x="3219449" y="2990850"/>
          <a:ext cx="3754437" cy="1065212"/>
        </a:xfrm>
        <a:prstGeom prst="flowChartAlternateProcess">
          <a:avLst/>
        </a:prstGeom>
        <a:noFill/>
        <a:ln w="25400" cap="flat" cmpd="sng" algn="ctr">
          <a:solidFill>
            <a:srgbClr val="5C5C5C"/>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00"/>
            </a:solidFill>
          </a:endParaRPr>
        </a:p>
      </xdr:txBody>
    </xdr:sp>
    <xdr:clientData/>
  </xdr:twoCellAnchor>
  <xdr:twoCellAnchor>
    <xdr:from>
      <xdr:col>0</xdr:col>
      <xdr:colOff>188913</xdr:colOff>
      <xdr:row>10</xdr:row>
      <xdr:rowOff>63502</xdr:rowOff>
    </xdr:from>
    <xdr:to>
      <xdr:col>0</xdr:col>
      <xdr:colOff>1403350</xdr:colOff>
      <xdr:row>11</xdr:row>
      <xdr:rowOff>104877</xdr:rowOff>
    </xdr:to>
    <xdr:sp macro="" textlink="">
      <xdr:nvSpPr>
        <xdr:cNvPr id="3" name="フローチャート : 代替処理 2">
          <a:extLst>
            <a:ext uri="{FF2B5EF4-FFF2-40B4-BE49-F238E27FC236}">
              <a16:creationId xmlns:a16="http://schemas.microsoft.com/office/drawing/2014/main" id="{00000000-0008-0000-0000-000003000000}"/>
            </a:ext>
          </a:extLst>
        </xdr:cNvPr>
        <xdr:cNvSpPr/>
      </xdr:nvSpPr>
      <xdr:spPr>
        <a:xfrm>
          <a:off x="188913" y="2682877"/>
          <a:ext cx="1214437" cy="212825"/>
        </a:xfrm>
        <a:prstGeom prst="flowChartAlternateProcess">
          <a:avLst/>
        </a:prstGeom>
        <a:solidFill>
          <a:srgbClr val="647E9E"/>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はじめに</a:t>
          </a:r>
        </a:p>
      </xdr:txBody>
    </xdr:sp>
    <xdr:clientData/>
  </xdr:twoCellAnchor>
  <xdr:twoCellAnchor>
    <xdr:from>
      <xdr:col>0</xdr:col>
      <xdr:colOff>1465263</xdr:colOff>
      <xdr:row>10</xdr:row>
      <xdr:rowOff>71442</xdr:rowOff>
    </xdr:from>
    <xdr:to>
      <xdr:col>1</xdr:col>
      <xdr:colOff>981213</xdr:colOff>
      <xdr:row>11</xdr:row>
      <xdr:rowOff>104775</xdr:rowOff>
    </xdr:to>
    <xdr:sp macro="" textlink="">
      <xdr:nvSpPr>
        <xdr:cNvPr id="4" name="フローチャート : 代替処理 3">
          <a:extLst>
            <a:ext uri="{FF2B5EF4-FFF2-40B4-BE49-F238E27FC236}">
              <a16:creationId xmlns:a16="http://schemas.microsoft.com/office/drawing/2014/main" id="{00000000-0008-0000-0000-000004000000}"/>
            </a:ext>
          </a:extLst>
        </xdr:cNvPr>
        <xdr:cNvSpPr/>
      </xdr:nvSpPr>
      <xdr:spPr>
        <a:xfrm>
          <a:off x="1465263" y="2690817"/>
          <a:ext cx="1440000" cy="204783"/>
        </a:xfrm>
        <a:prstGeom prst="flowChartAlternateProcess">
          <a:avLst/>
        </a:prstGeom>
        <a:solidFill>
          <a:srgbClr val="BCD7A0"/>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①小型家電引渡等</a:t>
          </a:r>
        </a:p>
      </xdr:txBody>
    </xdr:sp>
    <xdr:clientData/>
  </xdr:twoCellAnchor>
  <xdr:twoCellAnchor>
    <xdr:from>
      <xdr:col>1</xdr:col>
      <xdr:colOff>1366838</xdr:colOff>
      <xdr:row>13</xdr:row>
      <xdr:rowOff>69853</xdr:rowOff>
    </xdr:from>
    <xdr:to>
      <xdr:col>1</xdr:col>
      <xdr:colOff>3144838</xdr:colOff>
      <xdr:row>14</xdr:row>
      <xdr:rowOff>111228</xdr:rowOff>
    </xdr:to>
    <xdr:sp macro="" textlink="">
      <xdr:nvSpPr>
        <xdr:cNvPr id="5" name="フローチャート : 代替処理 4">
          <a:extLst>
            <a:ext uri="{FF2B5EF4-FFF2-40B4-BE49-F238E27FC236}">
              <a16:creationId xmlns:a16="http://schemas.microsoft.com/office/drawing/2014/main" id="{00000000-0008-0000-0000-000005000000}"/>
            </a:ext>
          </a:extLst>
        </xdr:cNvPr>
        <xdr:cNvSpPr/>
      </xdr:nvSpPr>
      <xdr:spPr>
        <a:xfrm>
          <a:off x="3290888" y="3051178"/>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②ボックス回収</a:t>
          </a:r>
        </a:p>
      </xdr:txBody>
    </xdr:sp>
    <xdr:clientData/>
  </xdr:twoCellAnchor>
  <xdr:twoCellAnchor>
    <xdr:from>
      <xdr:col>1</xdr:col>
      <xdr:colOff>1366838</xdr:colOff>
      <xdr:row>14</xdr:row>
      <xdr:rowOff>141284</xdr:rowOff>
    </xdr:from>
    <xdr:to>
      <xdr:col>1</xdr:col>
      <xdr:colOff>3144838</xdr:colOff>
      <xdr:row>16</xdr:row>
      <xdr:rowOff>11209</xdr:rowOff>
    </xdr:to>
    <xdr:sp macro="" textlink="">
      <xdr:nvSpPr>
        <xdr:cNvPr id="6" name="フローチャート : 代替処理 5">
          <a:extLst>
            <a:ext uri="{FF2B5EF4-FFF2-40B4-BE49-F238E27FC236}">
              <a16:creationId xmlns:a16="http://schemas.microsoft.com/office/drawing/2014/main" id="{00000000-0008-0000-0000-000006000000}"/>
            </a:ext>
          </a:extLst>
        </xdr:cNvPr>
        <xdr:cNvSpPr/>
      </xdr:nvSpPr>
      <xdr:spPr>
        <a:xfrm>
          <a:off x="3290888" y="3294059"/>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③ステーション回収</a:t>
          </a:r>
        </a:p>
      </xdr:txBody>
    </xdr:sp>
    <xdr:clientData/>
  </xdr:twoCellAnchor>
  <xdr:twoCellAnchor>
    <xdr:from>
      <xdr:col>1</xdr:col>
      <xdr:colOff>1366838</xdr:colOff>
      <xdr:row>16</xdr:row>
      <xdr:rowOff>41265</xdr:rowOff>
    </xdr:from>
    <xdr:to>
      <xdr:col>1</xdr:col>
      <xdr:colOff>3144838</xdr:colOff>
      <xdr:row>17</xdr:row>
      <xdr:rowOff>79465</xdr:rowOff>
    </xdr:to>
    <xdr:sp macro="" textlink="">
      <xdr:nvSpPr>
        <xdr:cNvPr id="7" name="フローチャート : 代替処理 6">
          <a:extLst>
            <a:ext uri="{FF2B5EF4-FFF2-40B4-BE49-F238E27FC236}">
              <a16:creationId xmlns:a16="http://schemas.microsoft.com/office/drawing/2014/main" id="{00000000-0008-0000-0000-000007000000}"/>
            </a:ext>
          </a:extLst>
        </xdr:cNvPr>
        <xdr:cNvSpPr/>
      </xdr:nvSpPr>
      <xdr:spPr>
        <a:xfrm>
          <a:off x="3290888" y="3536940"/>
          <a:ext cx="1778000" cy="209650"/>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④ピックアップ回収</a:t>
          </a:r>
        </a:p>
      </xdr:txBody>
    </xdr:sp>
    <xdr:clientData/>
  </xdr:twoCellAnchor>
  <xdr:twoCellAnchor>
    <xdr:from>
      <xdr:col>1</xdr:col>
      <xdr:colOff>1366838</xdr:colOff>
      <xdr:row>17</xdr:row>
      <xdr:rowOff>117459</xdr:rowOff>
    </xdr:from>
    <xdr:to>
      <xdr:col>1</xdr:col>
      <xdr:colOff>3144838</xdr:colOff>
      <xdr:row>18</xdr:row>
      <xdr:rowOff>158834</xdr:rowOff>
    </xdr:to>
    <xdr:sp macro="" textlink="">
      <xdr:nvSpPr>
        <xdr:cNvPr id="8" name="フローチャート : 代替処理 7">
          <a:extLst>
            <a:ext uri="{FF2B5EF4-FFF2-40B4-BE49-F238E27FC236}">
              <a16:creationId xmlns:a16="http://schemas.microsoft.com/office/drawing/2014/main" id="{00000000-0008-0000-0000-000008000000}"/>
            </a:ext>
          </a:extLst>
        </xdr:cNvPr>
        <xdr:cNvSpPr/>
      </xdr:nvSpPr>
      <xdr:spPr>
        <a:xfrm>
          <a:off x="3290888" y="3784584"/>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FFFFFF"/>
              </a:solidFill>
            </a:rPr>
            <a:t>⑤集団回収・市民参加型回収</a:t>
          </a:r>
        </a:p>
      </xdr:txBody>
    </xdr:sp>
    <xdr:clientData/>
  </xdr:twoCellAnchor>
  <xdr:twoCellAnchor>
    <xdr:from>
      <xdr:col>1</xdr:col>
      <xdr:colOff>3824288</xdr:colOff>
      <xdr:row>20</xdr:row>
      <xdr:rowOff>93632</xdr:rowOff>
    </xdr:from>
    <xdr:to>
      <xdr:col>2</xdr:col>
      <xdr:colOff>33338</xdr:colOff>
      <xdr:row>21</xdr:row>
      <xdr:rowOff>123825</xdr:rowOff>
    </xdr:to>
    <xdr:sp macro="" textlink="">
      <xdr:nvSpPr>
        <xdr:cNvPr id="10" name="フローチャート : 代替処理 9">
          <a:extLst>
            <a:ext uri="{FF2B5EF4-FFF2-40B4-BE49-F238E27FC236}">
              <a16:creationId xmlns:a16="http://schemas.microsoft.com/office/drawing/2014/main" id="{00000000-0008-0000-0000-00000A000000}"/>
            </a:ext>
          </a:extLst>
        </xdr:cNvPr>
        <xdr:cNvSpPr/>
      </xdr:nvSpPr>
      <xdr:spPr>
        <a:xfrm>
          <a:off x="5748338" y="4275107"/>
          <a:ext cx="3619500" cy="201643"/>
        </a:xfrm>
        <a:prstGeom prst="flowChartAlternateProcess">
          <a:avLst/>
        </a:prstGeom>
        <a:solidFill>
          <a:srgbClr val="E9C4A3"/>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⑫計算に必要な情報</a:t>
          </a:r>
        </a:p>
      </xdr:txBody>
    </xdr:sp>
    <xdr:clientData/>
  </xdr:twoCellAnchor>
  <xdr:twoCellAnchor>
    <xdr:from>
      <xdr:col>1</xdr:col>
      <xdr:colOff>3208338</xdr:colOff>
      <xdr:row>13</xdr:row>
      <xdr:rowOff>69853</xdr:rowOff>
    </xdr:from>
    <xdr:to>
      <xdr:col>1</xdr:col>
      <xdr:colOff>4986338</xdr:colOff>
      <xdr:row>14</xdr:row>
      <xdr:rowOff>111228</xdr:rowOff>
    </xdr:to>
    <xdr:sp macro="" textlink="">
      <xdr:nvSpPr>
        <xdr:cNvPr id="11" name="フローチャート : 代替処理 10">
          <a:extLst>
            <a:ext uri="{FF2B5EF4-FFF2-40B4-BE49-F238E27FC236}">
              <a16:creationId xmlns:a16="http://schemas.microsoft.com/office/drawing/2014/main" id="{00000000-0008-0000-0000-00000B000000}"/>
            </a:ext>
          </a:extLst>
        </xdr:cNvPr>
        <xdr:cNvSpPr/>
      </xdr:nvSpPr>
      <xdr:spPr>
        <a:xfrm>
          <a:off x="5132388" y="3051178"/>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⑥イベント回収</a:t>
          </a:r>
        </a:p>
      </xdr:txBody>
    </xdr:sp>
    <xdr:clientData/>
  </xdr:twoCellAnchor>
  <xdr:twoCellAnchor>
    <xdr:from>
      <xdr:col>1</xdr:col>
      <xdr:colOff>3208338</xdr:colOff>
      <xdr:row>14</xdr:row>
      <xdr:rowOff>141284</xdr:rowOff>
    </xdr:from>
    <xdr:to>
      <xdr:col>1</xdr:col>
      <xdr:colOff>4986338</xdr:colOff>
      <xdr:row>16</xdr:row>
      <xdr:rowOff>11209</xdr:rowOff>
    </xdr:to>
    <xdr:sp macro="" textlink="">
      <xdr:nvSpPr>
        <xdr:cNvPr id="12" name="フローチャート : 代替処理 11">
          <a:extLst>
            <a:ext uri="{FF2B5EF4-FFF2-40B4-BE49-F238E27FC236}">
              <a16:creationId xmlns:a16="http://schemas.microsoft.com/office/drawing/2014/main" id="{00000000-0008-0000-0000-00000C000000}"/>
            </a:ext>
          </a:extLst>
        </xdr:cNvPr>
        <xdr:cNvSpPr/>
      </xdr:nvSpPr>
      <xdr:spPr>
        <a:xfrm>
          <a:off x="5132388" y="3294059"/>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⑦清掃工業等への持込み</a:t>
          </a:r>
        </a:p>
      </xdr:txBody>
    </xdr:sp>
    <xdr:clientData/>
  </xdr:twoCellAnchor>
  <xdr:twoCellAnchor>
    <xdr:from>
      <xdr:col>1</xdr:col>
      <xdr:colOff>3208338</xdr:colOff>
      <xdr:row>16</xdr:row>
      <xdr:rowOff>41265</xdr:rowOff>
    </xdr:from>
    <xdr:to>
      <xdr:col>1</xdr:col>
      <xdr:colOff>4986338</xdr:colOff>
      <xdr:row>17</xdr:row>
      <xdr:rowOff>79465</xdr:rowOff>
    </xdr:to>
    <xdr:sp macro="" textlink="">
      <xdr:nvSpPr>
        <xdr:cNvPr id="13" name="フローチャート : 代替処理 12">
          <a:extLst>
            <a:ext uri="{FF2B5EF4-FFF2-40B4-BE49-F238E27FC236}">
              <a16:creationId xmlns:a16="http://schemas.microsoft.com/office/drawing/2014/main" id="{00000000-0008-0000-0000-00000D000000}"/>
            </a:ext>
          </a:extLst>
        </xdr:cNvPr>
        <xdr:cNvSpPr/>
      </xdr:nvSpPr>
      <xdr:spPr>
        <a:xfrm>
          <a:off x="5132388" y="3536940"/>
          <a:ext cx="1778000" cy="209650"/>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⑧戸別訪問回収</a:t>
          </a:r>
        </a:p>
      </xdr:txBody>
    </xdr:sp>
    <xdr:clientData/>
  </xdr:twoCellAnchor>
  <xdr:twoCellAnchor>
    <xdr:from>
      <xdr:col>1</xdr:col>
      <xdr:colOff>6135688</xdr:colOff>
      <xdr:row>10</xdr:row>
      <xdr:rowOff>71433</xdr:rowOff>
    </xdr:from>
    <xdr:to>
      <xdr:col>2</xdr:col>
      <xdr:colOff>500063</xdr:colOff>
      <xdr:row>11</xdr:row>
      <xdr:rowOff>112808</xdr:rowOff>
    </xdr:to>
    <xdr:sp macro="" textlink="">
      <xdr:nvSpPr>
        <xdr:cNvPr id="16" name="フローチャート : 代替処理 15">
          <a:extLst>
            <a:ext uri="{FF2B5EF4-FFF2-40B4-BE49-F238E27FC236}">
              <a16:creationId xmlns:a16="http://schemas.microsoft.com/office/drawing/2014/main" id="{00000000-0008-0000-0000-000010000000}"/>
            </a:ext>
          </a:extLst>
        </xdr:cNvPr>
        <xdr:cNvSpPr/>
      </xdr:nvSpPr>
      <xdr:spPr>
        <a:xfrm>
          <a:off x="8056563" y="2666996"/>
          <a:ext cx="1778000" cy="216000"/>
        </a:xfrm>
        <a:prstGeom prst="flowChartAlternateProcess">
          <a:avLst/>
        </a:prstGeom>
        <a:solidFill>
          <a:srgbClr val="BD594A"/>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⑪費用便益算定結果</a:t>
          </a:r>
        </a:p>
      </xdr:txBody>
    </xdr:sp>
    <xdr:clientData/>
  </xdr:twoCellAnchor>
  <xdr:twoCellAnchor>
    <xdr:from>
      <xdr:col>1</xdr:col>
      <xdr:colOff>981213</xdr:colOff>
      <xdr:row>11</xdr:row>
      <xdr:rowOff>2384</xdr:rowOff>
    </xdr:from>
    <xdr:to>
      <xdr:col>1</xdr:col>
      <xdr:colOff>6135688</xdr:colOff>
      <xdr:row>11</xdr:row>
      <xdr:rowOff>6396</xdr:rowOff>
    </xdr:to>
    <xdr:cxnSp macro="">
      <xdr:nvCxnSpPr>
        <xdr:cNvPr id="19" name="直線矢印コネクタ 18">
          <a:extLst>
            <a:ext uri="{FF2B5EF4-FFF2-40B4-BE49-F238E27FC236}">
              <a16:creationId xmlns:a16="http://schemas.microsoft.com/office/drawing/2014/main" id="{00000000-0008-0000-0000-000013000000}"/>
            </a:ext>
          </a:extLst>
        </xdr:cNvPr>
        <xdr:cNvCxnSpPr>
          <a:stCxn id="4" idx="3"/>
          <a:endCxn id="16" idx="1"/>
        </xdr:cNvCxnSpPr>
      </xdr:nvCxnSpPr>
      <xdr:spPr>
        <a:xfrm>
          <a:off x="2905263" y="2793209"/>
          <a:ext cx="5154475" cy="401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5049836</xdr:colOff>
      <xdr:row>11</xdr:row>
      <xdr:rowOff>112808</xdr:rowOff>
    </xdr:from>
    <xdr:to>
      <xdr:col>1</xdr:col>
      <xdr:colOff>7023101</xdr:colOff>
      <xdr:row>16</xdr:row>
      <xdr:rowOff>27781</xdr:rowOff>
    </xdr:to>
    <xdr:cxnSp macro="">
      <xdr:nvCxnSpPr>
        <xdr:cNvPr id="21" name="カギ線コネクタ 20">
          <a:extLst>
            <a:ext uri="{FF2B5EF4-FFF2-40B4-BE49-F238E27FC236}">
              <a16:creationId xmlns:a16="http://schemas.microsoft.com/office/drawing/2014/main" id="{00000000-0008-0000-0000-000015000000}"/>
            </a:ext>
          </a:extLst>
        </xdr:cNvPr>
        <xdr:cNvCxnSpPr>
          <a:stCxn id="17" idx="3"/>
          <a:endCxn id="16" idx="2"/>
        </xdr:cNvCxnSpPr>
      </xdr:nvCxnSpPr>
      <xdr:spPr>
        <a:xfrm flipV="1">
          <a:off x="6973886" y="2751233"/>
          <a:ext cx="1973265" cy="772223"/>
        </a:xfrm>
        <a:prstGeom prst="bentConnector2">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7087393</xdr:colOff>
      <xdr:row>19</xdr:row>
      <xdr:rowOff>46037</xdr:rowOff>
    </xdr:from>
    <xdr:to>
      <xdr:col>1</xdr:col>
      <xdr:colOff>7091363</xdr:colOff>
      <xdr:row>20</xdr:row>
      <xdr:rowOff>93632</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flipV="1">
          <a:off x="9011443" y="4056062"/>
          <a:ext cx="3970" cy="219045"/>
        </a:xfrm>
        <a:prstGeom prst="straightConnector1">
          <a:avLst/>
        </a:prstGeom>
        <a:ln w="25400">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6132513</xdr:colOff>
      <xdr:row>18</xdr:row>
      <xdr:rowOff>12690</xdr:rowOff>
    </xdr:from>
    <xdr:to>
      <xdr:col>2</xdr:col>
      <xdr:colOff>500063</xdr:colOff>
      <xdr:row>19</xdr:row>
      <xdr:rowOff>50890</xdr:rowOff>
    </xdr:to>
    <xdr:sp macro="" textlink="">
      <xdr:nvSpPr>
        <xdr:cNvPr id="22" name="フローチャート : 代替処理 21">
          <a:extLst>
            <a:ext uri="{FF2B5EF4-FFF2-40B4-BE49-F238E27FC236}">
              <a16:creationId xmlns:a16="http://schemas.microsoft.com/office/drawing/2014/main" id="{00000000-0008-0000-0000-000016000000}"/>
            </a:ext>
          </a:extLst>
        </xdr:cNvPr>
        <xdr:cNvSpPr/>
      </xdr:nvSpPr>
      <xdr:spPr>
        <a:xfrm>
          <a:off x="8056563" y="3851265"/>
          <a:ext cx="1778000" cy="209650"/>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⑩便益計算</a:t>
          </a:r>
        </a:p>
      </xdr:txBody>
    </xdr:sp>
    <xdr:clientData/>
  </xdr:twoCellAnchor>
  <xdr:twoCellAnchor>
    <xdr:from>
      <xdr:col>1</xdr:col>
      <xdr:colOff>1371600</xdr:colOff>
      <xdr:row>11</xdr:row>
      <xdr:rowOff>114301</xdr:rowOff>
    </xdr:from>
    <xdr:to>
      <xdr:col>1</xdr:col>
      <xdr:colOff>2143125</xdr:colOff>
      <xdr:row>13</xdr:row>
      <xdr:rowOff>19051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295650" y="2752726"/>
          <a:ext cx="771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（費用）</a:t>
          </a:r>
        </a:p>
      </xdr:txBody>
    </xdr:sp>
    <xdr:clientData/>
  </xdr:twoCellAnchor>
  <xdr:twoCellAnchor>
    <xdr:from>
      <xdr:col>1</xdr:col>
      <xdr:colOff>6076950</xdr:colOff>
      <xdr:row>16</xdr:row>
      <xdr:rowOff>114301</xdr:rowOff>
    </xdr:from>
    <xdr:to>
      <xdr:col>1</xdr:col>
      <xdr:colOff>6848475</xdr:colOff>
      <xdr:row>18</xdr:row>
      <xdr:rowOff>19051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001000" y="3609976"/>
          <a:ext cx="771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（便益）</a:t>
          </a:r>
        </a:p>
      </xdr:txBody>
    </xdr:sp>
    <xdr:clientData/>
  </xdr:twoCellAnchor>
  <xdr:twoCellAnchor>
    <xdr:from>
      <xdr:col>1</xdr:col>
      <xdr:colOff>4163218</xdr:colOff>
      <xdr:row>19</xdr:row>
      <xdr:rowOff>46037</xdr:rowOff>
    </xdr:from>
    <xdr:to>
      <xdr:col>1</xdr:col>
      <xdr:colOff>4167188</xdr:colOff>
      <xdr:row>20</xdr:row>
      <xdr:rowOff>93632</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flipV="1">
          <a:off x="6087268" y="4056062"/>
          <a:ext cx="3970" cy="219045"/>
        </a:xfrm>
        <a:prstGeom prst="straightConnector1">
          <a:avLst/>
        </a:prstGeom>
        <a:ln w="25400">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11</xdr:row>
      <xdr:rowOff>101648</xdr:rowOff>
    </xdr:from>
    <xdr:to>
      <xdr:col>2</xdr:col>
      <xdr:colOff>219075</xdr:colOff>
      <xdr:row>18</xdr:row>
      <xdr:rowOff>9525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V="1">
          <a:off x="9553575" y="2740073"/>
          <a:ext cx="0" cy="110802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3208338</xdr:colOff>
      <xdr:row>17</xdr:row>
      <xdr:rowOff>117465</xdr:rowOff>
    </xdr:from>
    <xdr:to>
      <xdr:col>1</xdr:col>
      <xdr:colOff>4986338</xdr:colOff>
      <xdr:row>18</xdr:row>
      <xdr:rowOff>155665</xdr:rowOff>
    </xdr:to>
    <xdr:sp macro="" textlink="">
      <xdr:nvSpPr>
        <xdr:cNvPr id="28" name="フローチャート : 代替処理 27">
          <a:extLst>
            <a:ext uri="{FF2B5EF4-FFF2-40B4-BE49-F238E27FC236}">
              <a16:creationId xmlns:a16="http://schemas.microsoft.com/office/drawing/2014/main" id="{00000000-0008-0000-0000-00001C000000}"/>
            </a:ext>
          </a:extLst>
        </xdr:cNvPr>
        <xdr:cNvSpPr/>
      </xdr:nvSpPr>
      <xdr:spPr>
        <a:xfrm>
          <a:off x="5160963" y="4984740"/>
          <a:ext cx="1778000" cy="209650"/>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⑨対面回収</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22</xdr:col>
      <xdr:colOff>578754</xdr:colOff>
      <xdr:row>29</xdr:row>
      <xdr:rowOff>127424</xdr:rowOff>
    </xdr:to>
    <xdr:pic>
      <xdr:nvPicPr>
        <xdr:cNvPr id="3" name="図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307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685791</xdr:colOff>
      <xdr:row>0</xdr:row>
      <xdr:rowOff>0</xdr:rowOff>
    </xdr:from>
    <xdr:to>
      <xdr:col>20</xdr:col>
      <xdr:colOff>578745</xdr:colOff>
      <xdr:row>29</xdr:row>
      <xdr:rowOff>127424</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16"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20</xdr:col>
      <xdr:colOff>557587</xdr:colOff>
      <xdr:row>30</xdr:row>
      <xdr:rowOff>14182</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40583"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687915</xdr:colOff>
      <xdr:row>0</xdr:row>
      <xdr:rowOff>0</xdr:rowOff>
    </xdr:from>
    <xdr:to>
      <xdr:col>20</xdr:col>
      <xdr:colOff>557586</xdr:colOff>
      <xdr:row>30</xdr:row>
      <xdr:rowOff>14182</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40582"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31</xdr:row>
      <xdr:rowOff>0</xdr:rowOff>
    </xdr:from>
    <xdr:to>
      <xdr:col>20</xdr:col>
      <xdr:colOff>557587</xdr:colOff>
      <xdr:row>61</xdr:row>
      <xdr:rowOff>67099</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0583" y="530225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20</xdr:col>
      <xdr:colOff>578754</xdr:colOff>
      <xdr:row>29</xdr:row>
      <xdr:rowOff>127424</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20</xdr:col>
      <xdr:colOff>578754</xdr:colOff>
      <xdr:row>29</xdr:row>
      <xdr:rowOff>127424</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6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20</xdr:col>
      <xdr:colOff>578754</xdr:colOff>
      <xdr:row>29</xdr:row>
      <xdr:rowOff>127424</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31</xdr:row>
      <xdr:rowOff>0</xdr:rowOff>
    </xdr:from>
    <xdr:to>
      <xdr:col>20</xdr:col>
      <xdr:colOff>578754</xdr:colOff>
      <xdr:row>61</xdr:row>
      <xdr:rowOff>3599</xdr:rowOff>
    </xdr:to>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9525" y="5362575"/>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20</xdr:col>
      <xdr:colOff>578754</xdr:colOff>
      <xdr:row>29</xdr:row>
      <xdr:rowOff>127424</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20</xdr:col>
      <xdr:colOff>578754</xdr:colOff>
      <xdr:row>29</xdr:row>
      <xdr:rowOff>127424</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twin-stars.co.jp/8_trashbox_koden-recyclebox.html" TargetMode="External"/><Relationship Id="rId1" Type="http://schemas.openxmlformats.org/officeDocument/2006/relationships/hyperlink" Target="http://www.twin-stars.co.jp/8_trashbox_kogatakadenkaisyuboc-t3.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36"/>
  <sheetViews>
    <sheetView showGridLines="0" tabSelected="1" view="pageBreakPreview" zoomScaleNormal="100" zoomScaleSheetLayoutView="100" workbookViewId="0">
      <selection activeCell="A4" sqref="A4:C4"/>
    </sheetView>
  </sheetViews>
  <sheetFormatPr defaultRowHeight="12.9" x14ac:dyDescent="0.2"/>
  <cols>
    <col min="1" max="1" width="25.59765625" customWidth="1"/>
    <col min="2" max="2" width="115.59765625" customWidth="1"/>
    <col min="3" max="3" width="16.69921875" bestFit="1" customWidth="1"/>
  </cols>
  <sheetData>
    <row r="1" spans="1:5" s="38" customFormat="1" ht="16.7" x14ac:dyDescent="0.2">
      <c r="A1" s="37" t="s">
        <v>381</v>
      </c>
    </row>
    <row r="2" spans="1:5" s="48" customFormat="1" ht="20.95" customHeight="1" x14ac:dyDescent="0.2">
      <c r="A2" s="47" t="s">
        <v>321</v>
      </c>
    </row>
    <row r="3" spans="1:5" x14ac:dyDescent="0.2">
      <c r="A3" s="53" t="s">
        <v>322</v>
      </c>
    </row>
    <row r="4" spans="1:5" ht="92.3" customHeight="1" x14ac:dyDescent="0.2">
      <c r="A4" s="54" t="s">
        <v>379</v>
      </c>
      <c r="B4" s="54"/>
      <c r="C4" s="54"/>
    </row>
    <row r="5" spans="1:5" x14ac:dyDescent="0.2">
      <c r="A5" s="53" t="s">
        <v>323</v>
      </c>
    </row>
    <row r="6" spans="1:5" ht="105.75" customHeight="1" x14ac:dyDescent="0.2">
      <c r="A6" s="54" t="s">
        <v>326</v>
      </c>
      <c r="B6" s="54"/>
      <c r="C6" s="54"/>
    </row>
    <row r="7" spans="1:5" x14ac:dyDescent="0.2">
      <c r="A7" s="53" t="s">
        <v>324</v>
      </c>
    </row>
    <row r="8" spans="1:5" ht="65.3" customHeight="1" x14ac:dyDescent="0.2">
      <c r="A8" s="54" t="s">
        <v>380</v>
      </c>
      <c r="B8" s="54"/>
      <c r="C8" s="54"/>
    </row>
    <row r="9" spans="1:5" x14ac:dyDescent="0.2">
      <c r="A9" s="53" t="s">
        <v>325</v>
      </c>
    </row>
    <row r="10" spans="1:5" ht="42.05" customHeight="1" x14ac:dyDescent="0.2">
      <c r="A10" s="54" t="s">
        <v>268</v>
      </c>
      <c r="B10" s="54"/>
      <c r="C10" s="54"/>
    </row>
    <row r="12" spans="1:5" x14ac:dyDescent="0.2">
      <c r="E12" s="34"/>
    </row>
    <row r="13" spans="1:5" x14ac:dyDescent="0.2">
      <c r="E13" s="34"/>
    </row>
    <row r="14" spans="1:5" x14ac:dyDescent="0.2">
      <c r="E14" s="34"/>
    </row>
    <row r="15" spans="1:5" x14ac:dyDescent="0.2">
      <c r="E15" s="34"/>
    </row>
    <row r="23" spans="1:3" s="33" customFormat="1" x14ac:dyDescent="0.2">
      <c r="A23" s="35" t="s">
        <v>176</v>
      </c>
      <c r="B23" s="36" t="s">
        <v>177</v>
      </c>
      <c r="C23" s="36" t="s">
        <v>181</v>
      </c>
    </row>
    <row r="24" spans="1:3" ht="27" customHeight="1" x14ac:dyDescent="0.2">
      <c r="A24" s="1" t="s">
        <v>178</v>
      </c>
      <c r="B24" s="19" t="s">
        <v>197</v>
      </c>
      <c r="C24" s="1" t="s">
        <v>186</v>
      </c>
    </row>
    <row r="25" spans="1:3" ht="27" customHeight="1" x14ac:dyDescent="0.2">
      <c r="A25" s="24" t="s">
        <v>179</v>
      </c>
      <c r="B25" s="19" t="s">
        <v>274</v>
      </c>
      <c r="C25" s="1" t="s">
        <v>187</v>
      </c>
    </row>
    <row r="26" spans="1:3" ht="27" customHeight="1" x14ac:dyDescent="0.2">
      <c r="A26" s="24" t="s">
        <v>180</v>
      </c>
      <c r="B26" s="19" t="s">
        <v>190</v>
      </c>
      <c r="C26" s="1" t="s">
        <v>188</v>
      </c>
    </row>
    <row r="27" spans="1:3" ht="27" customHeight="1" x14ac:dyDescent="0.2">
      <c r="A27" s="24" t="s">
        <v>182</v>
      </c>
      <c r="B27" s="19" t="s">
        <v>191</v>
      </c>
      <c r="C27" s="1" t="s">
        <v>188</v>
      </c>
    </row>
    <row r="28" spans="1:3" ht="27" customHeight="1" x14ac:dyDescent="0.2">
      <c r="A28" s="24" t="s">
        <v>183</v>
      </c>
      <c r="B28" s="19" t="s">
        <v>192</v>
      </c>
      <c r="C28" s="1" t="s">
        <v>188</v>
      </c>
    </row>
    <row r="29" spans="1:3" ht="27" customHeight="1" x14ac:dyDescent="0.2">
      <c r="A29" s="24" t="s">
        <v>203</v>
      </c>
      <c r="B29" s="19" t="s">
        <v>204</v>
      </c>
      <c r="C29" s="1" t="s">
        <v>188</v>
      </c>
    </row>
    <row r="30" spans="1:3" ht="27" customHeight="1" x14ac:dyDescent="0.2">
      <c r="A30" s="24" t="s">
        <v>184</v>
      </c>
      <c r="B30" s="19" t="s">
        <v>196</v>
      </c>
      <c r="C30" s="1" t="s">
        <v>188</v>
      </c>
    </row>
    <row r="31" spans="1:3" ht="27" customHeight="1" x14ac:dyDescent="0.2">
      <c r="A31" s="24" t="s">
        <v>185</v>
      </c>
      <c r="B31" s="19" t="s">
        <v>193</v>
      </c>
      <c r="C31" s="1" t="s">
        <v>188</v>
      </c>
    </row>
    <row r="32" spans="1:3" ht="27" customHeight="1" x14ac:dyDescent="0.2">
      <c r="A32" s="24" t="s">
        <v>194</v>
      </c>
      <c r="B32" s="19" t="s">
        <v>195</v>
      </c>
      <c r="C32" s="1" t="s">
        <v>188</v>
      </c>
    </row>
    <row r="33" spans="1:3" ht="27" customHeight="1" x14ac:dyDescent="0.2">
      <c r="A33" s="24" t="s">
        <v>314</v>
      </c>
      <c r="B33" s="19" t="s">
        <v>320</v>
      </c>
      <c r="C33" s="1" t="s">
        <v>188</v>
      </c>
    </row>
    <row r="34" spans="1:3" ht="27" customHeight="1" x14ac:dyDescent="0.2">
      <c r="A34" s="24" t="s">
        <v>315</v>
      </c>
      <c r="B34" s="19" t="s">
        <v>220</v>
      </c>
      <c r="C34" s="1" t="s">
        <v>187</v>
      </c>
    </row>
    <row r="35" spans="1:3" ht="27" customHeight="1" x14ac:dyDescent="0.2">
      <c r="A35" s="24" t="s">
        <v>316</v>
      </c>
      <c r="B35" s="19" t="s">
        <v>318</v>
      </c>
      <c r="C35" s="1" t="s">
        <v>187</v>
      </c>
    </row>
    <row r="36" spans="1:3" ht="27" customHeight="1" x14ac:dyDescent="0.2">
      <c r="A36" s="24" t="s">
        <v>317</v>
      </c>
      <c r="B36" s="19" t="s">
        <v>319</v>
      </c>
      <c r="C36" s="1" t="s">
        <v>189</v>
      </c>
    </row>
  </sheetData>
  <mergeCells count="4">
    <mergeCell ref="A4:C4"/>
    <mergeCell ref="A6:C6"/>
    <mergeCell ref="A8:C8"/>
    <mergeCell ref="A10:C10"/>
  </mergeCells>
  <phoneticPr fontId="1"/>
  <hyperlinks>
    <hyperlink ref="A25" location="①小型家電引渡等!A1" display="①小型家電引渡等"/>
    <hyperlink ref="A26" location="②ボックス回収!A1" display="②ボックス回収"/>
    <hyperlink ref="A27" location="③ステーション回収!A1" display="③ステーション回収"/>
    <hyperlink ref="A28" location="④ピックアップ回収!A1" display="④ピックアップ回収"/>
    <hyperlink ref="A29" location="⑤集団回収・市民参加型回収!Print_Area" display="⑤集団回収・市民参加型回収"/>
    <hyperlink ref="A30" location="⑥イベント回収!A1" display="⑥イベント回収"/>
    <hyperlink ref="A31" location="⑦清掃工場等への持込み!A1" display="⑦清掃工業等への持込み"/>
    <hyperlink ref="A32" location="⑧戸別訪問回収!A1" display="⑧戸別訪問回収"/>
    <hyperlink ref="A35" location="⑪費用便益算定結果!Print_Area" display="⑪費用便益算定結果"/>
    <hyperlink ref="A36" location="⑫計算に必要な情報!Print_Area" display="⑫計算に必要な情報"/>
    <hyperlink ref="A34" location="⑩便益計算!Print_Area" display="⑨便益計算"/>
    <hyperlink ref="A33" location="⑨対面回収!Print_Area" display="⑨対面回収"/>
  </hyperlinks>
  <pageMargins left="0.7" right="0.7" top="0.75" bottom="0.75" header="0.3" footer="0.3"/>
  <pageSetup paperSize="9" scale="81" orientation="landscape" r:id="rId1"/>
  <rowBreaks count="1" manualBreakCount="1">
    <brk id="22"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3"/>
  <sheetViews>
    <sheetView showGridLines="0" view="pageBreakPreview" zoomScaleNormal="100" zoomScaleSheetLayoutView="100" workbookViewId="0">
      <selection activeCell="A20" sqref="A20"/>
    </sheetView>
  </sheetViews>
  <sheetFormatPr defaultRowHeight="12.9" x14ac:dyDescent="0.2"/>
  <cols>
    <col min="1" max="1" width="15.69921875" customWidth="1"/>
    <col min="4" max="4" width="3.3984375" customWidth="1"/>
    <col min="5" max="5" width="11" bestFit="1" customWidth="1"/>
    <col min="8" max="8" width="3.3984375" customWidth="1"/>
    <col min="9" max="9" width="71.59765625" customWidth="1"/>
  </cols>
  <sheetData>
    <row r="1" spans="1:11" s="40" customFormat="1" ht="16.7" x14ac:dyDescent="0.2">
      <c r="A1" s="40" t="s">
        <v>336</v>
      </c>
    </row>
    <row r="2" spans="1:11" s="15" customFormat="1" x14ac:dyDescent="0.2">
      <c r="A2" s="15" t="s">
        <v>10</v>
      </c>
    </row>
    <row r="3" spans="1:11" x14ac:dyDescent="0.2">
      <c r="A3" t="s">
        <v>337</v>
      </c>
      <c r="K3" s="34"/>
    </row>
    <row r="4" spans="1:11" x14ac:dyDescent="0.2">
      <c r="A4" t="s">
        <v>338</v>
      </c>
    </row>
    <row r="5" spans="1:11" x14ac:dyDescent="0.2">
      <c r="A5" s="27" t="s">
        <v>339</v>
      </c>
      <c r="B5" s="8" t="s">
        <v>12</v>
      </c>
      <c r="C5" s="30"/>
      <c r="I5" t="s">
        <v>158</v>
      </c>
    </row>
    <row r="7" spans="1:11" s="15" customFormat="1" x14ac:dyDescent="0.2">
      <c r="A7" s="15" t="s">
        <v>340</v>
      </c>
    </row>
    <row r="8" spans="1:11" x14ac:dyDescent="0.2">
      <c r="A8" t="s">
        <v>341</v>
      </c>
    </row>
    <row r="9" spans="1:11" x14ac:dyDescent="0.2">
      <c r="A9" t="s">
        <v>342</v>
      </c>
    </row>
    <row r="10" spans="1:11" x14ac:dyDescent="0.2">
      <c r="A10" s="7" t="s">
        <v>22</v>
      </c>
      <c r="B10" s="8" t="s">
        <v>21</v>
      </c>
      <c r="C10" s="32">
        <f>G10*G11</f>
        <v>0</v>
      </c>
      <c r="D10" s="13" t="s">
        <v>41</v>
      </c>
      <c r="E10" s="7" t="s">
        <v>40</v>
      </c>
      <c r="F10" s="8" t="s">
        <v>276</v>
      </c>
      <c r="G10" s="30"/>
      <c r="I10" t="s">
        <v>293</v>
      </c>
    </row>
    <row r="11" spans="1:11" x14ac:dyDescent="0.2">
      <c r="E11" s="7" t="s">
        <v>18</v>
      </c>
      <c r="F11" s="8" t="s">
        <v>277</v>
      </c>
      <c r="G11" s="30"/>
      <c r="I11" t="s">
        <v>294</v>
      </c>
    </row>
    <row r="12" spans="1:11" x14ac:dyDescent="0.2">
      <c r="E12" s="10"/>
      <c r="F12" s="10"/>
      <c r="G12" s="11"/>
      <c r="I12" t="s">
        <v>280</v>
      </c>
    </row>
    <row r="13" spans="1:11" x14ac:dyDescent="0.2">
      <c r="E13" s="10"/>
      <c r="F13" s="10"/>
      <c r="G13" s="11"/>
      <c r="I13" t="s">
        <v>295</v>
      </c>
    </row>
    <row r="14" spans="1:11" x14ac:dyDescent="0.2">
      <c r="A14" t="s">
        <v>226</v>
      </c>
      <c r="I14" s="29"/>
    </row>
    <row r="15" spans="1:11" x14ac:dyDescent="0.2">
      <c r="A15" s="7" t="s">
        <v>20</v>
      </c>
      <c r="B15" s="8" t="s">
        <v>21</v>
      </c>
      <c r="C15" s="32">
        <f>G15*G16</f>
        <v>0</v>
      </c>
      <c r="D15" s="13" t="s">
        <v>41</v>
      </c>
      <c r="E15" s="7" t="s">
        <v>37</v>
      </c>
      <c r="F15" s="8" t="s">
        <v>38</v>
      </c>
      <c r="G15" s="30"/>
      <c r="I15" t="s">
        <v>95</v>
      </c>
    </row>
    <row r="16" spans="1:11" x14ac:dyDescent="0.2">
      <c r="E16" s="7" t="s">
        <v>18</v>
      </c>
      <c r="F16" s="8" t="s">
        <v>39</v>
      </c>
      <c r="G16" s="30"/>
      <c r="I16" t="s">
        <v>96</v>
      </c>
    </row>
    <row r="17" spans="1:9" x14ac:dyDescent="0.2">
      <c r="I17" t="s">
        <v>97</v>
      </c>
    </row>
    <row r="18" spans="1:9" x14ac:dyDescent="0.2">
      <c r="I18" s="29" t="s">
        <v>234</v>
      </c>
    </row>
    <row r="19" spans="1:9" x14ac:dyDescent="0.2">
      <c r="A19" t="s">
        <v>343</v>
      </c>
      <c r="I19" s="29" t="s">
        <v>335</v>
      </c>
    </row>
    <row r="20" spans="1:9" x14ac:dyDescent="0.2">
      <c r="A20" s="49"/>
      <c r="B20" s="8" t="s">
        <v>21</v>
      </c>
      <c r="C20" s="30"/>
      <c r="I20" t="s">
        <v>345</v>
      </c>
    </row>
    <row r="21" spans="1:9" x14ac:dyDescent="0.2">
      <c r="A21" s="49"/>
      <c r="B21" s="8" t="s">
        <v>21</v>
      </c>
      <c r="C21" s="30"/>
      <c r="I21" t="s">
        <v>376</v>
      </c>
    </row>
    <row r="22" spans="1:9" x14ac:dyDescent="0.2">
      <c r="A22" s="49"/>
      <c r="B22" s="8" t="s">
        <v>21</v>
      </c>
      <c r="C22" s="30"/>
      <c r="I22" t="s">
        <v>309</v>
      </c>
    </row>
    <row r="23" spans="1:9" x14ac:dyDescent="0.2">
      <c r="A23" s="49"/>
      <c r="B23" s="8" t="s">
        <v>21</v>
      </c>
      <c r="C23" s="30"/>
    </row>
    <row r="24" spans="1:9" x14ac:dyDescent="0.2">
      <c r="A24" s="49"/>
      <c r="B24" s="8" t="s">
        <v>21</v>
      </c>
      <c r="C24" s="30"/>
    </row>
    <row r="26" spans="1:9" x14ac:dyDescent="0.2">
      <c r="A26" t="s">
        <v>344</v>
      </c>
    </row>
    <row r="27" spans="1:9" x14ac:dyDescent="0.2">
      <c r="A27" s="7" t="s">
        <v>126</v>
      </c>
      <c r="B27" s="8" t="s">
        <v>21</v>
      </c>
      <c r="C27" s="31">
        <f>C10+C15+C20+C21+C22+C23+C24</f>
        <v>0</v>
      </c>
      <c r="I27" t="s">
        <v>128</v>
      </c>
    </row>
    <row r="28" spans="1:9" x14ac:dyDescent="0.2">
      <c r="A28" s="7" t="s">
        <v>127</v>
      </c>
      <c r="B28" s="9" t="s">
        <v>5</v>
      </c>
      <c r="C28" s="31" t="e">
        <f>C27/C5</f>
        <v>#DIV/0!</v>
      </c>
      <c r="I28" t="s">
        <v>129</v>
      </c>
    </row>
    <row r="30" spans="1:9" x14ac:dyDescent="0.2">
      <c r="A30" s="39" t="s">
        <v>75</v>
      </c>
    </row>
    <row r="31" spans="1:9" x14ac:dyDescent="0.2">
      <c r="A31" s="6"/>
      <c r="B31" t="s">
        <v>76</v>
      </c>
    </row>
    <row r="32" spans="1:9" x14ac:dyDescent="0.2">
      <c r="A32" s="14"/>
      <c r="B32" t="s">
        <v>77</v>
      </c>
    </row>
    <row r="33" spans="1:2" x14ac:dyDescent="0.2">
      <c r="A33" s="5"/>
      <c r="B33" t="s">
        <v>78</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zoomScaleNormal="100" zoomScaleSheetLayoutView="100" workbookViewId="0">
      <selection activeCell="K22" sqref="K22"/>
    </sheetView>
  </sheetViews>
  <sheetFormatPr defaultRowHeight="12.9" x14ac:dyDescent="0.2"/>
  <cols>
    <col min="1" max="2" width="12.59765625" customWidth="1"/>
    <col min="3" max="3" width="7.09765625" customWidth="1"/>
    <col min="4" max="4" width="6.19921875" bestFit="1" customWidth="1"/>
    <col min="6" max="6" width="3.3984375" customWidth="1"/>
    <col min="7" max="7" width="18.59765625" bestFit="1" customWidth="1"/>
    <col min="8" max="8" width="6.69921875" bestFit="1" customWidth="1"/>
    <col min="9" max="9" width="9" customWidth="1"/>
    <col min="10" max="10" width="3.3984375" customWidth="1"/>
    <col min="11" max="11" width="72.59765625" customWidth="1"/>
  </cols>
  <sheetData>
    <row r="1" spans="1:13" s="40" customFormat="1" ht="16.7" x14ac:dyDescent="0.2">
      <c r="A1" s="40" t="s">
        <v>208</v>
      </c>
    </row>
    <row r="2" spans="1:13" s="15" customFormat="1" x14ac:dyDescent="0.2">
      <c r="A2" s="15" t="s">
        <v>34</v>
      </c>
    </row>
    <row r="3" spans="1:13" s="16" customFormat="1" x14ac:dyDescent="0.2">
      <c r="A3" s="16" t="s">
        <v>210</v>
      </c>
    </row>
    <row r="4" spans="1:13" x14ac:dyDescent="0.2">
      <c r="A4" s="7" t="s">
        <v>209</v>
      </c>
      <c r="B4" s="9"/>
      <c r="C4" s="9"/>
      <c r="D4" s="8" t="s">
        <v>21</v>
      </c>
      <c r="E4" s="31">
        <f>SUM(①小型家電引渡等!E13:E22)</f>
        <v>0</v>
      </c>
      <c r="I4" s="50"/>
      <c r="M4" s="34"/>
    </row>
    <row r="5" spans="1:13" s="16" customFormat="1" x14ac:dyDescent="0.2">
      <c r="A5" s="18"/>
      <c r="B5" s="18"/>
      <c r="C5" s="18"/>
      <c r="D5" s="18"/>
      <c r="E5" s="42"/>
      <c r="M5" s="52"/>
    </row>
    <row r="6" spans="1:13" s="16" customFormat="1" x14ac:dyDescent="0.2">
      <c r="A6" s="23" t="s">
        <v>373</v>
      </c>
      <c r="B6" s="23"/>
      <c r="C6" s="23"/>
      <c r="D6" s="23"/>
      <c r="E6" s="43"/>
    </row>
    <row r="7" spans="1:13" x14ac:dyDescent="0.2">
      <c r="A7" s="7" t="s">
        <v>215</v>
      </c>
      <c r="B7" s="9"/>
      <c r="C7" s="9"/>
      <c r="D7" s="8" t="s">
        <v>21</v>
      </c>
      <c r="E7" s="32">
        <f>I7*I8</f>
        <v>0</v>
      </c>
      <c r="F7" s="13" t="s">
        <v>41</v>
      </c>
      <c r="G7" s="7" t="s">
        <v>359</v>
      </c>
      <c r="H7" s="8" t="s">
        <v>62</v>
      </c>
      <c r="I7" s="30"/>
      <c r="J7" s="11"/>
      <c r="K7" t="s">
        <v>262</v>
      </c>
    </row>
    <row r="8" spans="1:13" x14ac:dyDescent="0.2">
      <c r="A8" s="17"/>
      <c r="B8" s="17"/>
      <c r="C8" s="17"/>
      <c r="D8" s="17"/>
      <c r="E8" s="18"/>
      <c r="F8" s="13"/>
      <c r="G8" s="7" t="s">
        <v>212</v>
      </c>
      <c r="H8" s="8" t="s">
        <v>63</v>
      </c>
      <c r="I8" s="30"/>
      <c r="J8" s="11"/>
      <c r="K8" t="s">
        <v>367</v>
      </c>
    </row>
    <row r="9" spans="1:13" x14ac:dyDescent="0.2">
      <c r="A9" s="22"/>
      <c r="B9" s="22"/>
      <c r="C9" s="22"/>
      <c r="D9" s="22"/>
      <c r="E9" s="23"/>
      <c r="F9" s="45"/>
      <c r="G9" s="9"/>
      <c r="H9" s="9"/>
      <c r="I9" s="44"/>
      <c r="J9" s="11"/>
    </row>
    <row r="10" spans="1:13" x14ac:dyDescent="0.2">
      <c r="A10" s="7" t="s">
        <v>216</v>
      </c>
      <c r="B10" s="9"/>
      <c r="C10" s="9"/>
      <c r="D10" s="8" t="s">
        <v>21</v>
      </c>
      <c r="E10" s="32">
        <f>I10*I11</f>
        <v>0</v>
      </c>
      <c r="F10" s="13" t="s">
        <v>41</v>
      </c>
      <c r="G10" s="7" t="s">
        <v>360</v>
      </c>
      <c r="H10" s="8" t="s">
        <v>62</v>
      </c>
      <c r="I10" s="30"/>
      <c r="J10" s="11"/>
      <c r="K10" t="s">
        <v>263</v>
      </c>
    </row>
    <row r="11" spans="1:13" x14ac:dyDescent="0.2">
      <c r="A11" s="17"/>
      <c r="B11" s="17"/>
      <c r="C11" s="17"/>
      <c r="D11" s="17"/>
      <c r="E11" s="18"/>
      <c r="F11" s="13"/>
      <c r="G11" s="7" t="s">
        <v>213</v>
      </c>
      <c r="H11" s="8" t="s">
        <v>63</v>
      </c>
      <c r="I11" s="30"/>
      <c r="J11" s="11"/>
      <c r="K11" t="s">
        <v>368</v>
      </c>
    </row>
    <row r="12" spans="1:13" s="16" customFormat="1" x14ac:dyDescent="0.2">
      <c r="A12" s="23"/>
      <c r="B12" s="23"/>
      <c r="C12" s="23"/>
      <c r="D12" s="23"/>
      <c r="E12" s="43"/>
    </row>
    <row r="13" spans="1:13" x14ac:dyDescent="0.2">
      <c r="A13" s="7" t="s">
        <v>217</v>
      </c>
      <c r="B13" s="9"/>
      <c r="C13" s="9"/>
      <c r="D13" s="8" t="s">
        <v>21</v>
      </c>
      <c r="E13" s="32">
        <f>I13*I14</f>
        <v>0</v>
      </c>
      <c r="F13" s="13" t="s">
        <v>41</v>
      </c>
      <c r="G13" s="7" t="s">
        <v>361</v>
      </c>
      <c r="H13" s="8" t="s">
        <v>62</v>
      </c>
      <c r="I13" s="30"/>
      <c r="J13" s="11"/>
      <c r="K13" t="s">
        <v>264</v>
      </c>
    </row>
    <row r="14" spans="1:13" x14ac:dyDescent="0.2">
      <c r="A14" s="17"/>
      <c r="B14" s="17"/>
      <c r="C14" s="17"/>
      <c r="D14" s="17"/>
      <c r="E14" s="18"/>
      <c r="F14" s="13"/>
      <c r="G14" s="7" t="s">
        <v>214</v>
      </c>
      <c r="H14" s="8" t="s">
        <v>63</v>
      </c>
      <c r="I14" s="30"/>
      <c r="J14" s="11"/>
      <c r="K14" t="s">
        <v>369</v>
      </c>
    </row>
    <row r="15" spans="1:13" s="16" customFormat="1" x14ac:dyDescent="0.2">
      <c r="A15" s="23"/>
      <c r="B15" s="23"/>
      <c r="C15" s="23"/>
      <c r="D15" s="23"/>
      <c r="E15" s="43"/>
    </row>
    <row r="16" spans="1:13" x14ac:dyDescent="0.2">
      <c r="A16" s="7" t="s">
        <v>256</v>
      </c>
      <c r="B16" s="9"/>
      <c r="C16" s="9"/>
      <c r="D16" s="8" t="s">
        <v>21</v>
      </c>
      <c r="E16" s="32">
        <f>I16*I17</f>
        <v>0</v>
      </c>
      <c r="F16" s="13" t="s">
        <v>41</v>
      </c>
      <c r="G16" s="7" t="s">
        <v>362</v>
      </c>
      <c r="H16" s="8" t="s">
        <v>62</v>
      </c>
      <c r="I16" s="30"/>
      <c r="J16" s="11"/>
      <c r="K16" t="s">
        <v>265</v>
      </c>
    </row>
    <row r="17" spans="1:11" x14ac:dyDescent="0.2">
      <c r="A17" s="17"/>
      <c r="B17" s="17"/>
      <c r="C17" s="17"/>
      <c r="D17" s="17"/>
      <c r="E17" s="18"/>
      <c r="F17" s="13"/>
      <c r="G17" s="7" t="s">
        <v>257</v>
      </c>
      <c r="H17" s="8" t="s">
        <v>63</v>
      </c>
      <c r="I17" s="30"/>
      <c r="J17" s="11"/>
      <c r="K17" t="s">
        <v>370</v>
      </c>
    </row>
    <row r="18" spans="1:11" x14ac:dyDescent="0.2">
      <c r="A18" s="10"/>
      <c r="B18" s="10"/>
      <c r="C18" s="10"/>
      <c r="D18" s="10"/>
      <c r="E18" s="11"/>
      <c r="F18" s="13"/>
      <c r="G18" s="18"/>
      <c r="H18" s="18"/>
      <c r="I18" s="42"/>
      <c r="J18" s="11"/>
    </row>
    <row r="19" spans="1:11" x14ac:dyDescent="0.2">
      <c r="A19" s="7" t="s">
        <v>258</v>
      </c>
      <c r="B19" s="9"/>
      <c r="C19" s="9"/>
      <c r="D19" s="8" t="s">
        <v>21</v>
      </c>
      <c r="E19" s="32">
        <f>I19*I20</f>
        <v>0</v>
      </c>
      <c r="F19" s="13" t="s">
        <v>41</v>
      </c>
      <c r="G19" s="7" t="s">
        <v>363</v>
      </c>
      <c r="H19" s="8" t="s">
        <v>62</v>
      </c>
      <c r="I19" s="30"/>
      <c r="J19" s="11"/>
      <c r="K19" t="s">
        <v>266</v>
      </c>
    </row>
    <row r="20" spans="1:11" x14ac:dyDescent="0.2">
      <c r="A20" s="17"/>
      <c r="B20" s="17"/>
      <c r="C20" s="17"/>
      <c r="D20" s="17"/>
      <c r="E20" s="18"/>
      <c r="F20" s="13"/>
      <c r="G20" s="7" t="s">
        <v>61</v>
      </c>
      <c r="H20" s="8" t="s">
        <v>63</v>
      </c>
      <c r="I20" s="30"/>
      <c r="J20" s="11"/>
      <c r="K20" t="s">
        <v>371</v>
      </c>
    </row>
    <row r="21" spans="1:11" x14ac:dyDescent="0.2">
      <c r="A21" s="10"/>
      <c r="B21" s="10"/>
      <c r="C21" s="10"/>
      <c r="D21" s="10"/>
      <c r="E21" s="11"/>
      <c r="F21" s="13"/>
      <c r="G21" s="18"/>
      <c r="H21" s="18"/>
      <c r="I21" s="42"/>
      <c r="J21" s="11"/>
      <c r="K21" t="s">
        <v>377</v>
      </c>
    </row>
    <row r="22" spans="1:11" x14ac:dyDescent="0.2">
      <c r="A22" s="22" t="s">
        <v>211</v>
      </c>
      <c r="B22" s="22"/>
      <c r="C22" s="22"/>
      <c r="D22" s="22"/>
      <c r="E22" s="23"/>
      <c r="F22" s="45"/>
      <c r="G22" s="23"/>
      <c r="H22" s="23"/>
      <c r="I22" s="43"/>
      <c r="J22" s="11"/>
      <c r="K22" t="s">
        <v>378</v>
      </c>
    </row>
    <row r="23" spans="1:11" x14ac:dyDescent="0.2">
      <c r="A23" s="7" t="s">
        <v>259</v>
      </c>
      <c r="B23" s="9"/>
      <c r="C23" s="9"/>
      <c r="D23" s="8" t="s">
        <v>21</v>
      </c>
      <c r="E23" s="32">
        <f>I23*I24+I25*I26+I27*I28</f>
        <v>0</v>
      </c>
      <c r="F23" s="13" t="s">
        <v>41</v>
      </c>
      <c r="G23" s="7" t="s">
        <v>364</v>
      </c>
      <c r="H23" s="8" t="s">
        <v>62</v>
      </c>
      <c r="I23" s="30"/>
      <c r="K23" t="s">
        <v>267</v>
      </c>
    </row>
    <row r="24" spans="1:11" x14ac:dyDescent="0.2">
      <c r="A24" s="17"/>
      <c r="B24" s="17"/>
      <c r="C24" s="17"/>
      <c r="D24" s="17"/>
      <c r="E24" s="18"/>
      <c r="F24" s="13"/>
      <c r="G24" s="7" t="s">
        <v>85</v>
      </c>
      <c r="H24" s="8" t="s">
        <v>63</v>
      </c>
      <c r="I24" s="30"/>
      <c r="K24" t="s">
        <v>372</v>
      </c>
    </row>
    <row r="25" spans="1:11" x14ac:dyDescent="0.2">
      <c r="A25" s="10"/>
      <c r="B25" s="10"/>
      <c r="C25" s="10"/>
      <c r="D25" s="10"/>
      <c r="E25" s="11"/>
      <c r="F25" s="13"/>
      <c r="G25" s="7" t="s">
        <v>365</v>
      </c>
      <c r="H25" s="8" t="s">
        <v>62</v>
      </c>
      <c r="I25" s="30"/>
      <c r="K25" t="s">
        <v>198</v>
      </c>
    </row>
    <row r="26" spans="1:11" x14ac:dyDescent="0.2">
      <c r="A26" s="10"/>
      <c r="B26" s="10"/>
      <c r="C26" s="10"/>
      <c r="D26" s="10"/>
      <c r="E26" s="11"/>
      <c r="F26" s="13"/>
      <c r="G26" s="7" t="s">
        <v>86</v>
      </c>
      <c r="H26" s="8" t="s">
        <v>63</v>
      </c>
      <c r="I26" s="30"/>
      <c r="K26" t="s">
        <v>199</v>
      </c>
    </row>
    <row r="27" spans="1:11" x14ac:dyDescent="0.2">
      <c r="A27" s="10"/>
      <c r="B27" s="10"/>
      <c r="C27" s="10"/>
      <c r="D27" s="10"/>
      <c r="E27" s="11"/>
      <c r="F27" s="13"/>
      <c r="G27" s="7" t="s">
        <v>366</v>
      </c>
      <c r="H27" s="8" t="s">
        <v>62</v>
      </c>
      <c r="I27" s="30"/>
      <c r="K27" t="s">
        <v>200</v>
      </c>
    </row>
    <row r="28" spans="1:11" x14ac:dyDescent="0.2">
      <c r="A28" s="10"/>
      <c r="B28" s="10"/>
      <c r="C28" s="10"/>
      <c r="D28" s="10"/>
      <c r="E28" s="11"/>
      <c r="F28" s="13"/>
      <c r="G28" s="7" t="s">
        <v>87</v>
      </c>
      <c r="H28" s="8" t="s">
        <v>63</v>
      </c>
      <c r="I28" s="30"/>
    </row>
    <row r="29" spans="1:11" x14ac:dyDescent="0.2">
      <c r="A29" s="10"/>
      <c r="B29" s="10"/>
      <c r="C29" s="10"/>
      <c r="D29" s="10"/>
      <c r="E29" s="11"/>
      <c r="F29" s="13"/>
      <c r="G29" s="10"/>
      <c r="H29" s="10"/>
      <c r="I29" s="46"/>
    </row>
    <row r="30" spans="1:11" x14ac:dyDescent="0.2">
      <c r="A30" s="22" t="s">
        <v>289</v>
      </c>
      <c r="B30" s="22"/>
      <c r="C30" s="22"/>
      <c r="D30" s="22"/>
      <c r="E30" s="23"/>
      <c r="F30" s="13"/>
      <c r="G30" s="10"/>
      <c r="H30" s="10"/>
      <c r="I30" s="46"/>
    </row>
    <row r="31" spans="1:11" x14ac:dyDescent="0.2">
      <c r="A31" s="7" t="s">
        <v>260</v>
      </c>
      <c r="B31" s="9"/>
      <c r="C31" s="9"/>
      <c r="D31" s="8" t="s">
        <v>21</v>
      </c>
      <c r="E31" s="31">
        <f>E4+E7+E10+E13+E16+E19+E23</f>
        <v>0</v>
      </c>
      <c r="K31" t="s">
        <v>261</v>
      </c>
    </row>
    <row r="32" spans="1:11" s="16" customFormat="1" x14ac:dyDescent="0.2">
      <c r="A32" s="11"/>
      <c r="B32" s="11"/>
      <c r="C32" s="11"/>
      <c r="D32" s="11"/>
      <c r="E32" s="46"/>
    </row>
    <row r="33" spans="1:2" x14ac:dyDescent="0.2">
      <c r="A33" s="39" t="s">
        <v>75</v>
      </c>
    </row>
    <row r="34" spans="1:2" x14ac:dyDescent="0.2">
      <c r="A34" s="6"/>
      <c r="B34" t="s">
        <v>76</v>
      </c>
    </row>
    <row r="35" spans="1:2" x14ac:dyDescent="0.2">
      <c r="A35" s="14"/>
      <c r="B35" t="s">
        <v>77</v>
      </c>
    </row>
    <row r="36" spans="1:2" x14ac:dyDescent="0.2">
      <c r="A36" s="5"/>
      <c r="B36" t="s">
        <v>78</v>
      </c>
    </row>
  </sheetData>
  <phoneticPr fontId="1"/>
  <pageMargins left="0.70866141732283472" right="0.70866141732283472" top="0.74803149606299213" bottom="0.74803149606299213" header="0.31496062992125984" footer="0.31496062992125984"/>
  <pageSetup paperSize="9"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8"/>
  <sheetViews>
    <sheetView showGridLines="0" view="pageBreakPreview" zoomScaleNormal="100" zoomScaleSheetLayoutView="100" workbookViewId="0">
      <selection activeCell="G13" sqref="G13"/>
    </sheetView>
  </sheetViews>
  <sheetFormatPr defaultRowHeight="12.9" x14ac:dyDescent="0.2"/>
  <cols>
    <col min="1" max="2" width="12.59765625" customWidth="1"/>
    <col min="3" max="3" width="13.59765625" customWidth="1"/>
    <col min="4" max="4" width="6.19921875" bestFit="1" customWidth="1"/>
    <col min="6" max="6" width="3.3984375" customWidth="1"/>
    <col min="7" max="7" width="64.69921875" customWidth="1"/>
  </cols>
  <sheetData>
    <row r="1" spans="1:7" s="40" customFormat="1" ht="16.7" x14ac:dyDescent="0.2">
      <c r="A1" s="40" t="s">
        <v>28</v>
      </c>
    </row>
    <row r="2" spans="1:7" s="15" customFormat="1" x14ac:dyDescent="0.2">
      <c r="A2" s="15" t="s">
        <v>7</v>
      </c>
    </row>
    <row r="3" spans="1:7" x14ac:dyDescent="0.2">
      <c r="A3" s="1" t="s">
        <v>0</v>
      </c>
      <c r="B3" s="5">
        <f>①小型家電引渡等!B5</f>
        <v>0</v>
      </c>
    </row>
    <row r="4" spans="1:7" x14ac:dyDescent="0.2">
      <c r="A4" s="1" t="s">
        <v>6</v>
      </c>
      <c r="B4" s="31">
        <f>①小型家電引渡等!B6</f>
        <v>0</v>
      </c>
    </row>
    <row r="6" spans="1:7" s="15" customFormat="1" x14ac:dyDescent="0.2">
      <c r="A6" s="15" t="s">
        <v>33</v>
      </c>
    </row>
    <row r="7" spans="1:7" x14ac:dyDescent="0.2">
      <c r="A7" s="7" t="s">
        <v>54</v>
      </c>
      <c r="B7" s="9"/>
      <c r="C7" s="9"/>
      <c r="D7" s="8" t="s">
        <v>21</v>
      </c>
      <c r="E7" s="31" t="e">
        <f>②ボックス回収!C37</f>
        <v>#DIV/0!</v>
      </c>
    </row>
    <row r="8" spans="1:7" x14ac:dyDescent="0.2">
      <c r="A8" s="7" t="s">
        <v>55</v>
      </c>
      <c r="B8" s="9"/>
      <c r="C8" s="9"/>
      <c r="D8" s="8" t="s">
        <v>21</v>
      </c>
      <c r="E8" s="31" t="e">
        <f>③ステーション回収!C41</f>
        <v>#DIV/0!</v>
      </c>
    </row>
    <row r="9" spans="1:7" x14ac:dyDescent="0.2">
      <c r="A9" s="7" t="s">
        <v>56</v>
      </c>
      <c r="B9" s="9"/>
      <c r="C9" s="9"/>
      <c r="D9" s="8" t="s">
        <v>21</v>
      </c>
      <c r="E9" s="31" t="e">
        <f>④ピックアップ回収!C41</f>
        <v>#DIV/0!</v>
      </c>
    </row>
    <row r="10" spans="1:7" x14ac:dyDescent="0.2">
      <c r="A10" s="7" t="s">
        <v>57</v>
      </c>
      <c r="B10" s="9"/>
      <c r="C10" s="9"/>
      <c r="D10" s="8" t="s">
        <v>21</v>
      </c>
      <c r="E10" s="31">
        <f>⑤集団回収・市民参加型回収!C26</f>
        <v>0</v>
      </c>
    </row>
    <row r="11" spans="1:7" x14ac:dyDescent="0.2">
      <c r="A11" s="7" t="s">
        <v>58</v>
      </c>
      <c r="B11" s="9"/>
      <c r="C11" s="9"/>
      <c r="D11" s="8" t="s">
        <v>21</v>
      </c>
      <c r="E11" s="31" t="e">
        <f>⑥イベント回収!C37</f>
        <v>#DIV/0!</v>
      </c>
    </row>
    <row r="12" spans="1:7" x14ac:dyDescent="0.2">
      <c r="A12" s="7" t="s">
        <v>59</v>
      </c>
      <c r="B12" s="9"/>
      <c r="C12" s="9"/>
      <c r="D12" s="8" t="s">
        <v>21</v>
      </c>
      <c r="E12" s="31">
        <f>⑦清掃工場等への持込み!C27</f>
        <v>0</v>
      </c>
    </row>
    <row r="13" spans="1:7" x14ac:dyDescent="0.2">
      <c r="A13" s="7" t="s">
        <v>60</v>
      </c>
      <c r="B13" s="9"/>
      <c r="C13" s="9"/>
      <c r="D13" s="8" t="s">
        <v>21</v>
      </c>
      <c r="E13" s="31">
        <f>⑧戸別訪問回収!C32</f>
        <v>0</v>
      </c>
    </row>
    <row r="14" spans="1:7" x14ac:dyDescent="0.2">
      <c r="A14" s="7" t="s">
        <v>346</v>
      </c>
      <c r="B14" s="9"/>
      <c r="C14" s="9"/>
      <c r="D14" s="8" t="s">
        <v>21</v>
      </c>
      <c r="E14" s="31">
        <f>⑨対面回収!C27</f>
        <v>0</v>
      </c>
    </row>
    <row r="15" spans="1:7" x14ac:dyDescent="0.2">
      <c r="A15" s="7" t="s">
        <v>347</v>
      </c>
      <c r="B15" s="9"/>
      <c r="C15" s="9"/>
      <c r="D15" s="8" t="s">
        <v>21</v>
      </c>
      <c r="E15" s="31">
        <f>SUM(①小型家電引渡等!E28:E37)</f>
        <v>0</v>
      </c>
    </row>
    <row r="16" spans="1:7" x14ac:dyDescent="0.2">
      <c r="A16" s="7" t="s">
        <v>348</v>
      </c>
      <c r="B16" s="9"/>
      <c r="C16" s="9"/>
      <c r="D16" s="8" t="s">
        <v>21</v>
      </c>
      <c r="E16" s="31" t="e">
        <f>SUM(E7:E15)</f>
        <v>#DIV/0!</v>
      </c>
      <c r="G16" t="s">
        <v>349</v>
      </c>
    </row>
    <row r="18" spans="1:7" s="15" customFormat="1" x14ac:dyDescent="0.2">
      <c r="A18" s="15" t="s">
        <v>34</v>
      </c>
    </row>
    <row r="19" spans="1:7" x14ac:dyDescent="0.2">
      <c r="A19" s="7" t="s">
        <v>350</v>
      </c>
      <c r="B19" s="9"/>
      <c r="C19" s="9"/>
      <c r="D19" s="8" t="s">
        <v>21</v>
      </c>
      <c r="E19" s="31">
        <f>⑩便益計算!E4</f>
        <v>0</v>
      </c>
    </row>
    <row r="20" spans="1:7" x14ac:dyDescent="0.2">
      <c r="A20" s="7" t="s">
        <v>351</v>
      </c>
      <c r="B20" s="9"/>
      <c r="C20" s="9"/>
      <c r="D20" s="8" t="s">
        <v>21</v>
      </c>
      <c r="E20" s="31">
        <f>⑩便益計算!E7+⑩便益計算!E10+⑩便益計算!E13+⑩便益計算!E16+⑩便益計算!E19</f>
        <v>0</v>
      </c>
    </row>
    <row r="21" spans="1:7" x14ac:dyDescent="0.2">
      <c r="A21" s="7" t="s">
        <v>352</v>
      </c>
      <c r="B21" s="9"/>
      <c r="C21" s="9"/>
      <c r="D21" s="8" t="s">
        <v>21</v>
      </c>
      <c r="E21" s="31">
        <f>⑩便益計算!E23</f>
        <v>0</v>
      </c>
      <c r="F21" s="13"/>
    </row>
    <row r="22" spans="1:7" x14ac:dyDescent="0.2">
      <c r="A22" s="7" t="s">
        <v>353</v>
      </c>
      <c r="B22" s="9"/>
      <c r="C22" s="9"/>
      <c r="D22" s="8" t="s">
        <v>21</v>
      </c>
      <c r="E22" s="31">
        <f>SUM(E19:E21)</f>
        <v>0</v>
      </c>
      <c r="G22" t="s">
        <v>356</v>
      </c>
    </row>
    <row r="23" spans="1:7" x14ac:dyDescent="0.2">
      <c r="A23" s="10"/>
      <c r="B23" s="10"/>
      <c r="C23" s="10"/>
      <c r="D23" s="10"/>
      <c r="E23" s="11"/>
    </row>
    <row r="24" spans="1:7" x14ac:dyDescent="0.2">
      <c r="A24" s="11" t="s">
        <v>272</v>
      </c>
      <c r="G24" s="34"/>
    </row>
    <row r="25" spans="1:7" x14ac:dyDescent="0.2">
      <c r="A25" s="11" t="s">
        <v>269</v>
      </c>
      <c r="G25" s="34"/>
    </row>
    <row r="26" spans="1:7" x14ac:dyDescent="0.2">
      <c r="A26" s="11" t="s">
        <v>275</v>
      </c>
      <c r="G26" s="34"/>
    </row>
    <row r="27" spans="1:7" x14ac:dyDescent="0.2">
      <c r="A27" s="11" t="s">
        <v>270</v>
      </c>
      <c r="G27" s="34"/>
    </row>
    <row r="28" spans="1:7" x14ac:dyDescent="0.2">
      <c r="A28" s="11" t="s">
        <v>271</v>
      </c>
      <c r="G28" s="34"/>
    </row>
    <row r="29" spans="1:7" x14ac:dyDescent="0.2">
      <c r="A29" s="11" t="s">
        <v>273</v>
      </c>
      <c r="G29" s="34"/>
    </row>
    <row r="30" spans="1:7" x14ac:dyDescent="0.2">
      <c r="G30" s="34"/>
    </row>
    <row r="31" spans="1:7" s="15" customFormat="1" x14ac:dyDescent="0.2">
      <c r="A31" s="15" t="s">
        <v>35</v>
      </c>
    </row>
    <row r="32" spans="1:7" x14ac:dyDescent="0.2">
      <c r="A32" s="7" t="s">
        <v>354</v>
      </c>
      <c r="B32" s="9"/>
      <c r="C32" s="9"/>
      <c r="D32" s="8"/>
      <c r="E32" s="31" t="e">
        <f>E22-E16</f>
        <v>#DIV/0!</v>
      </c>
      <c r="G32" t="s">
        <v>357</v>
      </c>
    </row>
    <row r="33" spans="1:7" x14ac:dyDescent="0.2">
      <c r="A33" s="7" t="s">
        <v>355</v>
      </c>
      <c r="B33" s="9"/>
      <c r="C33" s="9"/>
      <c r="D33" s="8"/>
      <c r="E33" s="31" t="e">
        <f>E22/E16</f>
        <v>#DIV/0!</v>
      </c>
      <c r="G33" t="s">
        <v>358</v>
      </c>
    </row>
    <row r="34" spans="1:7" x14ac:dyDescent="0.2">
      <c r="G34" s="34"/>
    </row>
    <row r="35" spans="1:7" x14ac:dyDescent="0.2">
      <c r="A35" s="39" t="s">
        <v>75</v>
      </c>
    </row>
    <row r="36" spans="1:7" x14ac:dyDescent="0.2">
      <c r="A36" s="6"/>
      <c r="B36" t="s">
        <v>76</v>
      </c>
    </row>
    <row r="37" spans="1:7" x14ac:dyDescent="0.2">
      <c r="A37" s="14"/>
      <c r="B37" t="s">
        <v>77</v>
      </c>
    </row>
    <row r="38" spans="1:7" x14ac:dyDescent="0.2">
      <c r="A38" s="5"/>
      <c r="B38" t="s">
        <v>78</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1"/>
  <sheetViews>
    <sheetView showGridLines="0" view="pageBreakPreview" zoomScaleNormal="100" zoomScaleSheetLayoutView="100" workbookViewId="0">
      <selection sqref="A1:D11"/>
    </sheetView>
  </sheetViews>
  <sheetFormatPr defaultRowHeight="12.9" x14ac:dyDescent="0.2"/>
  <cols>
    <col min="1" max="1" width="33.69921875" customWidth="1"/>
    <col min="2" max="2" width="10.59765625" customWidth="1"/>
    <col min="3" max="3" width="15.59765625" customWidth="1"/>
    <col min="4" max="4" width="63" customWidth="1"/>
  </cols>
  <sheetData>
    <row r="1" spans="1:7" s="40" customFormat="1" ht="16.7" x14ac:dyDescent="0.2">
      <c r="A1" s="40" t="s">
        <v>64</v>
      </c>
    </row>
    <row r="2" spans="1:7" x14ac:dyDescent="0.2">
      <c r="A2" t="s">
        <v>207</v>
      </c>
    </row>
    <row r="4" spans="1:7" x14ac:dyDescent="0.2">
      <c r="A4" s="35" t="s">
        <v>70</v>
      </c>
      <c r="B4" s="36" t="s">
        <v>71</v>
      </c>
      <c r="C4" s="36" t="s">
        <v>72</v>
      </c>
      <c r="D4" s="36" t="s">
        <v>73</v>
      </c>
    </row>
    <row r="5" spans="1:7" ht="27" customHeight="1" x14ac:dyDescent="0.2">
      <c r="A5" s="1" t="s">
        <v>113</v>
      </c>
      <c r="B5" s="2" t="s">
        <v>19</v>
      </c>
      <c r="C5" s="25">
        <v>64000</v>
      </c>
      <c r="D5" s="26" t="s">
        <v>112</v>
      </c>
      <c r="G5" s="34"/>
    </row>
    <row r="6" spans="1:7" ht="27" customHeight="1" x14ac:dyDescent="0.2">
      <c r="A6" s="1" t="s">
        <v>114</v>
      </c>
      <c r="B6" s="2" t="s">
        <v>68</v>
      </c>
      <c r="C6" s="20">
        <v>88150</v>
      </c>
      <c r="D6" s="24" t="s">
        <v>111</v>
      </c>
    </row>
    <row r="7" spans="1:7" ht="51.6" x14ac:dyDescent="0.2">
      <c r="A7" s="1" t="s">
        <v>65</v>
      </c>
      <c r="B7" s="2" t="s">
        <v>115</v>
      </c>
      <c r="C7" s="20">
        <v>4020899.9999999995</v>
      </c>
      <c r="D7" s="19" t="s">
        <v>116</v>
      </c>
    </row>
    <row r="8" spans="1:7" ht="38.700000000000003" x14ac:dyDescent="0.2">
      <c r="A8" s="1" t="s">
        <v>218</v>
      </c>
      <c r="B8" s="2" t="s">
        <v>63</v>
      </c>
      <c r="C8" s="20">
        <v>36000</v>
      </c>
      <c r="D8" s="19" t="s">
        <v>74</v>
      </c>
    </row>
    <row r="9" spans="1:7" ht="38.700000000000003" x14ac:dyDescent="0.2">
      <c r="A9" s="1" t="s">
        <v>219</v>
      </c>
      <c r="B9" s="2" t="s">
        <v>63</v>
      </c>
      <c r="C9" s="20">
        <v>23000</v>
      </c>
      <c r="D9" s="19" t="s">
        <v>74</v>
      </c>
    </row>
    <row r="10" spans="1:7" ht="38.700000000000003" x14ac:dyDescent="0.2">
      <c r="A10" s="1" t="s">
        <v>66</v>
      </c>
      <c r="B10" s="2" t="s">
        <v>69</v>
      </c>
      <c r="C10" s="20">
        <v>47000</v>
      </c>
      <c r="D10" s="19" t="s">
        <v>74</v>
      </c>
    </row>
    <row r="11" spans="1:7" ht="38.700000000000003" x14ac:dyDescent="0.2">
      <c r="A11" s="1" t="s">
        <v>67</v>
      </c>
      <c r="B11" s="2" t="s">
        <v>69</v>
      </c>
      <c r="C11" s="20">
        <v>500</v>
      </c>
      <c r="D11" s="19" t="s">
        <v>74</v>
      </c>
    </row>
  </sheetData>
  <phoneticPr fontId="1"/>
  <hyperlinks>
    <hyperlink ref="D6" r:id="rId1"/>
    <hyperlink ref="D5" r:id="rId2"/>
  </hyperlinks>
  <pageMargins left="0.70866141732283472" right="0.70866141732283472" top="0.74803149606299213" bottom="0.74803149606299213" header="0.31496062992125984" footer="0.31496062992125984"/>
  <pageSetup paperSize="9" scale="9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43"/>
  <sheetViews>
    <sheetView showGridLines="0" view="pageBreakPreview" zoomScaleNormal="100" zoomScaleSheetLayoutView="100" workbookViewId="0">
      <selection activeCell="E32" sqref="E32"/>
    </sheetView>
  </sheetViews>
  <sheetFormatPr defaultRowHeight="12.9" x14ac:dyDescent="0.2"/>
  <cols>
    <col min="2" max="6" width="12.59765625" customWidth="1"/>
    <col min="7" max="7" width="3.3984375" customWidth="1"/>
    <col min="8" max="8" width="65.69921875" customWidth="1"/>
  </cols>
  <sheetData>
    <row r="1" spans="1:10" s="38" customFormat="1" ht="16.7" x14ac:dyDescent="0.2">
      <c r="A1" s="40" t="s">
        <v>175</v>
      </c>
      <c r="B1" s="41"/>
      <c r="C1" s="41"/>
      <c r="D1" s="41"/>
      <c r="E1" s="41"/>
      <c r="F1" s="41"/>
      <c r="G1" s="41"/>
    </row>
    <row r="2" spans="1:10" s="15" customFormat="1" x14ac:dyDescent="0.2">
      <c r="A2" s="15" t="s">
        <v>7</v>
      </c>
    </row>
    <row r="3" spans="1:10" x14ac:dyDescent="0.2">
      <c r="A3" t="s">
        <v>4</v>
      </c>
    </row>
    <row r="4" spans="1:10" x14ac:dyDescent="0.2">
      <c r="A4" t="s">
        <v>47</v>
      </c>
    </row>
    <row r="5" spans="1:10" x14ac:dyDescent="0.2">
      <c r="A5" s="1" t="s">
        <v>0</v>
      </c>
      <c r="B5" s="6"/>
    </row>
    <row r="6" spans="1:10" x14ac:dyDescent="0.2">
      <c r="A6" s="1" t="s">
        <v>6</v>
      </c>
      <c r="B6" s="30"/>
    </row>
    <row r="8" spans="1:10" s="15" customFormat="1" x14ac:dyDescent="0.2">
      <c r="A8" s="15" t="s">
        <v>90</v>
      </c>
    </row>
    <row r="9" spans="1:10" x14ac:dyDescent="0.2">
      <c r="A9" t="s">
        <v>109</v>
      </c>
    </row>
    <row r="10" spans="1:10" x14ac:dyDescent="0.2">
      <c r="A10" t="s">
        <v>103</v>
      </c>
    </row>
    <row r="11" spans="1:10" x14ac:dyDescent="0.2">
      <c r="A11" s="3"/>
      <c r="B11" s="3" t="s">
        <v>3</v>
      </c>
      <c r="C11" s="3" t="s">
        <v>1</v>
      </c>
      <c r="D11" s="3" t="s">
        <v>2</v>
      </c>
      <c r="E11" s="3" t="s">
        <v>48</v>
      </c>
      <c r="F11" s="55" t="s">
        <v>221</v>
      </c>
    </row>
    <row r="12" spans="1:10" x14ac:dyDescent="0.2">
      <c r="A12" s="4"/>
      <c r="B12" s="4"/>
      <c r="C12" s="4" t="s">
        <v>13</v>
      </c>
      <c r="D12" s="4" t="s">
        <v>5</v>
      </c>
      <c r="E12" s="4" t="s">
        <v>49</v>
      </c>
      <c r="F12" s="56"/>
      <c r="J12" s="34"/>
    </row>
    <row r="13" spans="1:10" x14ac:dyDescent="0.2">
      <c r="A13" s="2">
        <v>1</v>
      </c>
      <c r="B13" s="6"/>
      <c r="C13" s="30"/>
      <c r="D13" s="30"/>
      <c r="E13" s="31">
        <f t="shared" ref="E13:E19" si="0">C13*D13</f>
        <v>0</v>
      </c>
      <c r="F13" s="30"/>
      <c r="H13" t="s">
        <v>89</v>
      </c>
      <c r="J13" s="34"/>
    </row>
    <row r="14" spans="1:10" x14ac:dyDescent="0.2">
      <c r="A14" s="2">
        <v>2</v>
      </c>
      <c r="B14" s="6"/>
      <c r="C14" s="30"/>
      <c r="D14" s="30"/>
      <c r="E14" s="31">
        <f t="shared" si="0"/>
        <v>0</v>
      </c>
      <c r="F14" s="30"/>
      <c r="H14" t="s">
        <v>105</v>
      </c>
      <c r="J14" s="34"/>
    </row>
    <row r="15" spans="1:10" x14ac:dyDescent="0.2">
      <c r="A15" s="2">
        <v>3</v>
      </c>
      <c r="B15" s="6"/>
      <c r="C15" s="30"/>
      <c r="D15" s="30"/>
      <c r="E15" s="31">
        <f t="shared" si="0"/>
        <v>0</v>
      </c>
      <c r="F15" s="30"/>
      <c r="H15" t="s">
        <v>106</v>
      </c>
    </row>
    <row r="16" spans="1:10" x14ac:dyDescent="0.2">
      <c r="A16" s="2">
        <v>4</v>
      </c>
      <c r="B16" s="6"/>
      <c r="C16" s="30"/>
      <c r="D16" s="30"/>
      <c r="E16" s="31">
        <f t="shared" si="0"/>
        <v>0</v>
      </c>
      <c r="F16" s="30"/>
      <c r="H16" t="s">
        <v>222</v>
      </c>
    </row>
    <row r="17" spans="1:10" x14ac:dyDescent="0.2">
      <c r="A17" s="2">
        <v>5</v>
      </c>
      <c r="B17" s="6"/>
      <c r="C17" s="30"/>
      <c r="D17" s="30"/>
      <c r="E17" s="31">
        <f t="shared" si="0"/>
        <v>0</v>
      </c>
      <c r="F17" s="30"/>
      <c r="H17" t="s">
        <v>223</v>
      </c>
    </row>
    <row r="18" spans="1:10" x14ac:dyDescent="0.2">
      <c r="A18" s="2">
        <v>6</v>
      </c>
      <c r="B18" s="6"/>
      <c r="C18" s="30"/>
      <c r="D18" s="30"/>
      <c r="E18" s="31">
        <f t="shared" si="0"/>
        <v>0</v>
      </c>
      <c r="F18" s="30"/>
      <c r="H18" t="s">
        <v>329</v>
      </c>
      <c r="J18" s="34"/>
    </row>
    <row r="19" spans="1:10" x14ac:dyDescent="0.2">
      <c r="A19" s="2">
        <v>7</v>
      </c>
      <c r="B19" s="6"/>
      <c r="C19" s="30"/>
      <c r="D19" s="30"/>
      <c r="E19" s="31">
        <f t="shared" si="0"/>
        <v>0</v>
      </c>
      <c r="F19" s="30"/>
      <c r="H19" t="s">
        <v>327</v>
      </c>
      <c r="J19" s="34"/>
    </row>
    <row r="20" spans="1:10" x14ac:dyDescent="0.2">
      <c r="A20" s="2">
        <v>8</v>
      </c>
      <c r="B20" s="6"/>
      <c r="C20" s="30"/>
      <c r="D20" s="30"/>
      <c r="E20" s="31">
        <f t="shared" ref="E20:E22" si="1">C20*D20</f>
        <v>0</v>
      </c>
      <c r="F20" s="30"/>
      <c r="H20" t="s">
        <v>328</v>
      </c>
    </row>
    <row r="21" spans="1:10" x14ac:dyDescent="0.2">
      <c r="A21" s="2">
        <v>9</v>
      </c>
      <c r="B21" s="6"/>
      <c r="C21" s="30"/>
      <c r="D21" s="30"/>
      <c r="E21" s="31">
        <f t="shared" si="1"/>
        <v>0</v>
      </c>
      <c r="F21" s="30"/>
      <c r="H21" t="s">
        <v>330</v>
      </c>
    </row>
    <row r="22" spans="1:10" x14ac:dyDescent="0.2">
      <c r="A22" s="2">
        <v>10</v>
      </c>
      <c r="B22" s="6"/>
      <c r="C22" s="30"/>
      <c r="D22" s="30"/>
      <c r="E22" s="31">
        <f t="shared" si="1"/>
        <v>0</v>
      </c>
      <c r="F22" s="30"/>
    </row>
    <row r="24" spans="1:10" x14ac:dyDescent="0.2">
      <c r="A24" t="s">
        <v>110</v>
      </c>
    </row>
    <row r="25" spans="1:10" x14ac:dyDescent="0.2">
      <c r="A25" t="s">
        <v>102</v>
      </c>
    </row>
    <row r="26" spans="1:10" x14ac:dyDescent="0.2">
      <c r="A26" s="3"/>
      <c r="B26" s="3" t="s">
        <v>93</v>
      </c>
      <c r="C26" s="3" t="s">
        <v>91</v>
      </c>
      <c r="D26" s="3" t="s">
        <v>92</v>
      </c>
      <c r="E26" s="3" t="s">
        <v>104</v>
      </c>
      <c r="F26" s="55" t="s">
        <v>221</v>
      </c>
    </row>
    <row r="27" spans="1:10" x14ac:dyDescent="0.2">
      <c r="A27" s="4"/>
      <c r="B27" s="4"/>
      <c r="C27" s="4" t="s">
        <v>12</v>
      </c>
      <c r="D27" s="4" t="s">
        <v>5</v>
      </c>
      <c r="E27" s="4" t="s">
        <v>21</v>
      </c>
      <c r="F27" s="56"/>
    </row>
    <row r="28" spans="1:10" x14ac:dyDescent="0.2">
      <c r="A28" s="2">
        <v>1</v>
      </c>
      <c r="B28" s="6"/>
      <c r="C28" s="30"/>
      <c r="D28" s="30"/>
      <c r="E28" s="31">
        <f>C28*D28</f>
        <v>0</v>
      </c>
      <c r="F28" s="30"/>
      <c r="H28" t="s">
        <v>108</v>
      </c>
    </row>
    <row r="29" spans="1:10" x14ac:dyDescent="0.2">
      <c r="A29" s="2">
        <v>2</v>
      </c>
      <c r="B29" s="6"/>
      <c r="C29" s="30"/>
      <c r="D29" s="30"/>
      <c r="E29" s="31">
        <f>C29*D29</f>
        <v>0</v>
      </c>
      <c r="F29" s="30"/>
      <c r="H29" t="s">
        <v>94</v>
      </c>
    </row>
    <row r="30" spans="1:10" x14ac:dyDescent="0.2">
      <c r="A30" s="2">
        <v>3</v>
      </c>
      <c r="B30" s="6"/>
      <c r="C30" s="30"/>
      <c r="D30" s="30"/>
      <c r="E30" s="31">
        <f>C30*D30</f>
        <v>0</v>
      </c>
      <c r="F30" s="30"/>
      <c r="H30" t="s">
        <v>107</v>
      </c>
    </row>
    <row r="31" spans="1:10" x14ac:dyDescent="0.2">
      <c r="A31" s="2">
        <v>4</v>
      </c>
      <c r="B31" s="6"/>
      <c r="C31" s="30"/>
      <c r="D31" s="30"/>
      <c r="E31" s="31">
        <f>C31*D31</f>
        <v>0</v>
      </c>
      <c r="F31" s="30"/>
      <c r="H31" t="s">
        <v>224</v>
      </c>
    </row>
    <row r="32" spans="1:10" x14ac:dyDescent="0.2">
      <c r="A32" s="2">
        <v>5</v>
      </c>
      <c r="B32" s="6"/>
      <c r="C32" s="30"/>
      <c r="D32" s="30"/>
      <c r="E32" s="31">
        <f t="shared" ref="E32" si="2">C32*D32</f>
        <v>0</v>
      </c>
      <c r="F32" s="30"/>
      <c r="H32" t="s">
        <v>223</v>
      </c>
    </row>
    <row r="33" spans="1:8" x14ac:dyDescent="0.2">
      <c r="A33" s="2">
        <v>6</v>
      </c>
      <c r="B33" s="6"/>
      <c r="C33" s="30"/>
      <c r="D33" s="30"/>
      <c r="E33" s="31">
        <f>C33*D33</f>
        <v>0</v>
      </c>
      <c r="F33" s="30"/>
      <c r="H33" t="s">
        <v>331</v>
      </c>
    </row>
    <row r="34" spans="1:8" x14ac:dyDescent="0.2">
      <c r="A34" s="2">
        <v>7</v>
      </c>
      <c r="B34" s="6"/>
      <c r="C34" s="30"/>
      <c r="D34" s="30"/>
      <c r="E34" s="31">
        <f t="shared" ref="E34:E37" si="3">C34*D34</f>
        <v>0</v>
      </c>
      <c r="F34" s="30"/>
      <c r="H34" t="s">
        <v>332</v>
      </c>
    </row>
    <row r="35" spans="1:8" x14ac:dyDescent="0.2">
      <c r="A35" s="2">
        <v>8</v>
      </c>
      <c r="B35" s="6"/>
      <c r="C35" s="30"/>
      <c r="D35" s="30"/>
      <c r="E35" s="31">
        <f t="shared" si="3"/>
        <v>0</v>
      </c>
      <c r="F35" s="30"/>
      <c r="H35" t="s">
        <v>333</v>
      </c>
    </row>
    <row r="36" spans="1:8" x14ac:dyDescent="0.2">
      <c r="A36" s="2">
        <v>9</v>
      </c>
      <c r="B36" s="6"/>
      <c r="C36" s="30"/>
      <c r="D36" s="30"/>
      <c r="E36" s="31">
        <f t="shared" si="3"/>
        <v>0</v>
      </c>
      <c r="F36" s="30"/>
      <c r="H36" t="s">
        <v>334</v>
      </c>
    </row>
    <row r="37" spans="1:8" x14ac:dyDescent="0.2">
      <c r="A37" s="2">
        <v>10</v>
      </c>
      <c r="B37" s="6"/>
      <c r="C37" s="30"/>
      <c r="D37" s="30"/>
      <c r="E37" s="31">
        <f t="shared" si="3"/>
        <v>0</v>
      </c>
      <c r="F37" s="30"/>
    </row>
    <row r="39" spans="1:8" s="16" customFormat="1" x14ac:dyDescent="0.2">
      <c r="A39" s="21"/>
      <c r="B39" s="11"/>
      <c r="C39" s="11"/>
      <c r="D39" s="11"/>
      <c r="E39" s="11"/>
      <c r="F39" s="11"/>
    </row>
    <row r="40" spans="1:8" x14ac:dyDescent="0.2">
      <c r="A40" s="39" t="s">
        <v>75</v>
      </c>
    </row>
    <row r="41" spans="1:8" x14ac:dyDescent="0.2">
      <c r="A41" s="6"/>
      <c r="B41" t="s">
        <v>76</v>
      </c>
    </row>
    <row r="42" spans="1:8" x14ac:dyDescent="0.2">
      <c r="A42" s="14"/>
      <c r="B42" t="s">
        <v>77</v>
      </c>
    </row>
    <row r="43" spans="1:8" x14ac:dyDescent="0.2">
      <c r="A43" s="5"/>
      <c r="B43" t="s">
        <v>78</v>
      </c>
    </row>
  </sheetData>
  <mergeCells count="2">
    <mergeCell ref="F11:F12"/>
    <mergeCell ref="F26:F27"/>
  </mergeCells>
  <phoneticPr fontId="1"/>
  <dataValidations count="1">
    <dataValidation type="list" allowBlank="1" showInputMessage="1" showErrorMessage="1" sqref="F13:F22 F28:F37">
      <formula1>"0,1"</formula1>
    </dataValidation>
  </dataValidation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3"/>
  <sheetViews>
    <sheetView showGridLines="0" view="pageBreakPreview" zoomScaleNormal="100" zoomScaleSheetLayoutView="100" workbookViewId="0">
      <selection activeCell="F31" sqref="F31"/>
    </sheetView>
  </sheetViews>
  <sheetFormatPr defaultRowHeight="12.9" x14ac:dyDescent="0.2"/>
  <cols>
    <col min="1" max="1" width="15.59765625" customWidth="1"/>
    <col min="4" max="4" width="3.3984375" bestFit="1" customWidth="1"/>
    <col min="5" max="5" width="11" bestFit="1" customWidth="1"/>
    <col min="8" max="8" width="3.3984375" customWidth="1"/>
    <col min="9" max="9" width="71.69921875" customWidth="1"/>
  </cols>
  <sheetData>
    <row r="1" spans="1:11" s="38" customFormat="1" ht="16.7" x14ac:dyDescent="0.2">
      <c r="A1" s="40" t="s">
        <v>8</v>
      </c>
      <c r="B1" s="41"/>
      <c r="C1" s="41"/>
      <c r="D1" s="41"/>
      <c r="E1" s="41"/>
      <c r="F1" s="41"/>
      <c r="G1" s="41"/>
      <c r="H1" s="41"/>
      <c r="I1" s="41"/>
    </row>
    <row r="2" spans="1:11" x14ac:dyDescent="0.2">
      <c r="A2" s="15" t="s">
        <v>10</v>
      </c>
      <c r="B2" s="15"/>
      <c r="C2" s="15"/>
      <c r="D2" s="15"/>
      <c r="E2" s="15"/>
      <c r="F2" s="15"/>
      <c r="G2" s="15"/>
      <c r="H2" s="15"/>
      <c r="I2" s="15"/>
    </row>
    <row r="3" spans="1:11" x14ac:dyDescent="0.2">
      <c r="A3" t="s">
        <v>9</v>
      </c>
      <c r="K3" s="34"/>
    </row>
    <row r="4" spans="1:11" x14ac:dyDescent="0.2">
      <c r="A4" t="s">
        <v>44</v>
      </c>
    </row>
    <row r="5" spans="1:11" x14ac:dyDescent="0.2">
      <c r="A5" s="7" t="s">
        <v>11</v>
      </c>
      <c r="B5" s="8" t="s">
        <v>12</v>
      </c>
      <c r="C5" s="30"/>
      <c r="I5" t="s">
        <v>43</v>
      </c>
    </row>
    <row r="7" spans="1:11" x14ac:dyDescent="0.2">
      <c r="A7" s="15" t="s">
        <v>15</v>
      </c>
      <c r="B7" s="15"/>
      <c r="C7" s="15"/>
      <c r="D7" s="15"/>
      <c r="E7" s="15"/>
      <c r="F7" s="15"/>
      <c r="G7" s="15"/>
      <c r="H7" s="15"/>
      <c r="I7" s="15"/>
    </row>
    <row r="8" spans="1:11" x14ac:dyDescent="0.2">
      <c r="A8" t="s">
        <v>14</v>
      </c>
    </row>
    <row r="9" spans="1:11" x14ac:dyDescent="0.2">
      <c r="A9" t="s">
        <v>42</v>
      </c>
    </row>
    <row r="10" spans="1:11" x14ac:dyDescent="0.2">
      <c r="A10" s="12" t="s">
        <v>36</v>
      </c>
      <c r="B10" s="8" t="s">
        <v>21</v>
      </c>
      <c r="C10" s="32" t="e">
        <f>G10*G11/G12</f>
        <v>#DIV/0!</v>
      </c>
      <c r="D10" s="13" t="s">
        <v>41</v>
      </c>
      <c r="E10" s="7" t="s">
        <v>16</v>
      </c>
      <c r="F10" s="8" t="s">
        <v>17</v>
      </c>
      <c r="G10" s="30"/>
      <c r="I10" t="s">
        <v>53</v>
      </c>
    </row>
    <row r="11" spans="1:11" x14ac:dyDescent="0.2">
      <c r="E11" s="7" t="s">
        <v>18</v>
      </c>
      <c r="F11" s="8" t="s">
        <v>19</v>
      </c>
      <c r="G11" s="30"/>
      <c r="I11" t="s">
        <v>81</v>
      </c>
    </row>
    <row r="12" spans="1:11" x14ac:dyDescent="0.2">
      <c r="E12" s="7" t="s">
        <v>79</v>
      </c>
      <c r="F12" s="8" t="s">
        <v>80</v>
      </c>
      <c r="G12" s="30"/>
      <c r="I12" t="s">
        <v>201</v>
      </c>
    </row>
    <row r="13" spans="1:11" x14ac:dyDescent="0.2">
      <c r="I13" t="s">
        <v>202</v>
      </c>
    </row>
    <row r="14" spans="1:11" x14ac:dyDescent="0.2">
      <c r="A14" t="s">
        <v>225</v>
      </c>
    </row>
    <row r="15" spans="1:11" x14ac:dyDescent="0.2">
      <c r="A15" s="7" t="s">
        <v>20</v>
      </c>
      <c r="B15" s="8" t="s">
        <v>21</v>
      </c>
      <c r="C15" s="32">
        <f>G15*G16</f>
        <v>0</v>
      </c>
      <c r="D15" s="13" t="s">
        <v>41</v>
      </c>
      <c r="E15" s="7" t="s">
        <v>37</v>
      </c>
      <c r="F15" s="8" t="s">
        <v>38</v>
      </c>
      <c r="G15" s="30"/>
      <c r="I15" t="s">
        <v>95</v>
      </c>
    </row>
    <row r="16" spans="1:11" x14ac:dyDescent="0.2">
      <c r="E16" s="7" t="s">
        <v>18</v>
      </c>
      <c r="F16" s="8" t="s">
        <v>39</v>
      </c>
      <c r="G16" s="30"/>
      <c r="I16" t="s">
        <v>96</v>
      </c>
    </row>
    <row r="17" spans="1:9" x14ac:dyDescent="0.2">
      <c r="I17" t="s">
        <v>97</v>
      </c>
    </row>
    <row r="18" spans="1:9" x14ac:dyDescent="0.2">
      <c r="I18" s="29" t="s">
        <v>174</v>
      </c>
    </row>
    <row r="19" spans="1:9" x14ac:dyDescent="0.2">
      <c r="A19" t="s">
        <v>227</v>
      </c>
      <c r="I19" s="29" t="s">
        <v>335</v>
      </c>
    </row>
    <row r="20" spans="1:9" x14ac:dyDescent="0.2">
      <c r="A20" s="7" t="s">
        <v>20</v>
      </c>
      <c r="B20" s="8" t="s">
        <v>21</v>
      </c>
      <c r="C20" s="32">
        <f>G20*G21</f>
        <v>0</v>
      </c>
      <c r="D20" s="13" t="s">
        <v>41</v>
      </c>
      <c r="E20" s="7" t="s">
        <v>37</v>
      </c>
      <c r="F20" s="8" t="s">
        <v>38</v>
      </c>
      <c r="G20" s="30"/>
      <c r="I20" t="s">
        <v>205</v>
      </c>
    </row>
    <row r="21" spans="1:9" x14ac:dyDescent="0.2">
      <c r="E21" s="7" t="s">
        <v>18</v>
      </c>
      <c r="F21" s="8" t="s">
        <v>39</v>
      </c>
      <c r="G21" s="30"/>
      <c r="I21" t="s">
        <v>235</v>
      </c>
    </row>
    <row r="22" spans="1:9" x14ac:dyDescent="0.2">
      <c r="I22" t="s">
        <v>236</v>
      </c>
    </row>
    <row r="23" spans="1:9" x14ac:dyDescent="0.2">
      <c r="I23" s="29" t="s">
        <v>234</v>
      </c>
    </row>
    <row r="24" spans="1:9" x14ac:dyDescent="0.2">
      <c r="A24" t="s">
        <v>228</v>
      </c>
      <c r="I24" s="29" t="s">
        <v>335</v>
      </c>
    </row>
    <row r="25" spans="1:9" x14ac:dyDescent="0.2">
      <c r="A25" s="7" t="s">
        <v>22</v>
      </c>
      <c r="B25" s="8" t="s">
        <v>21</v>
      </c>
      <c r="C25" s="32">
        <f>G25*G26</f>
        <v>0</v>
      </c>
      <c r="D25" s="13" t="s">
        <v>41</v>
      </c>
      <c r="E25" s="7" t="s">
        <v>40</v>
      </c>
      <c r="F25" s="8" t="s">
        <v>276</v>
      </c>
      <c r="G25" s="30"/>
      <c r="I25" t="s">
        <v>278</v>
      </c>
    </row>
    <row r="26" spans="1:9" x14ac:dyDescent="0.2">
      <c r="E26" s="7" t="s">
        <v>18</v>
      </c>
      <c r="F26" s="8" t="s">
        <v>277</v>
      </c>
      <c r="G26" s="30"/>
      <c r="I26" t="s">
        <v>279</v>
      </c>
    </row>
    <row r="27" spans="1:9" x14ac:dyDescent="0.2">
      <c r="I27" t="s">
        <v>280</v>
      </c>
    </row>
    <row r="28" spans="1:9" x14ac:dyDescent="0.2">
      <c r="I28" t="s">
        <v>237</v>
      </c>
    </row>
    <row r="29" spans="1:9" x14ac:dyDescent="0.2">
      <c r="A29" t="s">
        <v>229</v>
      </c>
    </row>
    <row r="30" spans="1:9" x14ac:dyDescent="0.2">
      <c r="A30" s="49"/>
      <c r="B30" s="8" t="s">
        <v>21</v>
      </c>
      <c r="C30" s="30"/>
      <c r="I30" s="50" t="s">
        <v>299</v>
      </c>
    </row>
    <row r="31" spans="1:9" x14ac:dyDescent="0.2">
      <c r="A31" s="49"/>
      <c r="B31" s="8" t="s">
        <v>21</v>
      </c>
      <c r="C31" s="30"/>
      <c r="I31" s="51" t="s">
        <v>374</v>
      </c>
    </row>
    <row r="32" spans="1:9" x14ac:dyDescent="0.2">
      <c r="A32" s="49"/>
      <c r="B32" s="8" t="s">
        <v>21</v>
      </c>
      <c r="C32" s="30"/>
      <c r="I32" s="51" t="s">
        <v>375</v>
      </c>
    </row>
    <row r="33" spans="1:9" x14ac:dyDescent="0.2">
      <c r="A33" s="49"/>
      <c r="B33" s="8" t="s">
        <v>21</v>
      </c>
      <c r="C33" s="30"/>
      <c r="I33" s="51" t="s">
        <v>300</v>
      </c>
    </row>
    <row r="34" spans="1:9" x14ac:dyDescent="0.2">
      <c r="A34" s="49"/>
      <c r="B34" s="8" t="s">
        <v>21</v>
      </c>
      <c r="C34" s="30"/>
    </row>
    <row r="36" spans="1:9" x14ac:dyDescent="0.2">
      <c r="A36" t="s">
        <v>29</v>
      </c>
    </row>
    <row r="37" spans="1:9" x14ac:dyDescent="0.2">
      <c r="A37" s="7" t="s">
        <v>230</v>
      </c>
      <c r="B37" s="8" t="s">
        <v>21</v>
      </c>
      <c r="C37" s="31" t="e">
        <f>C10+C15+C20+C25+C30+C31+C32+C33+C34</f>
        <v>#DIV/0!</v>
      </c>
      <c r="I37" t="s">
        <v>233</v>
      </c>
    </row>
    <row r="38" spans="1:9" x14ac:dyDescent="0.2">
      <c r="A38" s="7" t="s">
        <v>231</v>
      </c>
      <c r="B38" s="9" t="s">
        <v>30</v>
      </c>
      <c r="C38" s="31" t="e">
        <f>C37/C5</f>
        <v>#DIV/0!</v>
      </c>
      <c r="I38" t="s">
        <v>232</v>
      </c>
    </row>
    <row r="40" spans="1:9" x14ac:dyDescent="0.2">
      <c r="A40" s="39" t="s">
        <v>75</v>
      </c>
    </row>
    <row r="41" spans="1:9" x14ac:dyDescent="0.2">
      <c r="A41" s="6"/>
      <c r="B41" t="s">
        <v>76</v>
      </c>
    </row>
    <row r="42" spans="1:9" x14ac:dyDescent="0.2">
      <c r="A42" s="14"/>
      <c r="B42" t="s">
        <v>77</v>
      </c>
    </row>
    <row r="43" spans="1:9" x14ac:dyDescent="0.2">
      <c r="A43" s="5"/>
      <c r="B43" t="s">
        <v>78</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7"/>
  <sheetViews>
    <sheetView showGridLines="0" view="pageBreakPreview" zoomScale="90" zoomScaleNormal="100" zoomScaleSheetLayoutView="90" workbookViewId="0">
      <selection activeCell="C19" sqref="C19"/>
    </sheetView>
  </sheetViews>
  <sheetFormatPr defaultRowHeight="12.9" x14ac:dyDescent="0.2"/>
  <cols>
    <col min="1" max="1" width="15.69921875" customWidth="1"/>
    <col min="4" max="4" width="3.3984375" customWidth="1"/>
    <col min="5" max="5" width="11" bestFit="1" customWidth="1"/>
    <col min="8" max="8" width="3.3984375" customWidth="1"/>
    <col min="9" max="9" width="74.09765625" customWidth="1"/>
  </cols>
  <sheetData>
    <row r="1" spans="1:11" s="40" customFormat="1" ht="16.7" x14ac:dyDescent="0.2">
      <c r="A1" s="40" t="s">
        <v>117</v>
      </c>
    </row>
    <row r="2" spans="1:11" s="15" customFormat="1" x14ac:dyDescent="0.2">
      <c r="A2" s="15" t="s">
        <v>10</v>
      </c>
    </row>
    <row r="3" spans="1:11" x14ac:dyDescent="0.2">
      <c r="A3" t="s">
        <v>118</v>
      </c>
      <c r="K3" s="34"/>
    </row>
    <row r="4" spans="1:11" x14ac:dyDescent="0.2">
      <c r="A4" t="s">
        <v>119</v>
      </c>
    </row>
    <row r="5" spans="1:11" x14ac:dyDescent="0.2">
      <c r="A5" s="7" t="s">
        <v>120</v>
      </c>
      <c r="B5" s="8" t="s">
        <v>12</v>
      </c>
      <c r="C5" s="30"/>
      <c r="I5" t="s">
        <v>121</v>
      </c>
    </row>
    <row r="7" spans="1:11" s="15" customFormat="1" x14ac:dyDescent="0.2">
      <c r="A7" s="15" t="s">
        <v>122</v>
      </c>
    </row>
    <row r="8" spans="1:11" x14ac:dyDescent="0.2">
      <c r="A8" t="s">
        <v>123</v>
      </c>
    </row>
    <row r="9" spans="1:11" x14ac:dyDescent="0.2">
      <c r="A9" t="s">
        <v>125</v>
      </c>
    </row>
    <row r="10" spans="1:11" x14ac:dyDescent="0.2">
      <c r="A10" s="7" t="s">
        <v>27</v>
      </c>
      <c r="B10" s="8" t="s">
        <v>21</v>
      </c>
      <c r="C10" s="32" t="e">
        <f>SUM(G10:G14)/G15</f>
        <v>#DIV/0!</v>
      </c>
      <c r="D10" s="13" t="s">
        <v>41</v>
      </c>
      <c r="E10" s="49"/>
      <c r="F10" s="8" t="s">
        <v>21</v>
      </c>
      <c r="G10" s="30"/>
      <c r="I10" t="s">
        <v>53</v>
      </c>
    </row>
    <row r="11" spans="1:11" x14ac:dyDescent="0.2">
      <c r="A11" s="17"/>
      <c r="B11" s="17"/>
      <c r="C11" s="18"/>
      <c r="E11" s="49"/>
      <c r="F11" s="8" t="s">
        <v>21</v>
      </c>
      <c r="G11" s="30"/>
      <c r="I11" t="s">
        <v>83</v>
      </c>
    </row>
    <row r="12" spans="1:11" x14ac:dyDescent="0.2">
      <c r="A12" s="10"/>
      <c r="B12" s="10"/>
      <c r="C12" s="11"/>
      <c r="E12" s="49"/>
      <c r="F12" s="8" t="s">
        <v>21</v>
      </c>
      <c r="G12" s="30"/>
      <c r="I12" t="s">
        <v>310</v>
      </c>
    </row>
    <row r="13" spans="1:11" x14ac:dyDescent="0.2">
      <c r="A13" s="10"/>
      <c r="B13" s="10"/>
      <c r="C13" s="11"/>
      <c r="E13" s="49"/>
      <c r="F13" s="8" t="s">
        <v>21</v>
      </c>
      <c r="G13" s="30"/>
    </row>
    <row r="14" spans="1:11" x14ac:dyDescent="0.2">
      <c r="A14" s="10"/>
      <c r="B14" s="10"/>
      <c r="C14" s="11"/>
      <c r="E14" s="49"/>
      <c r="F14" s="8" t="s">
        <v>21</v>
      </c>
      <c r="G14" s="30"/>
    </row>
    <row r="15" spans="1:11" x14ac:dyDescent="0.2">
      <c r="A15" s="10"/>
      <c r="B15" s="10"/>
      <c r="C15" s="11"/>
      <c r="E15" s="7" t="s">
        <v>79</v>
      </c>
      <c r="F15" s="8" t="s">
        <v>80</v>
      </c>
      <c r="G15" s="30"/>
    </row>
    <row r="17" spans="1:9" x14ac:dyDescent="0.2">
      <c r="A17" t="s">
        <v>244</v>
      </c>
    </row>
    <row r="18" spans="1:9" x14ac:dyDescent="0.2">
      <c r="A18" s="7" t="s">
        <v>20</v>
      </c>
      <c r="B18" s="8" t="s">
        <v>21</v>
      </c>
      <c r="C18" s="32">
        <f>G18*G19</f>
        <v>0</v>
      </c>
      <c r="D18" s="13" t="s">
        <v>41</v>
      </c>
      <c r="E18" s="7" t="s">
        <v>37</v>
      </c>
      <c r="F18" s="8" t="s">
        <v>38</v>
      </c>
      <c r="G18" s="30"/>
      <c r="I18" t="s">
        <v>100</v>
      </c>
    </row>
    <row r="19" spans="1:9" x14ac:dyDescent="0.2">
      <c r="E19" s="7" t="s">
        <v>18</v>
      </c>
      <c r="F19" s="8" t="s">
        <v>39</v>
      </c>
      <c r="G19" s="30"/>
      <c r="I19" t="s">
        <v>84</v>
      </c>
    </row>
    <row r="20" spans="1:9" x14ac:dyDescent="0.2">
      <c r="E20" s="10"/>
      <c r="F20" s="10"/>
      <c r="G20" s="11"/>
      <c r="I20" t="s">
        <v>101</v>
      </c>
    </row>
    <row r="21" spans="1:9" x14ac:dyDescent="0.2">
      <c r="E21" s="10"/>
      <c r="F21" s="10"/>
      <c r="G21" s="11"/>
      <c r="I21" s="29" t="s">
        <v>288</v>
      </c>
    </row>
    <row r="22" spans="1:9" x14ac:dyDescent="0.2">
      <c r="A22" t="s">
        <v>227</v>
      </c>
      <c r="I22" s="29" t="s">
        <v>335</v>
      </c>
    </row>
    <row r="23" spans="1:9" x14ac:dyDescent="0.2">
      <c r="A23" s="7" t="s">
        <v>20</v>
      </c>
      <c r="B23" s="8" t="s">
        <v>21</v>
      </c>
      <c r="C23" s="32">
        <f>G23*G24</f>
        <v>0</v>
      </c>
      <c r="D23" s="13" t="s">
        <v>41</v>
      </c>
      <c r="E23" s="7" t="s">
        <v>37</v>
      </c>
      <c r="F23" s="8" t="s">
        <v>38</v>
      </c>
      <c r="G23" s="30"/>
      <c r="I23" t="s">
        <v>206</v>
      </c>
    </row>
    <row r="24" spans="1:9" x14ac:dyDescent="0.2">
      <c r="E24" s="7" t="s">
        <v>18</v>
      </c>
      <c r="F24" s="8" t="s">
        <v>39</v>
      </c>
      <c r="G24" s="30"/>
      <c r="I24" t="s">
        <v>238</v>
      </c>
    </row>
    <row r="25" spans="1:9" x14ac:dyDescent="0.2">
      <c r="I25" t="s">
        <v>239</v>
      </c>
    </row>
    <row r="26" spans="1:9" x14ac:dyDescent="0.2">
      <c r="I26" s="29" t="s">
        <v>234</v>
      </c>
    </row>
    <row r="27" spans="1:9" x14ac:dyDescent="0.2">
      <c r="A27" t="s">
        <v>281</v>
      </c>
      <c r="I27" s="29" t="s">
        <v>335</v>
      </c>
    </row>
    <row r="28" spans="1:9" x14ac:dyDescent="0.2">
      <c r="A28" s="7" t="s">
        <v>22</v>
      </c>
      <c r="B28" s="8" t="s">
        <v>21</v>
      </c>
      <c r="C28" s="32">
        <f>G28*G29</f>
        <v>0</v>
      </c>
      <c r="D28" s="13" t="s">
        <v>41</v>
      </c>
      <c r="E28" s="7" t="s">
        <v>40</v>
      </c>
      <c r="F28" s="8" t="s">
        <v>276</v>
      </c>
      <c r="G28" s="30"/>
      <c r="I28" t="s">
        <v>282</v>
      </c>
    </row>
    <row r="29" spans="1:9" x14ac:dyDescent="0.2">
      <c r="E29" s="7" t="s">
        <v>18</v>
      </c>
      <c r="F29" s="8" t="s">
        <v>277</v>
      </c>
      <c r="G29" s="30"/>
      <c r="I29" t="s">
        <v>283</v>
      </c>
    </row>
    <row r="30" spans="1:9" x14ac:dyDescent="0.2">
      <c r="I30" t="s">
        <v>280</v>
      </c>
    </row>
    <row r="31" spans="1:9" x14ac:dyDescent="0.2">
      <c r="I31" t="s">
        <v>284</v>
      </c>
    </row>
    <row r="33" spans="1:9" x14ac:dyDescent="0.2">
      <c r="A33" t="s">
        <v>285</v>
      </c>
    </row>
    <row r="34" spans="1:9" x14ac:dyDescent="0.2">
      <c r="A34" s="49"/>
      <c r="B34" s="8" t="s">
        <v>21</v>
      </c>
      <c r="C34" s="30"/>
      <c r="I34" t="s">
        <v>286</v>
      </c>
    </row>
    <row r="35" spans="1:9" x14ac:dyDescent="0.2">
      <c r="A35" s="49"/>
      <c r="B35" s="8" t="s">
        <v>21</v>
      </c>
      <c r="C35" s="30"/>
      <c r="I35" t="s">
        <v>376</v>
      </c>
    </row>
    <row r="36" spans="1:9" x14ac:dyDescent="0.2">
      <c r="A36" s="49"/>
      <c r="B36" s="8" t="s">
        <v>21</v>
      </c>
      <c r="C36" s="30"/>
      <c r="I36" t="s">
        <v>302</v>
      </c>
    </row>
    <row r="37" spans="1:9" x14ac:dyDescent="0.2">
      <c r="A37" s="49"/>
      <c r="B37" s="8" t="s">
        <v>21</v>
      </c>
      <c r="C37" s="30"/>
    </row>
    <row r="38" spans="1:9" x14ac:dyDescent="0.2">
      <c r="A38" s="49"/>
      <c r="B38" s="8" t="s">
        <v>21</v>
      </c>
      <c r="C38" s="30"/>
    </row>
    <row r="40" spans="1:9" x14ac:dyDescent="0.2">
      <c r="A40" t="s">
        <v>124</v>
      </c>
    </row>
    <row r="41" spans="1:9" x14ac:dyDescent="0.2">
      <c r="A41" s="7" t="s">
        <v>230</v>
      </c>
      <c r="B41" s="8" t="s">
        <v>21</v>
      </c>
      <c r="C41" s="31" t="e">
        <f>C10+C18+C23+C28+C34+C35+C36+C37+C38</f>
        <v>#DIV/0!</v>
      </c>
      <c r="I41" t="s">
        <v>233</v>
      </c>
    </row>
    <row r="42" spans="1:9" x14ac:dyDescent="0.2">
      <c r="A42" s="7" t="s">
        <v>231</v>
      </c>
      <c r="B42" s="9" t="s">
        <v>5</v>
      </c>
      <c r="C42" s="31" t="e">
        <f>C41/C5</f>
        <v>#DIV/0!</v>
      </c>
      <c r="I42" t="s">
        <v>232</v>
      </c>
    </row>
    <row r="44" spans="1:9" x14ac:dyDescent="0.2">
      <c r="A44" s="39" t="s">
        <v>75</v>
      </c>
    </row>
    <row r="45" spans="1:9" x14ac:dyDescent="0.2">
      <c r="A45" s="6"/>
      <c r="B45" t="s">
        <v>76</v>
      </c>
    </row>
    <row r="46" spans="1:9" x14ac:dyDescent="0.2">
      <c r="A46" s="14"/>
      <c r="B46" t="s">
        <v>77</v>
      </c>
    </row>
    <row r="47" spans="1:9" x14ac:dyDescent="0.2">
      <c r="A47" s="5"/>
      <c r="B47" t="s">
        <v>78</v>
      </c>
    </row>
  </sheetData>
  <phoneticPr fontId="1"/>
  <pageMargins left="0.70866141732283472" right="0.70866141732283472" top="0.74803149606299213" bottom="0.74803149606299213" header="0.31496062992125984" footer="0.31496062992125984"/>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7"/>
  <sheetViews>
    <sheetView showGridLines="0" view="pageBreakPreview" zoomScale="90" zoomScaleNormal="100" zoomScaleSheetLayoutView="90" workbookViewId="0">
      <selection activeCell="C34" sqref="C34"/>
    </sheetView>
  </sheetViews>
  <sheetFormatPr defaultRowHeight="12.9" x14ac:dyDescent="0.2"/>
  <cols>
    <col min="1" max="1" width="15.69921875" customWidth="1"/>
    <col min="4" max="4" width="3.3984375" customWidth="1"/>
    <col min="5" max="5" width="11" bestFit="1" customWidth="1"/>
    <col min="8" max="8" width="3.3984375" customWidth="1"/>
    <col min="9" max="9" width="73.69921875" customWidth="1"/>
  </cols>
  <sheetData>
    <row r="1" spans="1:11" s="40" customFormat="1" ht="16.7" x14ac:dyDescent="0.2">
      <c r="A1" s="40" t="s">
        <v>23</v>
      </c>
    </row>
    <row r="2" spans="1:11" s="15" customFormat="1" x14ac:dyDescent="0.2">
      <c r="A2" s="15" t="s">
        <v>10</v>
      </c>
    </row>
    <row r="3" spans="1:11" x14ac:dyDescent="0.2">
      <c r="A3" t="s">
        <v>24</v>
      </c>
      <c r="K3" s="34"/>
    </row>
    <row r="4" spans="1:11" x14ac:dyDescent="0.2">
      <c r="A4" t="s">
        <v>50</v>
      </c>
    </row>
    <row r="5" spans="1:11" x14ac:dyDescent="0.2">
      <c r="A5" s="7" t="s">
        <v>32</v>
      </c>
      <c r="B5" s="8" t="s">
        <v>12</v>
      </c>
      <c r="C5" s="30"/>
      <c r="I5" t="s">
        <v>52</v>
      </c>
    </row>
    <row r="7" spans="1:11" s="15" customFormat="1" x14ac:dyDescent="0.2">
      <c r="A7" s="15" t="s">
        <v>26</v>
      </c>
    </row>
    <row r="8" spans="1:11" x14ac:dyDescent="0.2">
      <c r="A8" t="s">
        <v>25</v>
      </c>
    </row>
    <row r="9" spans="1:11" x14ac:dyDescent="0.2">
      <c r="A9" t="s">
        <v>51</v>
      </c>
    </row>
    <row r="10" spans="1:11" x14ac:dyDescent="0.2">
      <c r="A10" s="7" t="s">
        <v>27</v>
      </c>
      <c r="B10" s="8" t="s">
        <v>21</v>
      </c>
      <c r="C10" s="32" t="e">
        <f>SUM(G10:G14)/G15</f>
        <v>#DIV/0!</v>
      </c>
      <c r="D10" s="13" t="s">
        <v>41</v>
      </c>
      <c r="E10" s="49"/>
      <c r="F10" s="8" t="s">
        <v>21</v>
      </c>
      <c r="G10" s="30"/>
      <c r="I10" t="s">
        <v>98</v>
      </c>
    </row>
    <row r="11" spans="1:11" x14ac:dyDescent="0.2">
      <c r="A11" s="17"/>
      <c r="B11" s="17"/>
      <c r="C11" s="18"/>
      <c r="E11" s="49"/>
      <c r="F11" s="8" t="s">
        <v>21</v>
      </c>
      <c r="G11" s="30"/>
      <c r="I11" t="s">
        <v>83</v>
      </c>
    </row>
    <row r="12" spans="1:11" x14ac:dyDescent="0.2">
      <c r="A12" s="10"/>
      <c r="B12" s="10"/>
      <c r="C12" s="11"/>
      <c r="E12" s="49"/>
      <c r="F12" s="8" t="s">
        <v>21</v>
      </c>
      <c r="G12" s="30"/>
      <c r="I12" t="s">
        <v>99</v>
      </c>
    </row>
    <row r="13" spans="1:11" x14ac:dyDescent="0.2">
      <c r="A13" s="10"/>
      <c r="B13" s="10"/>
      <c r="C13" s="11"/>
      <c r="E13" s="49"/>
      <c r="F13" s="8" t="s">
        <v>21</v>
      </c>
      <c r="G13" s="30"/>
      <c r="I13" t="s">
        <v>310</v>
      </c>
    </row>
    <row r="14" spans="1:11" x14ac:dyDescent="0.2">
      <c r="A14" s="10"/>
      <c r="B14" s="10"/>
      <c r="C14" s="11"/>
      <c r="E14" s="49"/>
      <c r="F14" s="8" t="s">
        <v>21</v>
      </c>
      <c r="G14" s="30"/>
    </row>
    <row r="15" spans="1:11" x14ac:dyDescent="0.2">
      <c r="A15" s="10"/>
      <c r="B15" s="10"/>
      <c r="C15" s="11"/>
      <c r="E15" s="7" t="s">
        <v>79</v>
      </c>
      <c r="F15" s="8" t="s">
        <v>80</v>
      </c>
      <c r="G15" s="30"/>
    </row>
    <row r="17" spans="1:9" x14ac:dyDescent="0.2">
      <c r="A17" t="s">
        <v>244</v>
      </c>
    </row>
    <row r="18" spans="1:9" x14ac:dyDescent="0.2">
      <c r="A18" s="7" t="s">
        <v>20</v>
      </c>
      <c r="B18" s="8" t="s">
        <v>21</v>
      </c>
      <c r="C18" s="32">
        <f>G18*G19</f>
        <v>0</v>
      </c>
      <c r="D18" s="13" t="s">
        <v>41</v>
      </c>
      <c r="E18" s="7" t="s">
        <v>37</v>
      </c>
      <c r="F18" s="8" t="s">
        <v>38</v>
      </c>
      <c r="G18" s="30"/>
      <c r="I18" t="s">
        <v>100</v>
      </c>
    </row>
    <row r="19" spans="1:9" x14ac:dyDescent="0.2">
      <c r="E19" s="7" t="s">
        <v>18</v>
      </c>
      <c r="F19" s="8" t="s">
        <v>39</v>
      </c>
      <c r="G19" s="30"/>
      <c r="I19" t="s">
        <v>84</v>
      </c>
    </row>
    <row r="20" spans="1:9" x14ac:dyDescent="0.2">
      <c r="E20" s="10"/>
      <c r="F20" s="10"/>
      <c r="G20" s="11"/>
      <c r="I20" t="s">
        <v>101</v>
      </c>
    </row>
    <row r="21" spans="1:9" x14ac:dyDescent="0.2">
      <c r="E21" s="10"/>
      <c r="F21" s="10"/>
      <c r="G21" s="11"/>
      <c r="I21" s="29" t="s">
        <v>174</v>
      </c>
    </row>
    <row r="22" spans="1:9" x14ac:dyDescent="0.2">
      <c r="E22" s="10"/>
      <c r="F22" s="10"/>
      <c r="G22" s="11"/>
      <c r="I22" s="29" t="s">
        <v>287</v>
      </c>
    </row>
    <row r="23" spans="1:9" x14ac:dyDescent="0.2">
      <c r="A23" t="s">
        <v>227</v>
      </c>
      <c r="I23" s="29" t="s">
        <v>335</v>
      </c>
    </row>
    <row r="24" spans="1:9" x14ac:dyDescent="0.2">
      <c r="A24" s="7" t="s">
        <v>20</v>
      </c>
      <c r="B24" s="8" t="s">
        <v>21</v>
      </c>
      <c r="C24" s="32">
        <f>G24*G25</f>
        <v>0</v>
      </c>
      <c r="D24" s="13" t="s">
        <v>41</v>
      </c>
      <c r="E24" s="7" t="s">
        <v>37</v>
      </c>
      <c r="F24" s="8" t="s">
        <v>38</v>
      </c>
      <c r="G24" s="30"/>
      <c r="I24" t="s">
        <v>311</v>
      </c>
    </row>
    <row r="25" spans="1:9" x14ac:dyDescent="0.2">
      <c r="E25" s="7" t="s">
        <v>18</v>
      </c>
      <c r="F25" s="8" t="s">
        <v>39</v>
      </c>
      <c r="G25" s="30"/>
      <c r="I25" t="s">
        <v>312</v>
      </c>
    </row>
    <row r="26" spans="1:9" x14ac:dyDescent="0.2">
      <c r="I26" t="s">
        <v>313</v>
      </c>
    </row>
    <row r="27" spans="1:9" x14ac:dyDescent="0.2">
      <c r="I27" s="29" t="s">
        <v>234</v>
      </c>
    </row>
    <row r="28" spans="1:9" x14ac:dyDescent="0.2">
      <c r="A28" t="s">
        <v>242</v>
      </c>
      <c r="I28" s="29" t="s">
        <v>335</v>
      </c>
    </row>
    <row r="29" spans="1:9" x14ac:dyDescent="0.2">
      <c r="A29" s="7" t="s">
        <v>22</v>
      </c>
      <c r="B29" s="8" t="s">
        <v>21</v>
      </c>
      <c r="C29" s="32">
        <f>G29*G30</f>
        <v>0</v>
      </c>
      <c r="D29" s="13" t="s">
        <v>41</v>
      </c>
      <c r="E29" s="7" t="s">
        <v>40</v>
      </c>
      <c r="F29" s="8" t="s">
        <v>276</v>
      </c>
      <c r="G29" s="30"/>
      <c r="I29" t="s">
        <v>290</v>
      </c>
    </row>
    <row r="30" spans="1:9" x14ac:dyDescent="0.2">
      <c r="E30" s="7" t="s">
        <v>18</v>
      </c>
      <c r="F30" s="8" t="s">
        <v>277</v>
      </c>
      <c r="G30" s="30"/>
      <c r="I30" t="s">
        <v>291</v>
      </c>
    </row>
    <row r="31" spans="1:9" x14ac:dyDescent="0.2">
      <c r="E31" s="10"/>
      <c r="F31" s="10"/>
      <c r="G31" s="11"/>
      <c r="I31" t="s">
        <v>280</v>
      </c>
    </row>
    <row r="32" spans="1:9" x14ac:dyDescent="0.2">
      <c r="E32" s="10"/>
      <c r="F32" s="10"/>
      <c r="G32" s="11"/>
      <c r="I32" t="s">
        <v>292</v>
      </c>
    </row>
    <row r="33" spans="1:9" x14ac:dyDescent="0.2">
      <c r="A33" t="s">
        <v>243</v>
      </c>
      <c r="I33" s="29" t="s">
        <v>335</v>
      </c>
    </row>
    <row r="34" spans="1:9" x14ac:dyDescent="0.2">
      <c r="A34" s="49"/>
      <c r="B34" s="8" t="s">
        <v>21</v>
      </c>
      <c r="C34" s="30"/>
      <c r="I34" s="50" t="s">
        <v>301</v>
      </c>
    </row>
    <row r="35" spans="1:9" x14ac:dyDescent="0.2">
      <c r="A35" s="49"/>
      <c r="B35" s="8" t="s">
        <v>21</v>
      </c>
      <c r="C35" s="30"/>
      <c r="I35" t="s">
        <v>376</v>
      </c>
    </row>
    <row r="36" spans="1:9" x14ac:dyDescent="0.2">
      <c r="A36" s="49"/>
      <c r="B36" s="8" t="s">
        <v>21</v>
      </c>
      <c r="C36" s="30"/>
      <c r="I36" s="51" t="s">
        <v>302</v>
      </c>
    </row>
    <row r="37" spans="1:9" x14ac:dyDescent="0.2">
      <c r="A37" s="49"/>
      <c r="B37" s="8" t="s">
        <v>21</v>
      </c>
      <c r="C37" s="30"/>
    </row>
    <row r="38" spans="1:9" x14ac:dyDescent="0.2">
      <c r="A38" s="49"/>
      <c r="B38" s="8" t="s">
        <v>21</v>
      </c>
      <c r="C38" s="30"/>
    </row>
    <row r="40" spans="1:9" x14ac:dyDescent="0.2">
      <c r="A40" t="s">
        <v>31</v>
      </c>
    </row>
    <row r="41" spans="1:9" x14ac:dyDescent="0.2">
      <c r="A41" s="7" t="s">
        <v>230</v>
      </c>
      <c r="B41" s="8" t="s">
        <v>21</v>
      </c>
      <c r="C41" s="31" t="e">
        <f>C10+C18+C24+C29+C34+C35+C36+C37+C38</f>
        <v>#DIV/0!</v>
      </c>
      <c r="I41" t="s">
        <v>233</v>
      </c>
    </row>
    <row r="42" spans="1:9" x14ac:dyDescent="0.2">
      <c r="A42" s="7" t="s">
        <v>231</v>
      </c>
      <c r="B42" s="9" t="s">
        <v>30</v>
      </c>
      <c r="C42" s="31" t="e">
        <f>C41/C5</f>
        <v>#DIV/0!</v>
      </c>
      <c r="I42" t="s">
        <v>232</v>
      </c>
    </row>
    <row r="44" spans="1:9" x14ac:dyDescent="0.2">
      <c r="A44" s="39" t="s">
        <v>75</v>
      </c>
    </row>
    <row r="45" spans="1:9" x14ac:dyDescent="0.2">
      <c r="A45" s="6"/>
      <c r="B45" t="s">
        <v>76</v>
      </c>
    </row>
    <row r="46" spans="1:9" x14ac:dyDescent="0.2">
      <c r="A46" s="14"/>
      <c r="B46" t="s">
        <v>77</v>
      </c>
    </row>
    <row r="47" spans="1:9" x14ac:dyDescent="0.2">
      <c r="A47" s="5"/>
      <c r="B47" t="s">
        <v>78</v>
      </c>
    </row>
  </sheetData>
  <phoneticPr fontId="1"/>
  <pageMargins left="0.70866141732283472" right="0.70866141732283472" top="0.74803149606299213" bottom="0.74803149606299213"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2"/>
  <sheetViews>
    <sheetView showGridLines="0" view="pageBreakPreview" zoomScaleNormal="100" zoomScaleSheetLayoutView="100" workbookViewId="0">
      <selection activeCell="F24" sqref="F24"/>
    </sheetView>
  </sheetViews>
  <sheetFormatPr defaultRowHeight="12.9" x14ac:dyDescent="0.2"/>
  <cols>
    <col min="1" max="1" width="15.59765625" customWidth="1"/>
    <col min="4" max="4" width="3.3984375" bestFit="1" customWidth="1"/>
    <col min="5" max="5" width="11" bestFit="1" customWidth="1"/>
    <col min="8" max="8" width="3.3984375" customWidth="1"/>
    <col min="9" max="9" width="71.69921875" customWidth="1"/>
  </cols>
  <sheetData>
    <row r="1" spans="1:11" s="38" customFormat="1" ht="16.7" x14ac:dyDescent="0.2">
      <c r="A1" s="40" t="s">
        <v>131</v>
      </c>
      <c r="B1" s="41"/>
      <c r="C1" s="41"/>
      <c r="D1" s="41"/>
      <c r="E1" s="41"/>
      <c r="F1" s="41"/>
      <c r="G1" s="41"/>
      <c r="H1" s="41"/>
      <c r="I1" s="41"/>
    </row>
    <row r="2" spans="1:11" x14ac:dyDescent="0.2">
      <c r="A2" s="15" t="s">
        <v>10</v>
      </c>
      <c r="B2" s="15"/>
      <c r="C2" s="15"/>
      <c r="D2" s="15"/>
      <c r="E2" s="15"/>
      <c r="F2" s="15"/>
      <c r="G2" s="15"/>
      <c r="H2" s="15"/>
      <c r="I2" s="15"/>
    </row>
    <row r="3" spans="1:11" x14ac:dyDescent="0.2">
      <c r="A3" t="s">
        <v>132</v>
      </c>
      <c r="K3" s="34"/>
    </row>
    <row r="4" spans="1:11" x14ac:dyDescent="0.2">
      <c r="A4" t="s">
        <v>133</v>
      </c>
    </row>
    <row r="5" spans="1:11" x14ac:dyDescent="0.2">
      <c r="A5" s="27" t="s">
        <v>134</v>
      </c>
      <c r="B5" s="8" t="s">
        <v>12</v>
      </c>
      <c r="C5" s="30"/>
      <c r="I5" t="s">
        <v>135</v>
      </c>
    </row>
    <row r="7" spans="1:11" x14ac:dyDescent="0.2">
      <c r="A7" s="15" t="s">
        <v>136</v>
      </c>
      <c r="B7" s="15"/>
      <c r="C7" s="15"/>
      <c r="D7" s="15"/>
      <c r="E7" s="15"/>
      <c r="F7" s="15"/>
      <c r="G7" s="15"/>
      <c r="H7" s="15"/>
      <c r="I7" s="15"/>
    </row>
    <row r="8" spans="1:11" x14ac:dyDescent="0.2">
      <c r="A8" t="s">
        <v>130</v>
      </c>
    </row>
    <row r="9" spans="1:11" x14ac:dyDescent="0.2">
      <c r="A9" t="s">
        <v>138</v>
      </c>
    </row>
    <row r="10" spans="1:11" x14ac:dyDescent="0.2">
      <c r="A10" s="28" t="s">
        <v>139</v>
      </c>
      <c r="B10" s="8" t="s">
        <v>21</v>
      </c>
      <c r="C10" s="30"/>
      <c r="D10" s="13"/>
      <c r="E10" s="11"/>
      <c r="F10" s="11"/>
      <c r="G10" s="11"/>
      <c r="I10" t="s">
        <v>53</v>
      </c>
    </row>
    <row r="11" spans="1:11" x14ac:dyDescent="0.2">
      <c r="E11" s="11"/>
      <c r="F11" s="11"/>
      <c r="G11" s="11"/>
    </row>
    <row r="12" spans="1:11" x14ac:dyDescent="0.2">
      <c r="A12" t="s">
        <v>226</v>
      </c>
    </row>
    <row r="13" spans="1:11" x14ac:dyDescent="0.2">
      <c r="A13" s="7" t="s">
        <v>20</v>
      </c>
      <c r="B13" s="8" t="s">
        <v>21</v>
      </c>
      <c r="C13" s="32">
        <f>G13*G14</f>
        <v>0</v>
      </c>
      <c r="D13" s="13" t="s">
        <v>41</v>
      </c>
      <c r="E13" s="7" t="s">
        <v>37</v>
      </c>
      <c r="F13" s="8" t="s">
        <v>38</v>
      </c>
      <c r="G13" s="30"/>
      <c r="I13" t="s">
        <v>246</v>
      </c>
    </row>
    <row r="14" spans="1:11" x14ac:dyDescent="0.2">
      <c r="E14" s="7" t="s">
        <v>18</v>
      </c>
      <c r="F14" s="8" t="s">
        <v>39</v>
      </c>
      <c r="G14" s="30"/>
      <c r="I14" t="s">
        <v>247</v>
      </c>
    </row>
    <row r="15" spans="1:11" x14ac:dyDescent="0.2">
      <c r="I15" t="s">
        <v>248</v>
      </c>
    </row>
    <row r="16" spans="1:11" x14ac:dyDescent="0.2">
      <c r="I16" s="29" t="s">
        <v>234</v>
      </c>
    </row>
    <row r="17" spans="1:9" x14ac:dyDescent="0.2">
      <c r="A17" t="s">
        <v>245</v>
      </c>
      <c r="I17" s="29" t="s">
        <v>335</v>
      </c>
    </row>
    <row r="18" spans="1:9" x14ac:dyDescent="0.2">
      <c r="A18" s="49"/>
      <c r="B18" s="8" t="s">
        <v>21</v>
      </c>
      <c r="C18" s="30"/>
      <c r="I18" t="s">
        <v>249</v>
      </c>
    </row>
    <row r="19" spans="1:9" x14ac:dyDescent="0.2">
      <c r="A19" s="49"/>
      <c r="B19" s="8" t="s">
        <v>21</v>
      </c>
      <c r="C19" s="30"/>
      <c r="I19" t="s">
        <v>376</v>
      </c>
    </row>
    <row r="20" spans="1:9" x14ac:dyDescent="0.2">
      <c r="A20" s="49"/>
      <c r="B20" s="8" t="s">
        <v>21</v>
      </c>
      <c r="C20" s="30"/>
      <c r="I20" t="s">
        <v>303</v>
      </c>
    </row>
    <row r="21" spans="1:9" x14ac:dyDescent="0.2">
      <c r="A21" s="49"/>
      <c r="B21" s="8" t="s">
        <v>21</v>
      </c>
      <c r="C21" s="30"/>
    </row>
    <row r="22" spans="1:9" x14ac:dyDescent="0.2">
      <c r="A22" s="49"/>
      <c r="B22" s="8" t="s">
        <v>21</v>
      </c>
      <c r="C22" s="30"/>
    </row>
    <row r="23" spans="1:9" x14ac:dyDescent="0.2">
      <c r="A23" s="10"/>
      <c r="B23" s="10"/>
      <c r="C23" s="11"/>
    </row>
    <row r="25" spans="1:9" x14ac:dyDescent="0.2">
      <c r="A25" t="s">
        <v>137</v>
      </c>
    </row>
    <row r="26" spans="1:9" x14ac:dyDescent="0.2">
      <c r="A26" s="7" t="s">
        <v>126</v>
      </c>
      <c r="B26" s="8" t="s">
        <v>21</v>
      </c>
      <c r="C26" s="31">
        <f>C10+C13+C18+C19+C20+C21+C22</f>
        <v>0</v>
      </c>
      <c r="I26" t="s">
        <v>128</v>
      </c>
    </row>
    <row r="27" spans="1:9" x14ac:dyDescent="0.2">
      <c r="A27" s="7" t="s">
        <v>127</v>
      </c>
      <c r="B27" s="9" t="s">
        <v>5</v>
      </c>
      <c r="C27" s="31" t="e">
        <f>C26/C5</f>
        <v>#DIV/0!</v>
      </c>
      <c r="I27" t="s">
        <v>129</v>
      </c>
    </row>
    <row r="29" spans="1:9" x14ac:dyDescent="0.2">
      <c r="A29" s="39" t="s">
        <v>75</v>
      </c>
    </row>
    <row r="30" spans="1:9" x14ac:dyDescent="0.2">
      <c r="A30" s="6"/>
      <c r="B30" t="s">
        <v>76</v>
      </c>
    </row>
    <row r="31" spans="1:9" x14ac:dyDescent="0.2">
      <c r="A31" s="14"/>
      <c r="B31" t="s">
        <v>77</v>
      </c>
    </row>
    <row r="32" spans="1:9" x14ac:dyDescent="0.2">
      <c r="A32" s="5"/>
      <c r="B32" t="s">
        <v>78</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3"/>
  <sheetViews>
    <sheetView showGridLines="0" view="pageBreakPreview" zoomScaleNormal="100" zoomScaleSheetLayoutView="100" workbookViewId="0">
      <selection activeCell="C30" sqref="C30"/>
    </sheetView>
  </sheetViews>
  <sheetFormatPr defaultRowHeight="12.9" x14ac:dyDescent="0.2"/>
  <cols>
    <col min="1" max="1" width="15.59765625" customWidth="1"/>
    <col min="4" max="4" width="3.3984375" bestFit="1" customWidth="1"/>
    <col min="5" max="5" width="11" bestFit="1" customWidth="1"/>
    <col min="8" max="8" width="3.3984375" customWidth="1"/>
    <col min="9" max="9" width="72.19921875" customWidth="1"/>
  </cols>
  <sheetData>
    <row r="1" spans="1:11" s="38" customFormat="1" ht="16.7" x14ac:dyDescent="0.2">
      <c r="A1" s="40" t="s">
        <v>140</v>
      </c>
      <c r="B1" s="41"/>
      <c r="C1" s="41"/>
      <c r="D1" s="41"/>
      <c r="E1" s="41"/>
      <c r="F1" s="41"/>
      <c r="G1" s="41"/>
      <c r="H1" s="41"/>
      <c r="I1" s="41"/>
    </row>
    <row r="2" spans="1:11" x14ac:dyDescent="0.2">
      <c r="A2" s="15" t="s">
        <v>10</v>
      </c>
      <c r="B2" s="15"/>
      <c r="C2" s="15"/>
      <c r="D2" s="15"/>
      <c r="E2" s="15"/>
      <c r="F2" s="15"/>
      <c r="G2" s="15"/>
      <c r="H2" s="15"/>
      <c r="I2" s="15"/>
    </row>
    <row r="3" spans="1:11" x14ac:dyDescent="0.2">
      <c r="A3" t="s">
        <v>141</v>
      </c>
      <c r="K3" s="34"/>
    </row>
    <row r="4" spans="1:11" x14ac:dyDescent="0.2">
      <c r="A4" t="s">
        <v>142</v>
      </c>
    </row>
    <row r="5" spans="1:11" x14ac:dyDescent="0.2">
      <c r="A5" s="7" t="s">
        <v>143</v>
      </c>
      <c r="B5" s="8" t="s">
        <v>12</v>
      </c>
      <c r="C5" s="30"/>
      <c r="I5" t="s">
        <v>144</v>
      </c>
    </row>
    <row r="7" spans="1:11" x14ac:dyDescent="0.2">
      <c r="A7" s="15" t="s">
        <v>145</v>
      </c>
      <c r="B7" s="15"/>
      <c r="C7" s="15"/>
      <c r="D7" s="15"/>
      <c r="E7" s="15"/>
      <c r="F7" s="15"/>
      <c r="G7" s="15"/>
      <c r="H7" s="15"/>
      <c r="I7" s="15"/>
    </row>
    <row r="8" spans="1:11" x14ac:dyDescent="0.2">
      <c r="A8" t="s">
        <v>146</v>
      </c>
    </row>
    <row r="9" spans="1:11" x14ac:dyDescent="0.2">
      <c r="A9" t="s">
        <v>147</v>
      </c>
    </row>
    <row r="10" spans="1:11" x14ac:dyDescent="0.2">
      <c r="A10" s="12" t="s">
        <v>148</v>
      </c>
      <c r="B10" s="8" t="s">
        <v>21</v>
      </c>
      <c r="C10" s="32" t="e">
        <f>G10*G11/G12</f>
        <v>#DIV/0!</v>
      </c>
      <c r="D10" s="13" t="s">
        <v>41</v>
      </c>
      <c r="E10" s="7" t="s">
        <v>151</v>
      </c>
      <c r="F10" s="8" t="s">
        <v>152</v>
      </c>
      <c r="G10" s="30"/>
      <c r="I10" t="s">
        <v>53</v>
      </c>
    </row>
    <row r="11" spans="1:11" x14ac:dyDescent="0.2">
      <c r="E11" s="7" t="s">
        <v>88</v>
      </c>
      <c r="F11" s="8" t="s">
        <v>153</v>
      </c>
      <c r="G11" s="30"/>
      <c r="I11" t="s">
        <v>150</v>
      </c>
    </row>
    <row r="12" spans="1:11" x14ac:dyDescent="0.2">
      <c r="E12" s="11"/>
      <c r="F12" s="11"/>
      <c r="G12" s="11"/>
      <c r="I12" t="s">
        <v>82</v>
      </c>
    </row>
    <row r="14" spans="1:11" x14ac:dyDescent="0.2">
      <c r="A14" t="s">
        <v>252</v>
      </c>
    </row>
    <row r="15" spans="1:11" x14ac:dyDescent="0.2">
      <c r="A15" s="7" t="s">
        <v>20</v>
      </c>
      <c r="B15" s="8" t="s">
        <v>21</v>
      </c>
      <c r="C15" s="32">
        <f>G15*G16</f>
        <v>0</v>
      </c>
      <c r="D15" s="13" t="s">
        <v>41</v>
      </c>
      <c r="E15" s="7" t="s">
        <v>37</v>
      </c>
      <c r="F15" s="8" t="s">
        <v>38</v>
      </c>
      <c r="G15" s="30"/>
      <c r="I15" t="s">
        <v>95</v>
      </c>
    </row>
    <row r="16" spans="1:11" x14ac:dyDescent="0.2">
      <c r="E16" s="7" t="s">
        <v>18</v>
      </c>
      <c r="F16" s="8" t="s">
        <v>39</v>
      </c>
      <c r="G16" s="30"/>
      <c r="I16" t="s">
        <v>96</v>
      </c>
    </row>
    <row r="17" spans="1:9" x14ac:dyDescent="0.2">
      <c r="I17" t="s">
        <v>97</v>
      </c>
    </row>
    <row r="18" spans="1:9" x14ac:dyDescent="0.2">
      <c r="I18" s="29" t="s">
        <v>174</v>
      </c>
    </row>
    <row r="19" spans="1:9" x14ac:dyDescent="0.2">
      <c r="A19" t="s">
        <v>227</v>
      </c>
      <c r="I19" s="29" t="s">
        <v>335</v>
      </c>
    </row>
    <row r="20" spans="1:9" x14ac:dyDescent="0.2">
      <c r="A20" s="7" t="s">
        <v>20</v>
      </c>
      <c r="B20" s="8" t="s">
        <v>21</v>
      </c>
      <c r="C20" s="32">
        <f>G20*G21</f>
        <v>0</v>
      </c>
      <c r="D20" s="13" t="s">
        <v>41</v>
      </c>
      <c r="E20" s="7" t="s">
        <v>37</v>
      </c>
      <c r="F20" s="8" t="s">
        <v>38</v>
      </c>
      <c r="G20" s="30"/>
      <c r="I20" t="s">
        <v>205</v>
      </c>
    </row>
    <row r="21" spans="1:9" x14ac:dyDescent="0.2">
      <c r="E21" s="7" t="s">
        <v>18</v>
      </c>
      <c r="F21" s="8" t="s">
        <v>39</v>
      </c>
      <c r="G21" s="30"/>
      <c r="I21" t="s">
        <v>235</v>
      </c>
    </row>
    <row r="22" spans="1:9" x14ac:dyDescent="0.2">
      <c r="I22" t="s">
        <v>236</v>
      </c>
    </row>
    <row r="23" spans="1:9" x14ac:dyDescent="0.2">
      <c r="I23" s="29" t="s">
        <v>234</v>
      </c>
    </row>
    <row r="24" spans="1:9" x14ac:dyDescent="0.2">
      <c r="A24" t="s">
        <v>250</v>
      </c>
      <c r="I24" s="29" t="s">
        <v>335</v>
      </c>
    </row>
    <row r="25" spans="1:9" x14ac:dyDescent="0.2">
      <c r="A25" s="7" t="s">
        <v>22</v>
      </c>
      <c r="B25" s="8" t="s">
        <v>21</v>
      </c>
      <c r="C25" s="32">
        <f>G25*G26</f>
        <v>0</v>
      </c>
      <c r="D25" s="13" t="s">
        <v>41</v>
      </c>
      <c r="E25" s="7" t="s">
        <v>40</v>
      </c>
      <c r="F25" s="8" t="s">
        <v>276</v>
      </c>
      <c r="G25" s="30"/>
      <c r="I25" t="s">
        <v>278</v>
      </c>
    </row>
    <row r="26" spans="1:9" x14ac:dyDescent="0.2">
      <c r="E26" s="7" t="s">
        <v>18</v>
      </c>
      <c r="F26" s="8" t="s">
        <v>277</v>
      </c>
      <c r="G26" s="30"/>
      <c r="I26" t="s">
        <v>279</v>
      </c>
    </row>
    <row r="27" spans="1:9" x14ac:dyDescent="0.2">
      <c r="I27" t="s">
        <v>280</v>
      </c>
    </row>
    <row r="28" spans="1:9" x14ac:dyDescent="0.2">
      <c r="I28" t="s">
        <v>237</v>
      </c>
    </row>
    <row r="29" spans="1:9" x14ac:dyDescent="0.2">
      <c r="A29" t="s">
        <v>251</v>
      </c>
    </row>
    <row r="30" spans="1:9" x14ac:dyDescent="0.2">
      <c r="A30" s="49"/>
      <c r="B30" s="8" t="s">
        <v>21</v>
      </c>
      <c r="C30" s="30"/>
      <c r="I30" t="s">
        <v>304</v>
      </c>
    </row>
    <row r="31" spans="1:9" x14ac:dyDescent="0.2">
      <c r="A31" s="49"/>
      <c r="B31" s="8" t="s">
        <v>21</v>
      </c>
      <c r="C31" s="30"/>
      <c r="I31" t="s">
        <v>376</v>
      </c>
    </row>
    <row r="32" spans="1:9" x14ac:dyDescent="0.2">
      <c r="A32" s="49"/>
      <c r="B32" s="8" t="s">
        <v>21</v>
      </c>
      <c r="C32" s="30"/>
      <c r="I32" t="s">
        <v>305</v>
      </c>
    </row>
    <row r="33" spans="1:9" x14ac:dyDescent="0.2">
      <c r="A33" s="49"/>
      <c r="B33" s="8" t="s">
        <v>21</v>
      </c>
      <c r="C33" s="30"/>
    </row>
    <row r="34" spans="1:9" x14ac:dyDescent="0.2">
      <c r="A34" s="49"/>
      <c r="B34" s="8" t="s">
        <v>21</v>
      </c>
      <c r="C34" s="30"/>
    </row>
    <row r="36" spans="1:9" x14ac:dyDescent="0.2">
      <c r="A36" t="s">
        <v>149</v>
      </c>
    </row>
    <row r="37" spans="1:9" x14ac:dyDescent="0.2">
      <c r="A37" s="7" t="s">
        <v>230</v>
      </c>
      <c r="B37" s="8" t="s">
        <v>21</v>
      </c>
      <c r="C37" s="31" t="e">
        <f>C10+C15+C20+C25+C30+C31+C32+C33+C34</f>
        <v>#DIV/0!</v>
      </c>
      <c r="I37" t="s">
        <v>233</v>
      </c>
    </row>
    <row r="38" spans="1:9" x14ac:dyDescent="0.2">
      <c r="A38" s="7" t="s">
        <v>231</v>
      </c>
      <c r="B38" s="9" t="s">
        <v>5</v>
      </c>
      <c r="C38" s="31" t="e">
        <f>C37/C5</f>
        <v>#DIV/0!</v>
      </c>
      <c r="I38" t="s">
        <v>232</v>
      </c>
    </row>
    <row r="40" spans="1:9" x14ac:dyDescent="0.2">
      <c r="A40" s="39" t="s">
        <v>75</v>
      </c>
    </row>
    <row r="41" spans="1:9" x14ac:dyDescent="0.2">
      <c r="A41" s="6"/>
      <c r="B41" t="s">
        <v>76</v>
      </c>
    </row>
    <row r="42" spans="1:9" x14ac:dyDescent="0.2">
      <c r="A42" s="14"/>
      <c r="B42" t="s">
        <v>77</v>
      </c>
    </row>
    <row r="43" spans="1:9" x14ac:dyDescent="0.2">
      <c r="A43" s="5"/>
      <c r="B43" t="s">
        <v>78</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3"/>
  <sheetViews>
    <sheetView showGridLines="0" view="pageBreakPreview" zoomScaleNormal="100" zoomScaleSheetLayoutView="100" workbookViewId="0">
      <selection activeCell="E25" sqref="E25"/>
    </sheetView>
  </sheetViews>
  <sheetFormatPr defaultRowHeight="12.9" x14ac:dyDescent="0.2"/>
  <cols>
    <col min="1" max="1" width="15.69921875" customWidth="1"/>
    <col min="4" max="4" width="3.3984375" customWidth="1"/>
    <col min="5" max="5" width="11" bestFit="1" customWidth="1"/>
    <col min="8" max="8" width="3.3984375" customWidth="1"/>
    <col min="9" max="9" width="71.59765625" customWidth="1"/>
  </cols>
  <sheetData>
    <row r="1" spans="1:11" s="40" customFormat="1" ht="16.7" x14ac:dyDescent="0.2">
      <c r="A1" s="40" t="s">
        <v>154</v>
      </c>
    </row>
    <row r="2" spans="1:11" s="15" customFormat="1" x14ac:dyDescent="0.2">
      <c r="A2" s="15" t="s">
        <v>10</v>
      </c>
    </row>
    <row r="3" spans="1:11" x14ac:dyDescent="0.2">
      <c r="A3" t="s">
        <v>155</v>
      </c>
      <c r="K3" s="34"/>
    </row>
    <row r="4" spans="1:11" x14ac:dyDescent="0.2">
      <c r="A4" t="s">
        <v>156</v>
      </c>
    </row>
    <row r="5" spans="1:11" x14ac:dyDescent="0.2">
      <c r="A5" s="27" t="s">
        <v>157</v>
      </c>
      <c r="B5" s="8" t="s">
        <v>12</v>
      </c>
      <c r="C5" s="30"/>
      <c r="I5" t="s">
        <v>158</v>
      </c>
    </row>
    <row r="7" spans="1:11" s="15" customFormat="1" x14ac:dyDescent="0.2">
      <c r="A7" s="15" t="s">
        <v>159</v>
      </c>
    </row>
    <row r="8" spans="1:11" x14ac:dyDescent="0.2">
      <c r="A8" t="s">
        <v>160</v>
      </c>
    </row>
    <row r="9" spans="1:11" x14ac:dyDescent="0.2">
      <c r="A9" t="s">
        <v>162</v>
      </c>
    </row>
    <row r="10" spans="1:11" x14ac:dyDescent="0.2">
      <c r="A10" s="7" t="s">
        <v>22</v>
      </c>
      <c r="B10" s="8" t="s">
        <v>21</v>
      </c>
      <c r="C10" s="32">
        <f>G10*G11</f>
        <v>0</v>
      </c>
      <c r="D10" s="13" t="s">
        <v>41</v>
      </c>
      <c r="E10" s="7" t="s">
        <v>40</v>
      </c>
      <c r="F10" s="8" t="s">
        <v>276</v>
      </c>
      <c r="G10" s="30"/>
      <c r="I10" t="s">
        <v>293</v>
      </c>
    </row>
    <row r="11" spans="1:11" x14ac:dyDescent="0.2">
      <c r="E11" s="7" t="s">
        <v>18</v>
      </c>
      <c r="F11" s="8" t="s">
        <v>277</v>
      </c>
      <c r="G11" s="30"/>
      <c r="I11" t="s">
        <v>294</v>
      </c>
    </row>
    <row r="12" spans="1:11" x14ac:dyDescent="0.2">
      <c r="E12" s="10"/>
      <c r="F12" s="10"/>
      <c r="G12" s="11"/>
      <c r="I12" t="s">
        <v>280</v>
      </c>
    </row>
    <row r="13" spans="1:11" x14ac:dyDescent="0.2">
      <c r="E13" s="10"/>
      <c r="F13" s="10"/>
      <c r="G13" s="11"/>
      <c r="I13" t="s">
        <v>295</v>
      </c>
    </row>
    <row r="14" spans="1:11" x14ac:dyDescent="0.2">
      <c r="A14" t="s">
        <v>226</v>
      </c>
      <c r="I14" s="29" t="s">
        <v>335</v>
      </c>
    </row>
    <row r="15" spans="1:11" x14ac:dyDescent="0.2">
      <c r="A15" s="7" t="s">
        <v>20</v>
      </c>
      <c r="B15" s="8" t="s">
        <v>21</v>
      </c>
      <c r="C15" s="32">
        <f>G15*G16</f>
        <v>0</v>
      </c>
      <c r="D15" s="13" t="s">
        <v>41</v>
      </c>
      <c r="E15" s="7" t="s">
        <v>37</v>
      </c>
      <c r="F15" s="8" t="s">
        <v>38</v>
      </c>
      <c r="G15" s="30"/>
      <c r="I15" t="s">
        <v>95</v>
      </c>
    </row>
    <row r="16" spans="1:11" x14ac:dyDescent="0.2">
      <c r="E16" s="7" t="s">
        <v>18</v>
      </c>
      <c r="F16" s="8" t="s">
        <v>39</v>
      </c>
      <c r="G16" s="30"/>
      <c r="I16" t="s">
        <v>96</v>
      </c>
    </row>
    <row r="17" spans="1:9" x14ac:dyDescent="0.2">
      <c r="I17" t="s">
        <v>97</v>
      </c>
    </row>
    <row r="18" spans="1:9" x14ac:dyDescent="0.2">
      <c r="I18" s="29" t="s">
        <v>234</v>
      </c>
    </row>
    <row r="19" spans="1:9" x14ac:dyDescent="0.2">
      <c r="A19" t="s">
        <v>253</v>
      </c>
      <c r="I19" s="29" t="s">
        <v>335</v>
      </c>
    </row>
    <row r="20" spans="1:9" x14ac:dyDescent="0.2">
      <c r="A20" s="49"/>
      <c r="B20" s="8" t="s">
        <v>21</v>
      </c>
      <c r="C20" s="30"/>
      <c r="I20" t="s">
        <v>306</v>
      </c>
    </row>
    <row r="21" spans="1:9" x14ac:dyDescent="0.2">
      <c r="A21" s="49"/>
      <c r="B21" s="8" t="s">
        <v>21</v>
      </c>
      <c r="C21" s="30"/>
      <c r="I21" t="s">
        <v>376</v>
      </c>
    </row>
    <row r="22" spans="1:9" x14ac:dyDescent="0.2">
      <c r="A22" s="49"/>
      <c r="B22" s="8" t="s">
        <v>21</v>
      </c>
      <c r="C22" s="30"/>
      <c r="I22" t="s">
        <v>309</v>
      </c>
    </row>
    <row r="23" spans="1:9" x14ac:dyDescent="0.2">
      <c r="A23" s="49"/>
      <c r="B23" s="8" t="s">
        <v>21</v>
      </c>
      <c r="C23" s="30"/>
    </row>
    <row r="24" spans="1:9" x14ac:dyDescent="0.2">
      <c r="A24" s="49"/>
      <c r="B24" s="8" t="s">
        <v>21</v>
      </c>
      <c r="C24" s="30"/>
    </row>
    <row r="26" spans="1:9" x14ac:dyDescent="0.2">
      <c r="A26" t="s">
        <v>161</v>
      </c>
    </row>
    <row r="27" spans="1:9" x14ac:dyDescent="0.2">
      <c r="A27" s="7" t="s">
        <v>126</v>
      </c>
      <c r="B27" s="8" t="s">
        <v>21</v>
      </c>
      <c r="C27" s="31">
        <f>C10+C15+C20+C21+C22+C23+C24</f>
        <v>0</v>
      </c>
      <c r="I27" t="s">
        <v>128</v>
      </c>
    </row>
    <row r="28" spans="1:9" x14ac:dyDescent="0.2">
      <c r="A28" s="7" t="s">
        <v>127</v>
      </c>
      <c r="B28" s="9" t="s">
        <v>5</v>
      </c>
      <c r="C28" s="31" t="e">
        <f>C27/C5</f>
        <v>#DIV/0!</v>
      </c>
      <c r="I28" t="s">
        <v>129</v>
      </c>
    </row>
    <row r="30" spans="1:9" x14ac:dyDescent="0.2">
      <c r="A30" s="39" t="s">
        <v>75</v>
      </c>
    </row>
    <row r="31" spans="1:9" x14ac:dyDescent="0.2">
      <c r="A31" s="6"/>
      <c r="B31" t="s">
        <v>76</v>
      </c>
    </row>
    <row r="32" spans="1:9" x14ac:dyDescent="0.2">
      <c r="A32" s="14"/>
      <c r="B32" t="s">
        <v>77</v>
      </c>
    </row>
    <row r="33" spans="1:2" x14ac:dyDescent="0.2">
      <c r="A33" s="5"/>
      <c r="B33" t="s">
        <v>78</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8"/>
  <sheetViews>
    <sheetView showGridLines="0" view="pageBreakPreview" zoomScaleNormal="100" zoomScaleSheetLayoutView="100" workbookViewId="0">
      <selection activeCell="G4" sqref="G4"/>
    </sheetView>
  </sheetViews>
  <sheetFormatPr defaultRowHeight="12.9" x14ac:dyDescent="0.2"/>
  <cols>
    <col min="1" max="1" width="15.69921875" customWidth="1"/>
    <col min="4" max="4" width="3.3984375" customWidth="1"/>
    <col min="5" max="5" width="11" bestFit="1" customWidth="1"/>
    <col min="8" max="8" width="3.3984375" customWidth="1"/>
    <col min="9" max="9" width="71.59765625" customWidth="1"/>
  </cols>
  <sheetData>
    <row r="1" spans="1:11" s="38" customFormat="1" ht="16.7" x14ac:dyDescent="0.2">
      <c r="A1" s="40" t="s">
        <v>163</v>
      </c>
    </row>
    <row r="2" spans="1:11" s="15" customFormat="1" x14ac:dyDescent="0.2">
      <c r="A2" s="15" t="s">
        <v>10</v>
      </c>
    </row>
    <row r="3" spans="1:11" x14ac:dyDescent="0.2">
      <c r="A3" t="s">
        <v>164</v>
      </c>
      <c r="K3" s="34"/>
    </row>
    <row r="4" spans="1:11" x14ac:dyDescent="0.2">
      <c r="A4" t="s">
        <v>165</v>
      </c>
    </row>
    <row r="5" spans="1:11" x14ac:dyDescent="0.2">
      <c r="A5" s="7" t="s">
        <v>166</v>
      </c>
      <c r="B5" s="8" t="s">
        <v>12</v>
      </c>
      <c r="C5" s="30"/>
      <c r="I5" t="s">
        <v>167</v>
      </c>
    </row>
    <row r="7" spans="1:11" s="15" customFormat="1" x14ac:dyDescent="0.2">
      <c r="A7" s="15" t="s">
        <v>168</v>
      </c>
    </row>
    <row r="8" spans="1:11" x14ac:dyDescent="0.2">
      <c r="A8" t="s">
        <v>169</v>
      </c>
    </row>
    <row r="9" spans="1:11" x14ac:dyDescent="0.2">
      <c r="A9" t="s">
        <v>171</v>
      </c>
    </row>
    <row r="10" spans="1:11" x14ac:dyDescent="0.2">
      <c r="A10" s="7" t="s">
        <v>20</v>
      </c>
      <c r="B10" s="8" t="s">
        <v>21</v>
      </c>
      <c r="C10" s="32">
        <f>G10*G11</f>
        <v>0</v>
      </c>
      <c r="D10" s="13" t="s">
        <v>41</v>
      </c>
      <c r="E10" s="7" t="s">
        <v>37</v>
      </c>
      <c r="F10" s="8" t="s">
        <v>38</v>
      </c>
      <c r="G10" s="30"/>
      <c r="I10" t="s">
        <v>172</v>
      </c>
    </row>
    <row r="11" spans="1:11" x14ac:dyDescent="0.2">
      <c r="E11" s="7" t="s">
        <v>18</v>
      </c>
      <c r="F11" s="8" t="s">
        <v>39</v>
      </c>
      <c r="G11" s="30"/>
      <c r="I11" t="s">
        <v>173</v>
      </c>
    </row>
    <row r="12" spans="1:11" x14ac:dyDescent="0.2">
      <c r="E12" s="10"/>
      <c r="F12" s="10"/>
      <c r="G12" s="11"/>
      <c r="I12" t="s">
        <v>99</v>
      </c>
    </row>
    <row r="13" spans="1:11" x14ac:dyDescent="0.2">
      <c r="E13" s="10"/>
      <c r="F13" s="10"/>
      <c r="G13" s="11"/>
      <c r="I13" s="29" t="s">
        <v>174</v>
      </c>
    </row>
    <row r="14" spans="1:11" x14ac:dyDescent="0.2">
      <c r="A14" t="s">
        <v>226</v>
      </c>
      <c r="I14" s="29" t="s">
        <v>335</v>
      </c>
    </row>
    <row r="15" spans="1:11" x14ac:dyDescent="0.2">
      <c r="A15" s="7" t="s">
        <v>20</v>
      </c>
      <c r="B15" s="8" t="s">
        <v>21</v>
      </c>
      <c r="C15" s="32">
        <f>G15*G16</f>
        <v>0</v>
      </c>
      <c r="D15" s="13" t="s">
        <v>41</v>
      </c>
      <c r="E15" s="7" t="s">
        <v>37</v>
      </c>
      <c r="F15" s="8" t="s">
        <v>38</v>
      </c>
      <c r="G15" s="30"/>
      <c r="I15" t="s">
        <v>95</v>
      </c>
    </row>
    <row r="16" spans="1:11" x14ac:dyDescent="0.2">
      <c r="E16" s="7" t="s">
        <v>18</v>
      </c>
      <c r="F16" s="8" t="s">
        <v>39</v>
      </c>
      <c r="G16" s="30"/>
      <c r="I16" t="s">
        <v>96</v>
      </c>
    </row>
    <row r="17" spans="1:9" x14ac:dyDescent="0.2">
      <c r="I17" t="s">
        <v>97</v>
      </c>
    </row>
    <row r="18" spans="1:9" x14ac:dyDescent="0.2">
      <c r="I18" s="29" t="s">
        <v>174</v>
      </c>
    </row>
    <row r="19" spans="1:9" x14ac:dyDescent="0.2">
      <c r="A19" t="s">
        <v>254</v>
      </c>
      <c r="I19" s="29" t="s">
        <v>335</v>
      </c>
    </row>
    <row r="20" spans="1:9" x14ac:dyDescent="0.2">
      <c r="A20" s="7" t="s">
        <v>22</v>
      </c>
      <c r="B20" s="8" t="s">
        <v>21</v>
      </c>
      <c r="C20" s="32">
        <f>G20*G21</f>
        <v>0</v>
      </c>
      <c r="D20" s="13" t="s">
        <v>41</v>
      </c>
      <c r="E20" s="7" t="s">
        <v>40</v>
      </c>
      <c r="F20" s="8" t="s">
        <v>276</v>
      </c>
      <c r="G20" s="30"/>
      <c r="I20" t="s">
        <v>296</v>
      </c>
    </row>
    <row r="21" spans="1:9" x14ac:dyDescent="0.2">
      <c r="E21" s="7" t="s">
        <v>18</v>
      </c>
      <c r="F21" s="8" t="s">
        <v>277</v>
      </c>
      <c r="G21" s="30"/>
      <c r="I21" t="s">
        <v>297</v>
      </c>
    </row>
    <row r="22" spans="1:9" x14ac:dyDescent="0.2">
      <c r="E22" s="10"/>
      <c r="F22" s="10"/>
      <c r="G22" s="11"/>
      <c r="I22" t="s">
        <v>280</v>
      </c>
    </row>
    <row r="23" spans="1:9" x14ac:dyDescent="0.2">
      <c r="E23" s="10"/>
      <c r="F23" s="10"/>
      <c r="G23" s="11"/>
      <c r="I23" t="s">
        <v>298</v>
      </c>
    </row>
    <row r="24" spans="1:9" x14ac:dyDescent="0.2">
      <c r="A24" t="s">
        <v>255</v>
      </c>
    </row>
    <row r="25" spans="1:9" x14ac:dyDescent="0.2">
      <c r="A25" s="49"/>
      <c r="B25" s="8" t="s">
        <v>21</v>
      </c>
      <c r="C25" s="30"/>
      <c r="I25" t="s">
        <v>307</v>
      </c>
    </row>
    <row r="26" spans="1:9" x14ac:dyDescent="0.2">
      <c r="A26" s="49"/>
      <c r="B26" s="8" t="s">
        <v>21</v>
      </c>
      <c r="C26" s="30"/>
      <c r="I26" t="s">
        <v>376</v>
      </c>
    </row>
    <row r="27" spans="1:9" x14ac:dyDescent="0.2">
      <c r="A27" s="49"/>
      <c r="B27" s="8" t="s">
        <v>21</v>
      </c>
      <c r="C27" s="30"/>
      <c r="I27" t="s">
        <v>308</v>
      </c>
    </row>
    <row r="28" spans="1:9" x14ac:dyDescent="0.2">
      <c r="A28" s="49"/>
      <c r="B28" s="8" t="s">
        <v>21</v>
      </c>
      <c r="C28" s="30"/>
    </row>
    <row r="29" spans="1:9" x14ac:dyDescent="0.2">
      <c r="A29" s="49"/>
      <c r="B29" s="8" t="s">
        <v>21</v>
      </c>
      <c r="C29" s="30"/>
    </row>
    <row r="31" spans="1:9" x14ac:dyDescent="0.2">
      <c r="A31" t="s">
        <v>170</v>
      </c>
    </row>
    <row r="32" spans="1:9" x14ac:dyDescent="0.2">
      <c r="A32" s="7" t="s">
        <v>45</v>
      </c>
      <c r="B32" s="8" t="s">
        <v>21</v>
      </c>
      <c r="C32" s="31">
        <f>C10+C15+C20+C25+C26+C27+C28+C29</f>
        <v>0</v>
      </c>
      <c r="I32" t="s">
        <v>241</v>
      </c>
    </row>
    <row r="33" spans="1:9" x14ac:dyDescent="0.2">
      <c r="A33" s="7" t="s">
        <v>46</v>
      </c>
      <c r="B33" s="9" t="s">
        <v>5</v>
      </c>
      <c r="C33" s="31" t="e">
        <f>C32/C5</f>
        <v>#DIV/0!</v>
      </c>
      <c r="I33" t="s">
        <v>240</v>
      </c>
    </row>
    <row r="35" spans="1:9" x14ac:dyDescent="0.2">
      <c r="A35" s="39" t="s">
        <v>75</v>
      </c>
    </row>
    <row r="36" spans="1:9" x14ac:dyDescent="0.2">
      <c r="A36" s="6"/>
      <c r="B36" t="s">
        <v>76</v>
      </c>
    </row>
    <row r="37" spans="1:9" x14ac:dyDescent="0.2">
      <c r="A37" s="14"/>
      <c r="B37" t="s">
        <v>77</v>
      </c>
    </row>
    <row r="38" spans="1:9" x14ac:dyDescent="0.2">
      <c r="A38" s="5"/>
      <c r="B38" t="s">
        <v>78</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vt:lpstr>
      <vt:lpstr>①小型家電引渡等</vt:lpstr>
      <vt:lpstr>②ボックス回収</vt:lpstr>
      <vt:lpstr>③ステーション回収</vt:lpstr>
      <vt:lpstr>④ピックアップ回収</vt:lpstr>
      <vt:lpstr>⑤集団回収・市民参加型回収</vt:lpstr>
      <vt:lpstr>⑥イベント回収</vt:lpstr>
      <vt:lpstr>⑦清掃工場等への持込み</vt:lpstr>
      <vt:lpstr>⑧戸別訪問回収</vt:lpstr>
      <vt:lpstr>⑨対面回収</vt:lpstr>
      <vt:lpstr>⑩便益計算</vt:lpstr>
      <vt:lpstr>⑪費用便益算定結果</vt:lpstr>
      <vt:lpstr>⑫計算に必要な情報</vt:lpstr>
      <vt:lpstr>①小型家電引渡等!Print_Area</vt:lpstr>
      <vt:lpstr>②ボックス回収!Print_Area</vt:lpstr>
      <vt:lpstr>③ステーション回収!Print_Area</vt:lpstr>
      <vt:lpstr>④ピックアップ回収!Print_Area</vt:lpstr>
      <vt:lpstr>⑤集団回収・市民参加型回収!Print_Area</vt:lpstr>
      <vt:lpstr>⑥イベント回収!Print_Area</vt:lpstr>
      <vt:lpstr>⑦清掃工場等への持込み!Print_Area</vt:lpstr>
      <vt:lpstr>⑧戸別訪問回収!Print_Area</vt:lpstr>
      <vt:lpstr>⑨対面回収!Print_Area</vt:lpstr>
      <vt:lpstr>⑩便益計算!Print_Area</vt:lpstr>
      <vt:lpstr>⑪費用便益算定結果!Print_Area</vt:lpstr>
      <vt:lpstr>⑫計算に必要な情報!Print_Area</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加地 淳志</cp:lastModifiedBy>
  <cp:lastPrinted>2017-01-25T10:00:41Z</cp:lastPrinted>
  <dcterms:created xsi:type="dcterms:W3CDTF">2016-01-21T09:54:38Z</dcterms:created>
  <dcterms:modified xsi:type="dcterms:W3CDTF">2018-05-22T08:31:54Z</dcterms:modified>
</cp:coreProperties>
</file>