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1"/>
  </bookViews>
  <sheets>
    <sheet name="現ＨＰ掲載" sheetId="1" r:id="rId1"/>
    <sheet name="H21.3の配布資料30.31" sheetId="2" r:id="rId2"/>
  </sheets>
  <definedNames/>
  <calcPr fullCalcOnLoad="1"/>
</workbook>
</file>

<file path=xl/sharedStrings.xml><?xml version="1.0" encoding="utf-8"?>
<sst xmlns="http://schemas.openxmlformats.org/spreadsheetml/2006/main" count="614" uniqueCount="70">
  <si>
    <r>
      <t>　</t>
    </r>
    <r>
      <rPr>
        <u val="single"/>
        <sz val="11"/>
        <rFont val="ＭＳ Ｐゴシック"/>
        <family val="3"/>
      </rPr>
      <t>①処理性能がBOD20mg/L以下のもの（第7条検査）</t>
    </r>
  </si>
  <si>
    <t>ア． 5～50人槽</t>
  </si>
  <si>
    <t>イ．51人槽以上</t>
  </si>
  <si>
    <t>ＢＯＤの範囲
(mg/L)</t>
  </si>
  <si>
    <t>検査方法</t>
  </si>
  <si>
    <t>ATU添加有り</t>
  </si>
  <si>
    <t>ATU添加無し</t>
  </si>
  <si>
    <t>合計</t>
  </si>
  <si>
    <t>割合</t>
  </si>
  <si>
    <t>平均値</t>
  </si>
  <si>
    <r>
      <t>　</t>
    </r>
    <r>
      <rPr>
        <u val="single"/>
        <sz val="11"/>
        <rFont val="ＭＳ Ｐゴシック"/>
        <family val="3"/>
      </rPr>
      <t>②処理性能がBOD30mg/L以下のもの（第7条検査）</t>
    </r>
  </si>
  <si>
    <r>
      <t>　</t>
    </r>
    <r>
      <rPr>
        <u val="single"/>
        <sz val="11"/>
        <rFont val="ＭＳ Ｐゴシック"/>
        <family val="3"/>
      </rPr>
      <t>③処理性能がBOD60mg/L以下のもの（第7条検査）</t>
    </r>
  </si>
  <si>
    <r>
      <t>　</t>
    </r>
    <r>
      <rPr>
        <u val="single"/>
        <sz val="11"/>
        <rFont val="ＭＳ Ｐゴシック"/>
        <family val="3"/>
      </rPr>
      <t>①処理性能がBOD20mg/L以下のもの（第11条検査）</t>
    </r>
  </si>
  <si>
    <r>
      <t>　</t>
    </r>
    <r>
      <rPr>
        <u val="single"/>
        <sz val="11"/>
        <rFont val="ＭＳ Ｐゴシック"/>
        <family val="3"/>
      </rPr>
      <t>②処理性能がBOD30mg/L以下のもの（第11条検査）</t>
    </r>
  </si>
  <si>
    <r>
      <t>　</t>
    </r>
    <r>
      <rPr>
        <u val="single"/>
        <sz val="11"/>
        <rFont val="ＭＳ Ｐゴシック"/>
        <family val="3"/>
      </rPr>
      <t>③処理性能がBOD60mg/L以下のもの（第11条検査）</t>
    </r>
  </si>
  <si>
    <r>
      <t xml:space="preserve">第１０章　浄化槽法第7条及び第11条検査におけるＢＯＤ検査結果 </t>
    </r>
    <r>
      <rPr>
        <sz val="14"/>
        <rFont val="ＭＳ Ｐゴシック"/>
        <family val="3"/>
      </rPr>
      <t xml:space="preserve"> （平成19年4月1日～平成20年3月31日）</t>
    </r>
  </si>
  <si>
    <t>x≦5</t>
  </si>
  <si>
    <t xml:space="preserve">  5＜x≦10</t>
  </si>
  <si>
    <t>x≦5</t>
  </si>
  <si>
    <t xml:space="preserve">  5＜x≦10</t>
  </si>
  <si>
    <t>10＜x≦15</t>
  </si>
  <si>
    <t>10＜x≦15</t>
  </si>
  <si>
    <t>15＜x≦20</t>
  </si>
  <si>
    <t>15＜x≦20</t>
  </si>
  <si>
    <t>20＜x≦30</t>
  </si>
  <si>
    <t>20＜x≦30</t>
  </si>
  <si>
    <t>30＜x≦40</t>
  </si>
  <si>
    <t>30＜x≦40</t>
  </si>
  <si>
    <t>40＜x≦50</t>
  </si>
  <si>
    <t>40＜x≦50</t>
  </si>
  <si>
    <t>50＜x≦60</t>
  </si>
  <si>
    <t>50＜x≦60</t>
  </si>
  <si>
    <t>60＜x≦90</t>
  </si>
  <si>
    <t>60＜x≦90</t>
  </si>
  <si>
    <t xml:space="preserve">  90＜x≦120</t>
  </si>
  <si>
    <t xml:space="preserve">  90＜x≦120</t>
  </si>
  <si>
    <t>120＜x≦160</t>
  </si>
  <si>
    <t>120＜x≦160</t>
  </si>
  <si>
    <t>160＜x</t>
  </si>
  <si>
    <t>160＜x</t>
  </si>
  <si>
    <t xml:space="preserve"> (1)浄化槽法第7条検査におけるＢＯＤ検査結果</t>
  </si>
  <si>
    <t xml:space="preserve"> (2)浄化槽法第11条検査におけるＢＯＤ検査結果</t>
  </si>
  <si>
    <t>(1)浄化槽法第7条検査におけるＢＯＤ検査結果</t>
  </si>
  <si>
    <t>消毒前</t>
  </si>
  <si>
    <t>消毒後</t>
  </si>
  <si>
    <t>x≦5</t>
  </si>
  <si>
    <t xml:space="preserve">  5＜x≦10</t>
  </si>
  <si>
    <t>10＜x≦15</t>
  </si>
  <si>
    <t>15＜x≦20</t>
  </si>
  <si>
    <t>20＜x≦30</t>
  </si>
  <si>
    <t>30＜x≦40</t>
  </si>
  <si>
    <t>40＜x≦50</t>
  </si>
  <si>
    <t>50＜x≦60</t>
  </si>
  <si>
    <t>60＜x≦90</t>
  </si>
  <si>
    <t xml:space="preserve">  90＜x≦120</t>
  </si>
  <si>
    <t>120＜x≦160</t>
  </si>
  <si>
    <t>160＜x</t>
  </si>
  <si>
    <t>(2)浄化槽法第11条検査におけるＢＯＤ検査結果</t>
  </si>
  <si>
    <t>x≦5</t>
  </si>
  <si>
    <t xml:space="preserve">  5＜x≦10</t>
  </si>
  <si>
    <t>10＜x≦15</t>
  </si>
  <si>
    <t>15＜x≦20</t>
  </si>
  <si>
    <t>20＜x≦30</t>
  </si>
  <si>
    <t>30＜x≦40</t>
  </si>
  <si>
    <t>40＜x≦50</t>
  </si>
  <si>
    <t>50＜x≦60</t>
  </si>
  <si>
    <t>60＜x≦90</t>
  </si>
  <si>
    <t xml:space="preserve">  90＜x≦120</t>
  </si>
  <si>
    <t>120＜x≦160</t>
  </si>
  <si>
    <t>160＜x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</si>
</sst>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</numFmts>
  <fonts count="43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176" fontId="6" fillId="33" borderId="25" xfId="0" applyNumberFormat="1" applyFont="1" applyFill="1" applyBorder="1" applyAlignment="1">
      <alignment vertical="center"/>
    </xf>
    <xf numFmtId="176" fontId="6" fillId="33" borderId="26" xfId="0" applyNumberFormat="1" applyFont="1" applyFill="1" applyBorder="1" applyAlignment="1">
      <alignment vertical="center"/>
    </xf>
    <xf numFmtId="176" fontId="6" fillId="33" borderId="27" xfId="0" applyNumberFormat="1" applyFont="1" applyFill="1" applyBorder="1" applyAlignment="1">
      <alignment vertical="center"/>
    </xf>
    <xf numFmtId="176" fontId="6" fillId="34" borderId="28" xfId="0" applyNumberFormat="1" applyFont="1" applyFill="1" applyBorder="1" applyAlignment="1">
      <alignment vertical="center"/>
    </xf>
    <xf numFmtId="177" fontId="6" fillId="34" borderId="29" xfId="0" applyNumberFormat="1" applyFont="1" applyFill="1" applyBorder="1" applyAlignment="1">
      <alignment vertical="center"/>
    </xf>
    <xf numFmtId="176" fontId="6" fillId="33" borderId="30" xfId="0" applyNumberFormat="1" applyFont="1" applyFill="1" applyBorder="1" applyAlignment="1">
      <alignment vertical="center"/>
    </xf>
    <xf numFmtId="176" fontId="6" fillId="33" borderId="31" xfId="0" applyNumberFormat="1" applyFont="1" applyFill="1" applyBorder="1" applyAlignment="1">
      <alignment vertical="center"/>
    </xf>
    <xf numFmtId="176" fontId="6" fillId="33" borderId="32" xfId="0" applyNumberFormat="1" applyFont="1" applyFill="1" applyBorder="1" applyAlignment="1">
      <alignment vertical="center"/>
    </xf>
    <xf numFmtId="176" fontId="6" fillId="34" borderId="33" xfId="0" applyNumberFormat="1" applyFont="1" applyFill="1" applyBorder="1" applyAlignment="1">
      <alignment vertical="center"/>
    </xf>
    <xf numFmtId="176" fontId="6" fillId="33" borderId="34" xfId="0" applyNumberFormat="1" applyFont="1" applyFill="1" applyBorder="1" applyAlignment="1">
      <alignment vertical="center"/>
    </xf>
    <xf numFmtId="176" fontId="6" fillId="33" borderId="35" xfId="0" applyNumberFormat="1" applyFont="1" applyFill="1" applyBorder="1" applyAlignment="1">
      <alignment vertical="center"/>
    </xf>
    <xf numFmtId="176" fontId="6" fillId="33" borderId="36" xfId="0" applyNumberFormat="1" applyFont="1" applyFill="1" applyBorder="1" applyAlignment="1">
      <alignment vertical="center"/>
    </xf>
    <xf numFmtId="0" fontId="6" fillId="0" borderId="37" xfId="0" applyFont="1" applyBorder="1" applyAlignment="1">
      <alignment horizontal="center"/>
    </xf>
    <xf numFmtId="176" fontId="6" fillId="34" borderId="13" xfId="0" applyNumberFormat="1" applyFont="1" applyFill="1" applyBorder="1" applyAlignment="1">
      <alignment vertical="center"/>
    </xf>
    <xf numFmtId="176" fontId="6" fillId="34" borderId="38" xfId="0" applyNumberFormat="1" applyFont="1" applyFill="1" applyBorder="1" applyAlignment="1">
      <alignment vertical="center"/>
    </xf>
    <xf numFmtId="177" fontId="6" fillId="0" borderId="39" xfId="0" applyNumberFormat="1" applyFont="1" applyBorder="1" applyAlignment="1">
      <alignment vertical="center"/>
    </xf>
    <xf numFmtId="0" fontId="6" fillId="0" borderId="40" xfId="0" applyFont="1" applyBorder="1" applyAlignment="1">
      <alignment horizontal="center"/>
    </xf>
    <xf numFmtId="178" fontId="6" fillId="34" borderId="41" xfId="0" applyNumberFormat="1" applyFont="1" applyFill="1" applyBorder="1" applyAlignment="1">
      <alignment vertical="center"/>
    </xf>
    <xf numFmtId="178" fontId="6" fillId="34" borderId="42" xfId="0" applyNumberFormat="1" applyFont="1" applyFill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52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6" fillId="19" borderId="25" xfId="0" applyNumberFormat="1" applyFont="1" applyFill="1" applyBorder="1" applyAlignment="1">
      <alignment vertical="center"/>
    </xf>
    <xf numFmtId="176" fontId="6" fillId="19" borderId="26" xfId="0" applyNumberFormat="1" applyFont="1" applyFill="1" applyBorder="1" applyAlignment="1">
      <alignment vertical="center"/>
    </xf>
    <xf numFmtId="176" fontId="6" fillId="19" borderId="30" xfId="0" applyNumberFormat="1" applyFont="1" applyFill="1" applyBorder="1" applyAlignment="1">
      <alignment vertical="center"/>
    </xf>
    <xf numFmtId="176" fontId="6" fillId="19" borderId="31" xfId="0" applyNumberFormat="1" applyFont="1" applyFill="1" applyBorder="1" applyAlignment="1">
      <alignment vertical="center"/>
    </xf>
    <xf numFmtId="176" fontId="6" fillId="19" borderId="34" xfId="0" applyNumberFormat="1" applyFont="1" applyFill="1" applyBorder="1" applyAlignment="1">
      <alignment vertical="center"/>
    </xf>
    <xf numFmtId="176" fontId="6" fillId="19" borderId="35" xfId="0" applyNumberFormat="1" applyFont="1" applyFill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/>
    </xf>
    <xf numFmtId="176" fontId="6" fillId="17" borderId="28" xfId="0" applyNumberFormat="1" applyFont="1" applyFill="1" applyBorder="1" applyAlignment="1">
      <alignment vertical="center"/>
    </xf>
    <xf numFmtId="177" fontId="6" fillId="17" borderId="29" xfId="0" applyNumberFormat="1" applyFont="1" applyFill="1" applyBorder="1" applyAlignment="1">
      <alignment vertical="center"/>
    </xf>
    <xf numFmtId="176" fontId="6" fillId="17" borderId="31" xfId="0" applyNumberFormat="1" applyFont="1" applyFill="1" applyBorder="1" applyAlignment="1">
      <alignment vertical="center"/>
    </xf>
    <xf numFmtId="177" fontId="6" fillId="17" borderId="56" xfId="0" applyNumberFormat="1" applyFont="1" applyFill="1" applyBorder="1" applyAlignment="1">
      <alignment vertical="center"/>
    </xf>
    <xf numFmtId="176" fontId="6" fillId="17" borderId="33" xfId="0" applyNumberFormat="1" applyFont="1" applyFill="1" applyBorder="1" applyAlignment="1">
      <alignment vertical="center"/>
    </xf>
    <xf numFmtId="176" fontId="6" fillId="17" borderId="38" xfId="0" applyNumberFormat="1" applyFont="1" applyFill="1" applyBorder="1" applyAlignment="1">
      <alignment vertical="center"/>
    </xf>
    <xf numFmtId="177" fontId="6" fillId="17" borderId="39" xfId="0" applyNumberFormat="1" applyFont="1" applyFill="1" applyBorder="1" applyAlignment="1">
      <alignment vertical="center"/>
    </xf>
    <xf numFmtId="176" fontId="6" fillId="17" borderId="13" xfId="0" applyNumberFormat="1" applyFont="1" applyFill="1" applyBorder="1" applyAlignment="1">
      <alignment vertical="center"/>
    </xf>
    <xf numFmtId="178" fontId="6" fillId="17" borderId="41" xfId="0" applyNumberFormat="1" applyFont="1" applyFill="1" applyBorder="1" applyAlignment="1">
      <alignment vertical="center"/>
    </xf>
    <xf numFmtId="178" fontId="6" fillId="17" borderId="42" xfId="0" applyNumberFormat="1" applyFont="1" applyFill="1" applyBorder="1" applyAlignment="1">
      <alignment vertical="center"/>
    </xf>
    <xf numFmtId="176" fontId="6" fillId="17" borderId="39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4" fillId="14" borderId="18" xfId="0" applyFont="1" applyFill="1" applyBorder="1" applyAlignment="1">
      <alignment horizontal="left" vertical="center"/>
    </xf>
    <xf numFmtId="0" fontId="4" fillId="14" borderId="52" xfId="0" applyFont="1" applyFill="1" applyBorder="1" applyAlignment="1">
      <alignment horizontal="left" vertical="center"/>
    </xf>
    <xf numFmtId="0" fontId="6" fillId="14" borderId="52" xfId="0" applyFont="1" applyFill="1" applyBorder="1" applyAlignment="1">
      <alignment vertical="center"/>
    </xf>
    <xf numFmtId="0" fontId="6" fillId="14" borderId="38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11.00390625" style="0" customWidth="1"/>
    <col min="3" max="6" width="11.625" style="0" customWidth="1"/>
    <col min="9" max="9" width="5.625" style="0" customWidth="1"/>
    <col min="10" max="10" width="11.00390625" style="0" customWidth="1"/>
    <col min="11" max="14" width="11.625" style="0" customWidth="1"/>
  </cols>
  <sheetData>
    <row r="1" spans="1:11" ht="17.25">
      <c r="A1" s="14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ht="13.5">
      <c r="G3" s="15"/>
    </row>
    <row r="4" spans="1:16" ht="17.25">
      <c r="A4" s="62" t="s">
        <v>42</v>
      </c>
      <c r="B4" s="63"/>
      <c r="C4" s="63"/>
      <c r="D4" s="63"/>
      <c r="E4" s="64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3.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5">
      <c r="A6" s="3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23"/>
    </row>
    <row r="7" spans="1:16" ht="13.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4"/>
    </row>
    <row r="8" spans="1:16" ht="14.25" thickBot="1">
      <c r="A8" s="6"/>
      <c r="B8" s="7" t="s">
        <v>1</v>
      </c>
      <c r="C8" s="7"/>
      <c r="D8" s="7"/>
      <c r="E8" s="7"/>
      <c r="F8" s="7"/>
      <c r="G8" s="7"/>
      <c r="H8" s="7"/>
      <c r="I8" s="7"/>
      <c r="J8" s="7" t="s">
        <v>2</v>
      </c>
      <c r="K8" s="7"/>
      <c r="L8" s="7"/>
      <c r="M8" s="7"/>
      <c r="N8" s="7"/>
      <c r="O8" s="7"/>
      <c r="P8" s="24"/>
    </row>
    <row r="9" spans="1:16" ht="13.5">
      <c r="A9" s="6"/>
      <c r="B9" s="53" t="s">
        <v>3</v>
      </c>
      <c r="C9" s="56" t="s">
        <v>4</v>
      </c>
      <c r="D9" s="57"/>
      <c r="E9" s="57"/>
      <c r="F9" s="57"/>
      <c r="G9" s="57"/>
      <c r="H9" s="58"/>
      <c r="I9" s="7"/>
      <c r="J9" s="53" t="s">
        <v>3</v>
      </c>
      <c r="K9" s="56" t="s">
        <v>4</v>
      </c>
      <c r="L9" s="57"/>
      <c r="M9" s="57"/>
      <c r="N9" s="57"/>
      <c r="O9" s="57"/>
      <c r="P9" s="58"/>
    </row>
    <row r="10" spans="1:16" ht="13.5">
      <c r="A10" s="6"/>
      <c r="B10" s="54"/>
      <c r="C10" s="48" t="s">
        <v>43</v>
      </c>
      <c r="D10" s="48"/>
      <c r="E10" s="48" t="s">
        <v>44</v>
      </c>
      <c r="F10" s="48"/>
      <c r="G10" s="49" t="s">
        <v>7</v>
      </c>
      <c r="H10" s="51" t="s">
        <v>8</v>
      </c>
      <c r="I10" s="7"/>
      <c r="J10" s="54"/>
      <c r="K10" s="48" t="s">
        <v>43</v>
      </c>
      <c r="L10" s="48"/>
      <c r="M10" s="48" t="s">
        <v>44</v>
      </c>
      <c r="N10" s="48"/>
      <c r="O10" s="49" t="s">
        <v>7</v>
      </c>
      <c r="P10" s="51" t="s">
        <v>8</v>
      </c>
    </row>
    <row r="11" spans="1:16" ht="13.5">
      <c r="A11" s="6"/>
      <c r="B11" s="55"/>
      <c r="C11" s="8" t="s">
        <v>5</v>
      </c>
      <c r="D11" s="8" t="s">
        <v>6</v>
      </c>
      <c r="E11" s="16" t="s">
        <v>5</v>
      </c>
      <c r="F11" s="25" t="s">
        <v>6</v>
      </c>
      <c r="G11" s="50" t="s">
        <v>7</v>
      </c>
      <c r="H11" s="52" t="s">
        <v>8</v>
      </c>
      <c r="I11" s="7"/>
      <c r="J11" s="55"/>
      <c r="K11" s="8" t="s">
        <v>5</v>
      </c>
      <c r="L11" s="8" t="s">
        <v>6</v>
      </c>
      <c r="M11" s="16" t="s">
        <v>5</v>
      </c>
      <c r="N11" s="25" t="s">
        <v>6</v>
      </c>
      <c r="O11" s="50" t="s">
        <v>7</v>
      </c>
      <c r="P11" s="52" t="s">
        <v>8</v>
      </c>
    </row>
    <row r="12" spans="1:16" ht="13.5">
      <c r="A12" s="6"/>
      <c r="B12" s="9" t="s">
        <v>45</v>
      </c>
      <c r="C12" s="26">
        <v>13187</v>
      </c>
      <c r="D12" s="27">
        <v>41944</v>
      </c>
      <c r="E12" s="28">
        <v>709</v>
      </c>
      <c r="F12" s="27">
        <v>1771</v>
      </c>
      <c r="G12" s="29">
        <f aca="true" t="shared" si="0" ref="G12:G23">SUM(C12:F12)</f>
        <v>57611</v>
      </c>
      <c r="H12" s="30">
        <f>G12/$G24</f>
        <v>0.36119975673828675</v>
      </c>
      <c r="I12" s="7"/>
      <c r="J12" s="9" t="s">
        <v>45</v>
      </c>
      <c r="K12" s="26">
        <v>276</v>
      </c>
      <c r="L12" s="27">
        <v>874</v>
      </c>
      <c r="M12" s="28">
        <v>10</v>
      </c>
      <c r="N12" s="27">
        <v>45</v>
      </c>
      <c r="O12" s="29">
        <f aca="true" t="shared" si="1" ref="O12:O23">SUM(K12:N12)</f>
        <v>1205</v>
      </c>
      <c r="P12" s="30">
        <f>O12/$O$25</f>
        <v>75.10238458704006</v>
      </c>
    </row>
    <row r="13" spans="1:16" ht="13.5">
      <c r="A13" s="6"/>
      <c r="B13" s="10" t="s">
        <v>46</v>
      </c>
      <c r="C13" s="31">
        <v>7922</v>
      </c>
      <c r="D13" s="32">
        <v>29062</v>
      </c>
      <c r="E13" s="33">
        <v>336</v>
      </c>
      <c r="F13" s="32">
        <v>1592</v>
      </c>
      <c r="G13" s="34">
        <f t="shared" si="0"/>
        <v>38912</v>
      </c>
      <c r="H13" s="30">
        <f>G13/$G$25</f>
        <v>2631.9014940721604</v>
      </c>
      <c r="I13" s="7"/>
      <c r="J13" s="10" t="s">
        <v>46</v>
      </c>
      <c r="K13" s="31">
        <v>150</v>
      </c>
      <c r="L13" s="32">
        <v>468</v>
      </c>
      <c r="M13" s="33">
        <v>3</v>
      </c>
      <c r="N13" s="32">
        <v>22</v>
      </c>
      <c r="O13" s="34">
        <f t="shared" si="1"/>
        <v>643</v>
      </c>
      <c r="P13" s="30">
        <f aca="true" t="shared" si="2" ref="P13:P23">O13/$O$25</f>
        <v>40.07538032320893</v>
      </c>
    </row>
    <row r="14" spans="1:16" ht="13.5">
      <c r="A14" s="6"/>
      <c r="B14" s="10" t="s">
        <v>47</v>
      </c>
      <c r="C14" s="31">
        <v>3335</v>
      </c>
      <c r="D14" s="32">
        <v>14287</v>
      </c>
      <c r="E14" s="33">
        <v>150</v>
      </c>
      <c r="F14" s="32">
        <v>745</v>
      </c>
      <c r="G14" s="34">
        <f t="shared" si="0"/>
        <v>18517</v>
      </c>
      <c r="H14" s="30">
        <f aca="true" t="shared" si="3" ref="H14:H23">G14/$G$25</f>
        <v>1252.43934944835</v>
      </c>
      <c r="I14" s="7"/>
      <c r="J14" s="10" t="s">
        <v>47</v>
      </c>
      <c r="K14" s="31">
        <v>57</v>
      </c>
      <c r="L14" s="32">
        <v>214</v>
      </c>
      <c r="M14" s="33">
        <v>3</v>
      </c>
      <c r="N14" s="32">
        <v>13</v>
      </c>
      <c r="O14" s="34">
        <f t="shared" si="1"/>
        <v>287</v>
      </c>
      <c r="P14" s="30">
        <f t="shared" si="2"/>
        <v>17.8874559140917</v>
      </c>
    </row>
    <row r="15" spans="1:16" ht="13.5">
      <c r="A15" s="6"/>
      <c r="B15" s="10" t="s">
        <v>48</v>
      </c>
      <c r="C15" s="31">
        <v>1929</v>
      </c>
      <c r="D15" s="32">
        <v>10139</v>
      </c>
      <c r="E15" s="33">
        <v>104</v>
      </c>
      <c r="F15" s="32">
        <v>637</v>
      </c>
      <c r="G15" s="34">
        <f t="shared" si="0"/>
        <v>12809</v>
      </c>
      <c r="H15" s="30">
        <f t="shared" si="3"/>
        <v>866.3658058586118</v>
      </c>
      <c r="I15" s="7"/>
      <c r="J15" s="10" t="s">
        <v>48</v>
      </c>
      <c r="K15" s="31">
        <v>33</v>
      </c>
      <c r="L15" s="32">
        <v>179</v>
      </c>
      <c r="M15" s="33">
        <v>0</v>
      </c>
      <c r="N15" s="32">
        <v>8</v>
      </c>
      <c r="O15" s="34">
        <f t="shared" si="1"/>
        <v>220</v>
      </c>
      <c r="P15" s="30">
        <f t="shared" si="2"/>
        <v>13.711638679791546</v>
      </c>
    </row>
    <row r="16" spans="1:16" ht="13.5">
      <c r="A16" s="6"/>
      <c r="B16" s="10" t="s">
        <v>49</v>
      </c>
      <c r="C16" s="31">
        <v>1829</v>
      </c>
      <c r="D16" s="32">
        <v>10537</v>
      </c>
      <c r="E16" s="33">
        <v>113</v>
      </c>
      <c r="F16" s="32">
        <v>717</v>
      </c>
      <c r="G16" s="34">
        <f t="shared" si="0"/>
        <v>13196</v>
      </c>
      <c r="H16" s="30">
        <f t="shared" si="3"/>
        <v>892.5414297845454</v>
      </c>
      <c r="I16" s="7"/>
      <c r="J16" s="10" t="s">
        <v>49</v>
      </c>
      <c r="K16" s="31">
        <v>36</v>
      </c>
      <c r="L16" s="32">
        <v>167</v>
      </c>
      <c r="M16" s="33">
        <v>0</v>
      </c>
      <c r="N16" s="32">
        <v>15</v>
      </c>
      <c r="O16" s="34">
        <f t="shared" si="1"/>
        <v>218</v>
      </c>
      <c r="P16" s="30">
        <f t="shared" si="2"/>
        <v>13.586987419066169</v>
      </c>
    </row>
    <row r="17" spans="1:16" ht="13.5">
      <c r="A17" s="6"/>
      <c r="B17" s="10" t="s">
        <v>50</v>
      </c>
      <c r="C17" s="31">
        <v>744</v>
      </c>
      <c r="D17" s="32">
        <v>4904</v>
      </c>
      <c r="E17" s="33">
        <v>52</v>
      </c>
      <c r="F17" s="32">
        <v>398</v>
      </c>
      <c r="G17" s="34">
        <f t="shared" si="0"/>
        <v>6098</v>
      </c>
      <c r="H17" s="30">
        <f t="shared" si="3"/>
        <v>412.45207932905106</v>
      </c>
      <c r="I17" s="7"/>
      <c r="J17" s="10" t="s">
        <v>50</v>
      </c>
      <c r="K17" s="31">
        <v>17</v>
      </c>
      <c r="L17" s="32">
        <v>82</v>
      </c>
      <c r="M17" s="33">
        <v>0</v>
      </c>
      <c r="N17" s="32">
        <v>2</v>
      </c>
      <c r="O17" s="34">
        <f t="shared" si="1"/>
        <v>101</v>
      </c>
      <c r="P17" s="30">
        <f t="shared" si="2"/>
        <v>6.294888666631574</v>
      </c>
    </row>
    <row r="18" spans="1:16" ht="13.5">
      <c r="A18" s="6"/>
      <c r="B18" s="10" t="s">
        <v>51</v>
      </c>
      <c r="C18" s="31">
        <v>381</v>
      </c>
      <c r="D18" s="32">
        <v>3152</v>
      </c>
      <c r="E18" s="33">
        <v>34</v>
      </c>
      <c r="F18" s="32">
        <v>259</v>
      </c>
      <c r="G18" s="34">
        <f t="shared" si="0"/>
        <v>3826</v>
      </c>
      <c r="H18" s="30">
        <f t="shared" si="3"/>
        <v>258.78019932977196</v>
      </c>
      <c r="I18" s="7"/>
      <c r="J18" s="10" t="s">
        <v>51</v>
      </c>
      <c r="K18" s="31">
        <v>8</v>
      </c>
      <c r="L18" s="32">
        <v>70</v>
      </c>
      <c r="M18" s="33">
        <v>0</v>
      </c>
      <c r="N18" s="32">
        <v>8</v>
      </c>
      <c r="O18" s="34">
        <f t="shared" si="1"/>
        <v>86</v>
      </c>
      <c r="P18" s="30">
        <f t="shared" si="2"/>
        <v>5.360004211191241</v>
      </c>
    </row>
    <row r="19" spans="1:16" ht="13.5">
      <c r="A19" s="6"/>
      <c r="B19" s="10" t="s">
        <v>52</v>
      </c>
      <c r="C19" s="31">
        <v>249</v>
      </c>
      <c r="D19" s="32">
        <v>1895</v>
      </c>
      <c r="E19" s="33">
        <v>23</v>
      </c>
      <c r="F19" s="32">
        <v>150</v>
      </c>
      <c r="G19" s="34">
        <f t="shared" si="0"/>
        <v>2317</v>
      </c>
      <c r="H19" s="30">
        <f t="shared" si="3"/>
        <v>156.71555719996906</v>
      </c>
      <c r="I19" s="7"/>
      <c r="J19" s="10" t="s">
        <v>52</v>
      </c>
      <c r="K19" s="31">
        <v>3</v>
      </c>
      <c r="L19" s="32">
        <v>36</v>
      </c>
      <c r="M19" s="33">
        <v>0</v>
      </c>
      <c r="N19" s="32">
        <v>2</v>
      </c>
      <c r="O19" s="34">
        <f t="shared" si="1"/>
        <v>41</v>
      </c>
      <c r="P19" s="30">
        <f t="shared" si="2"/>
        <v>2.555350844870243</v>
      </c>
    </row>
    <row r="20" spans="1:16" ht="13.5">
      <c r="A20" s="6"/>
      <c r="B20" s="10" t="s">
        <v>53</v>
      </c>
      <c r="C20" s="31">
        <v>351</v>
      </c>
      <c r="D20" s="32">
        <v>2643</v>
      </c>
      <c r="E20" s="33">
        <v>31</v>
      </c>
      <c r="F20" s="32">
        <v>212</v>
      </c>
      <c r="G20" s="34">
        <f t="shared" si="0"/>
        <v>3237</v>
      </c>
      <c r="H20" s="30">
        <f t="shared" si="3"/>
        <v>218.94184663629684</v>
      </c>
      <c r="I20" s="7"/>
      <c r="J20" s="10" t="s">
        <v>53</v>
      </c>
      <c r="K20" s="31">
        <v>11</v>
      </c>
      <c r="L20" s="32">
        <v>48</v>
      </c>
      <c r="M20" s="33">
        <v>1</v>
      </c>
      <c r="N20" s="32">
        <v>7</v>
      </c>
      <c r="O20" s="34">
        <f t="shared" si="1"/>
        <v>67</v>
      </c>
      <c r="P20" s="30">
        <f t="shared" si="2"/>
        <v>4.175817234300153</v>
      </c>
    </row>
    <row r="21" spans="1:16" ht="13.5">
      <c r="A21" s="6"/>
      <c r="B21" s="10" t="s">
        <v>54</v>
      </c>
      <c r="C21" s="31">
        <v>132</v>
      </c>
      <c r="D21" s="32">
        <v>1218</v>
      </c>
      <c r="E21" s="33">
        <v>13</v>
      </c>
      <c r="F21" s="32">
        <v>108</v>
      </c>
      <c r="G21" s="34">
        <f t="shared" si="0"/>
        <v>1471</v>
      </c>
      <c r="H21" s="30">
        <f t="shared" si="3"/>
        <v>99.49442582699804</v>
      </c>
      <c r="I21" s="7"/>
      <c r="J21" s="10" t="s">
        <v>54</v>
      </c>
      <c r="K21" s="31">
        <v>1</v>
      </c>
      <c r="L21" s="32">
        <v>31</v>
      </c>
      <c r="M21" s="33">
        <v>0</v>
      </c>
      <c r="N21" s="32">
        <v>9</v>
      </c>
      <c r="O21" s="34">
        <f t="shared" si="1"/>
        <v>41</v>
      </c>
      <c r="P21" s="30">
        <f t="shared" si="2"/>
        <v>2.555350844870243</v>
      </c>
    </row>
    <row r="22" spans="1:16" ht="13.5">
      <c r="A22" s="6"/>
      <c r="B22" s="10" t="s">
        <v>55</v>
      </c>
      <c r="C22" s="31">
        <v>71</v>
      </c>
      <c r="D22" s="32">
        <v>590</v>
      </c>
      <c r="E22" s="33">
        <v>2</v>
      </c>
      <c r="F22" s="32">
        <v>52</v>
      </c>
      <c r="G22" s="34">
        <f t="shared" si="0"/>
        <v>715</v>
      </c>
      <c r="H22" s="30">
        <f t="shared" si="3"/>
        <v>48.360648855406936</v>
      </c>
      <c r="I22" s="7"/>
      <c r="J22" s="10" t="s">
        <v>55</v>
      </c>
      <c r="K22" s="31">
        <v>2</v>
      </c>
      <c r="L22" s="32">
        <v>14</v>
      </c>
      <c r="M22" s="33">
        <v>0</v>
      </c>
      <c r="N22" s="32">
        <v>3</v>
      </c>
      <c r="O22" s="34">
        <f t="shared" si="1"/>
        <v>19</v>
      </c>
      <c r="P22" s="30">
        <f t="shared" si="2"/>
        <v>1.1841869768910882</v>
      </c>
    </row>
    <row r="23" spans="1:16" ht="13.5">
      <c r="A23" s="6"/>
      <c r="B23" s="17" t="s">
        <v>56</v>
      </c>
      <c r="C23" s="35">
        <v>84</v>
      </c>
      <c r="D23" s="36">
        <v>648</v>
      </c>
      <c r="E23" s="37">
        <v>1</v>
      </c>
      <c r="F23" s="36">
        <v>57</v>
      </c>
      <c r="G23" s="34">
        <f t="shared" si="0"/>
        <v>790</v>
      </c>
      <c r="H23" s="30">
        <f t="shared" si="3"/>
        <v>53.43344418989018</v>
      </c>
      <c r="I23" s="7"/>
      <c r="J23" s="17" t="s">
        <v>56</v>
      </c>
      <c r="K23" s="35">
        <v>4</v>
      </c>
      <c r="L23" s="36">
        <v>27</v>
      </c>
      <c r="M23" s="37">
        <v>0</v>
      </c>
      <c r="N23" s="36">
        <v>1</v>
      </c>
      <c r="O23" s="34">
        <f t="shared" si="1"/>
        <v>32</v>
      </c>
      <c r="P23" s="30">
        <f t="shared" si="2"/>
        <v>1.9944201716060432</v>
      </c>
    </row>
    <row r="24" spans="1:16" ht="13.5">
      <c r="A24" s="6"/>
      <c r="B24" s="38" t="s">
        <v>7</v>
      </c>
      <c r="C24" s="39">
        <f aca="true" t="shared" si="4" ref="C24:H24">SUM(C12:C23)</f>
        <v>30214</v>
      </c>
      <c r="D24" s="39">
        <f t="shared" si="4"/>
        <v>121019</v>
      </c>
      <c r="E24" s="39">
        <f t="shared" si="4"/>
        <v>1568</v>
      </c>
      <c r="F24" s="39">
        <f t="shared" si="4"/>
        <v>6698</v>
      </c>
      <c r="G24" s="40">
        <f t="shared" si="4"/>
        <v>159499</v>
      </c>
      <c r="H24" s="41">
        <f t="shared" si="4"/>
        <v>6891.78748028779</v>
      </c>
      <c r="I24" s="7"/>
      <c r="J24" s="38" t="s">
        <v>7</v>
      </c>
      <c r="K24" s="39">
        <f aca="true" t="shared" si="5" ref="K24:P24">SUM(K12:K23)</f>
        <v>598</v>
      </c>
      <c r="L24" s="39">
        <f t="shared" si="5"/>
        <v>2210</v>
      </c>
      <c r="M24" s="39">
        <f t="shared" si="5"/>
        <v>17</v>
      </c>
      <c r="N24" s="39">
        <f t="shared" si="5"/>
        <v>135</v>
      </c>
      <c r="O24" s="40">
        <f t="shared" si="5"/>
        <v>2960</v>
      </c>
      <c r="P24" s="41">
        <f t="shared" si="5"/>
        <v>184.48386587355898</v>
      </c>
    </row>
    <row r="25" spans="1:16" ht="14.25" thickBot="1">
      <c r="A25" s="6"/>
      <c r="B25" s="42" t="s">
        <v>9</v>
      </c>
      <c r="C25" s="43">
        <f>(2.5*C12+7.5*C13+12.5*C14+17.5*C15+25*C16+35*C17+45*C18+55*C19+75*C20+105*C21+140*C22+160*C23)/C24</f>
        <v>11.05439531343086</v>
      </c>
      <c r="D25" s="43">
        <f>(2.5*D12+7.5*D13+12.5*D14+17.5*D15+25*D16+35*D17+45*D18+55*D19+75*D20+105*D21+140*D22+160*D23)/D24</f>
        <v>15.471702790470918</v>
      </c>
      <c r="E25" s="43">
        <f>(2.5*E12+7.5*E13+12.5*E14+17.5*E15+25*E16+35*E17+45*E18+55*E19+75*E20+105*E21+140*E22+160*E23)/E24</f>
        <v>12.472895408163266</v>
      </c>
      <c r="F25" s="43">
        <f>(2.5*F12+7.5*F13+12.5*F14+17.5*F15+25*F16+35*F17+45*F18+55*F19+75*F20+105*F21+140*F22+160*F23)/F24</f>
        <v>19.741340698716034</v>
      </c>
      <c r="G25" s="44">
        <f>(2.5*G12+7.5*G13+12.5*G14+17.5*G15+25*G16+35*G17+45*G18+55*G19+75*G20+105*G21+140*G22+160*G23)/G24</f>
        <v>14.784747866757785</v>
      </c>
      <c r="H25" s="45"/>
      <c r="I25" s="7"/>
      <c r="J25" s="42" t="s">
        <v>9</v>
      </c>
      <c r="K25" s="43">
        <f>(2.5*K12+7.5*K13+12.5*K14+17.5*K15+25*K16+35*K17+45*K18+55*K19+75*K20+105*K21+140*K22+160*K23)/K24</f>
        <v>11.663879598662207</v>
      </c>
      <c r="L25" s="43">
        <f>(2.5*L12+7.5*L13+12.5*L14+17.5*L15+25*L16+35*L17+45*L18+55*L19+75*L20+105*L21+140*L22+160*L23)/L24</f>
        <v>16.657239819004523</v>
      </c>
      <c r="M25" s="43">
        <v>0</v>
      </c>
      <c r="N25" s="43">
        <f>(2.5*N12+7.5*N13+12.5*N14+17.5*N15+25*N16+35*N17+45*N18+55*N19+75*N20+105*N21+140*N22+160*N23)/N24</f>
        <v>26.25925925925926</v>
      </c>
      <c r="O25" s="44">
        <f>(2.5*O12+7.5*O13+12.5*O14+17.5*O15+25*O16+35*O17+45*O18+55*O19+75*O20+105*O21+140*O22+160*O23)/O24</f>
        <v>16.044763513513512</v>
      </c>
      <c r="P25" s="45"/>
    </row>
    <row r="26" spans="1:16" ht="13.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46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13" t="s">
        <v>10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3"/>
    </row>
    <row r="29" spans="1:16" ht="13.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4"/>
    </row>
    <row r="30" spans="1:16" ht="14.25" thickBot="1">
      <c r="A30" s="6"/>
      <c r="B30" s="7" t="s">
        <v>1</v>
      </c>
      <c r="C30" s="7"/>
      <c r="D30" s="7"/>
      <c r="E30" s="7"/>
      <c r="F30" s="7"/>
      <c r="G30" s="7"/>
      <c r="H30" s="7"/>
      <c r="I30" s="7"/>
      <c r="J30" s="7" t="s">
        <v>2</v>
      </c>
      <c r="K30" s="7"/>
      <c r="L30" s="7"/>
      <c r="M30" s="7"/>
      <c r="N30" s="7"/>
      <c r="O30" s="7"/>
      <c r="P30" s="24"/>
    </row>
    <row r="31" spans="1:16" ht="13.5">
      <c r="A31" s="6"/>
      <c r="B31" s="53" t="s">
        <v>3</v>
      </c>
      <c r="C31" s="56" t="s">
        <v>4</v>
      </c>
      <c r="D31" s="57"/>
      <c r="E31" s="57"/>
      <c r="F31" s="57"/>
      <c r="G31" s="57"/>
      <c r="H31" s="58"/>
      <c r="I31" s="7"/>
      <c r="J31" s="53" t="s">
        <v>3</v>
      </c>
      <c r="K31" s="56" t="s">
        <v>4</v>
      </c>
      <c r="L31" s="57"/>
      <c r="M31" s="57"/>
      <c r="N31" s="57"/>
      <c r="O31" s="57"/>
      <c r="P31" s="58"/>
    </row>
    <row r="32" spans="1:16" ht="13.5">
      <c r="A32" s="6"/>
      <c r="B32" s="54"/>
      <c r="C32" s="48" t="s">
        <v>43</v>
      </c>
      <c r="D32" s="48"/>
      <c r="E32" s="48" t="s">
        <v>44</v>
      </c>
      <c r="F32" s="48"/>
      <c r="G32" s="49" t="s">
        <v>7</v>
      </c>
      <c r="H32" s="51" t="s">
        <v>8</v>
      </c>
      <c r="I32" s="7"/>
      <c r="J32" s="54"/>
      <c r="K32" s="48" t="s">
        <v>43</v>
      </c>
      <c r="L32" s="48"/>
      <c r="M32" s="48" t="s">
        <v>44</v>
      </c>
      <c r="N32" s="48"/>
      <c r="O32" s="49" t="s">
        <v>7</v>
      </c>
      <c r="P32" s="51" t="s">
        <v>8</v>
      </c>
    </row>
    <row r="33" spans="1:16" ht="13.5">
      <c r="A33" s="6"/>
      <c r="B33" s="55"/>
      <c r="C33" s="8" t="s">
        <v>5</v>
      </c>
      <c r="D33" s="8" t="s">
        <v>6</v>
      </c>
      <c r="E33" s="16" t="s">
        <v>5</v>
      </c>
      <c r="F33" s="25" t="s">
        <v>6</v>
      </c>
      <c r="G33" s="50" t="s">
        <v>7</v>
      </c>
      <c r="H33" s="52" t="s">
        <v>8</v>
      </c>
      <c r="I33" s="7"/>
      <c r="J33" s="55"/>
      <c r="K33" s="8" t="s">
        <v>5</v>
      </c>
      <c r="L33" s="8" t="s">
        <v>6</v>
      </c>
      <c r="M33" s="16" t="s">
        <v>5</v>
      </c>
      <c r="N33" s="25" t="s">
        <v>6</v>
      </c>
      <c r="O33" s="50" t="s">
        <v>7</v>
      </c>
      <c r="P33" s="52" t="s">
        <v>8</v>
      </c>
    </row>
    <row r="34" spans="1:16" ht="13.5">
      <c r="A34" s="6"/>
      <c r="B34" s="9" t="s">
        <v>45</v>
      </c>
      <c r="C34" s="26">
        <v>1</v>
      </c>
      <c r="D34" s="27">
        <v>0</v>
      </c>
      <c r="E34" s="28">
        <v>0</v>
      </c>
      <c r="F34" s="27">
        <v>0</v>
      </c>
      <c r="G34" s="29">
        <f aca="true" t="shared" si="6" ref="G34:G45">SUM(C34:F34)</f>
        <v>1</v>
      </c>
      <c r="H34" s="30">
        <f>G34/$G$47</f>
        <v>0.2</v>
      </c>
      <c r="I34" s="7"/>
      <c r="J34" s="9" t="s">
        <v>45</v>
      </c>
      <c r="K34" s="26">
        <v>0</v>
      </c>
      <c r="L34" s="27">
        <v>2</v>
      </c>
      <c r="M34" s="28">
        <v>0</v>
      </c>
      <c r="N34" s="27">
        <v>1</v>
      </c>
      <c r="O34" s="29">
        <f aca="true" t="shared" si="7" ref="O34:O45">SUM(K34:N34)</f>
        <v>3</v>
      </c>
      <c r="P34" s="30">
        <f>O34/$O$47</f>
        <v>0.110828025477707</v>
      </c>
    </row>
    <row r="35" spans="1:16" ht="13.5">
      <c r="A35" s="6"/>
      <c r="B35" s="10" t="s">
        <v>46</v>
      </c>
      <c r="C35" s="31">
        <v>1</v>
      </c>
      <c r="D35" s="32">
        <v>0</v>
      </c>
      <c r="E35" s="33">
        <v>0</v>
      </c>
      <c r="F35" s="32">
        <v>0</v>
      </c>
      <c r="G35" s="34">
        <f t="shared" si="6"/>
        <v>1</v>
      </c>
      <c r="H35" s="30">
        <f>G35/$G$47</f>
        <v>0.2</v>
      </c>
      <c r="I35" s="7"/>
      <c r="J35" s="10" t="s">
        <v>46</v>
      </c>
      <c r="K35" s="31">
        <v>0</v>
      </c>
      <c r="L35" s="32">
        <v>5</v>
      </c>
      <c r="M35" s="33">
        <v>0</v>
      </c>
      <c r="N35" s="32">
        <v>2</v>
      </c>
      <c r="O35" s="34">
        <f t="shared" si="7"/>
        <v>7</v>
      </c>
      <c r="P35" s="30">
        <f aca="true" t="shared" si="8" ref="P35:P45">O35/$O$47</f>
        <v>0.2585987261146497</v>
      </c>
    </row>
    <row r="36" spans="1:16" ht="13.5">
      <c r="A36" s="6"/>
      <c r="B36" s="10" t="s">
        <v>47</v>
      </c>
      <c r="C36" s="31">
        <v>0</v>
      </c>
      <c r="D36" s="32">
        <v>0</v>
      </c>
      <c r="E36" s="33">
        <v>0</v>
      </c>
      <c r="F36" s="32">
        <v>0</v>
      </c>
      <c r="G36" s="34">
        <f t="shared" si="6"/>
        <v>0</v>
      </c>
      <c r="H36" s="30">
        <f aca="true" t="shared" si="9" ref="H36:H45">G36/$G$47</f>
        <v>0</v>
      </c>
      <c r="I36" s="7"/>
      <c r="J36" s="10" t="s">
        <v>47</v>
      </c>
      <c r="K36" s="31">
        <v>0</v>
      </c>
      <c r="L36" s="32">
        <v>3</v>
      </c>
      <c r="M36" s="33">
        <v>0</v>
      </c>
      <c r="N36" s="32">
        <v>0</v>
      </c>
      <c r="O36" s="34">
        <f t="shared" si="7"/>
        <v>3</v>
      </c>
      <c r="P36" s="30">
        <f t="shared" si="8"/>
        <v>0.110828025477707</v>
      </c>
    </row>
    <row r="37" spans="1:16" ht="13.5">
      <c r="A37" s="6"/>
      <c r="B37" s="10" t="s">
        <v>48</v>
      </c>
      <c r="C37" s="31">
        <v>0</v>
      </c>
      <c r="D37" s="32">
        <v>0</v>
      </c>
      <c r="E37" s="33">
        <v>0</v>
      </c>
      <c r="F37" s="32">
        <v>0</v>
      </c>
      <c r="G37" s="34">
        <f t="shared" si="6"/>
        <v>0</v>
      </c>
      <c r="H37" s="30">
        <f t="shared" si="9"/>
        <v>0</v>
      </c>
      <c r="I37" s="7"/>
      <c r="J37" s="10" t="s">
        <v>48</v>
      </c>
      <c r="K37" s="31">
        <v>0</v>
      </c>
      <c r="L37" s="32">
        <v>1</v>
      </c>
      <c r="M37" s="33">
        <v>0</v>
      </c>
      <c r="N37" s="32">
        <v>2</v>
      </c>
      <c r="O37" s="34">
        <f t="shared" si="7"/>
        <v>3</v>
      </c>
      <c r="P37" s="30">
        <f t="shared" si="8"/>
        <v>0.110828025477707</v>
      </c>
    </row>
    <row r="38" spans="1:16" ht="13.5">
      <c r="A38" s="6"/>
      <c r="B38" s="10" t="s">
        <v>49</v>
      </c>
      <c r="C38" s="31">
        <v>0</v>
      </c>
      <c r="D38" s="32">
        <v>0</v>
      </c>
      <c r="E38" s="33">
        <v>0</v>
      </c>
      <c r="F38" s="32">
        <v>0</v>
      </c>
      <c r="G38" s="34">
        <f t="shared" si="6"/>
        <v>0</v>
      </c>
      <c r="H38" s="30">
        <f t="shared" si="9"/>
        <v>0</v>
      </c>
      <c r="I38" s="7"/>
      <c r="J38" s="10" t="s">
        <v>49</v>
      </c>
      <c r="K38" s="31">
        <v>0</v>
      </c>
      <c r="L38" s="32">
        <v>2</v>
      </c>
      <c r="M38" s="33">
        <v>0</v>
      </c>
      <c r="N38" s="32">
        <v>0</v>
      </c>
      <c r="O38" s="34">
        <f t="shared" si="7"/>
        <v>2</v>
      </c>
      <c r="P38" s="30">
        <f t="shared" si="8"/>
        <v>0.07388535031847134</v>
      </c>
    </row>
    <row r="39" spans="1:16" ht="13.5">
      <c r="A39" s="6"/>
      <c r="B39" s="10" t="s">
        <v>50</v>
      </c>
      <c r="C39" s="31">
        <v>0</v>
      </c>
      <c r="D39" s="32">
        <v>0</v>
      </c>
      <c r="E39" s="33">
        <v>0</v>
      </c>
      <c r="F39" s="32">
        <v>0</v>
      </c>
      <c r="G39" s="34">
        <f t="shared" si="6"/>
        <v>0</v>
      </c>
      <c r="H39" s="30">
        <f t="shared" si="9"/>
        <v>0</v>
      </c>
      <c r="I39" s="7"/>
      <c r="J39" s="10" t="s">
        <v>50</v>
      </c>
      <c r="K39" s="31">
        <v>0</v>
      </c>
      <c r="L39" s="32">
        <v>5</v>
      </c>
      <c r="M39" s="33">
        <v>0</v>
      </c>
      <c r="N39" s="32">
        <v>1</v>
      </c>
      <c r="O39" s="34">
        <f t="shared" si="7"/>
        <v>6</v>
      </c>
      <c r="P39" s="30">
        <f t="shared" si="8"/>
        <v>0.221656050955414</v>
      </c>
    </row>
    <row r="40" spans="1:16" ht="13.5">
      <c r="A40" s="6"/>
      <c r="B40" s="10" t="s">
        <v>51</v>
      </c>
      <c r="C40" s="31">
        <v>0</v>
      </c>
      <c r="D40" s="32">
        <v>0</v>
      </c>
      <c r="E40" s="33">
        <v>0</v>
      </c>
      <c r="F40" s="32">
        <v>0</v>
      </c>
      <c r="G40" s="34">
        <f t="shared" si="6"/>
        <v>0</v>
      </c>
      <c r="H40" s="30">
        <f t="shared" si="9"/>
        <v>0</v>
      </c>
      <c r="I40" s="7"/>
      <c r="J40" s="10" t="s">
        <v>51</v>
      </c>
      <c r="K40" s="31">
        <v>0</v>
      </c>
      <c r="L40" s="32">
        <v>1</v>
      </c>
      <c r="M40" s="33">
        <v>0</v>
      </c>
      <c r="N40" s="32">
        <v>0</v>
      </c>
      <c r="O40" s="34">
        <f t="shared" si="7"/>
        <v>1</v>
      </c>
      <c r="P40" s="30">
        <f t="shared" si="8"/>
        <v>0.03694267515923567</v>
      </c>
    </row>
    <row r="41" spans="1:16" ht="13.5">
      <c r="A41" s="6"/>
      <c r="B41" s="10" t="s">
        <v>52</v>
      </c>
      <c r="C41" s="31">
        <v>0</v>
      </c>
      <c r="D41" s="32">
        <v>0</v>
      </c>
      <c r="E41" s="33">
        <v>0</v>
      </c>
      <c r="F41" s="32">
        <v>0</v>
      </c>
      <c r="G41" s="34">
        <f t="shared" si="6"/>
        <v>0</v>
      </c>
      <c r="H41" s="30">
        <f t="shared" si="9"/>
        <v>0</v>
      </c>
      <c r="I41" s="7"/>
      <c r="J41" s="10" t="s">
        <v>52</v>
      </c>
      <c r="K41" s="31">
        <v>0</v>
      </c>
      <c r="L41" s="32">
        <v>0</v>
      </c>
      <c r="M41" s="33">
        <v>0</v>
      </c>
      <c r="N41" s="32">
        <v>0</v>
      </c>
      <c r="O41" s="34">
        <f t="shared" si="7"/>
        <v>0</v>
      </c>
      <c r="P41" s="30">
        <f t="shared" si="8"/>
        <v>0</v>
      </c>
    </row>
    <row r="42" spans="1:16" ht="13.5">
      <c r="A42" s="6"/>
      <c r="B42" s="10" t="s">
        <v>53</v>
      </c>
      <c r="C42" s="31">
        <v>0</v>
      </c>
      <c r="D42" s="32">
        <v>0</v>
      </c>
      <c r="E42" s="33">
        <v>0</v>
      </c>
      <c r="F42" s="32">
        <v>0</v>
      </c>
      <c r="G42" s="34">
        <f t="shared" si="6"/>
        <v>0</v>
      </c>
      <c r="H42" s="30">
        <f t="shared" si="9"/>
        <v>0</v>
      </c>
      <c r="I42" s="7"/>
      <c r="J42" s="10" t="s">
        <v>53</v>
      </c>
      <c r="K42" s="31">
        <v>0</v>
      </c>
      <c r="L42" s="32">
        <v>3</v>
      </c>
      <c r="M42" s="33">
        <v>0</v>
      </c>
      <c r="N42" s="32">
        <v>0</v>
      </c>
      <c r="O42" s="34">
        <f t="shared" si="7"/>
        <v>3</v>
      </c>
      <c r="P42" s="30">
        <f t="shared" si="8"/>
        <v>0.110828025477707</v>
      </c>
    </row>
    <row r="43" spans="1:16" ht="13.5">
      <c r="A43" s="6"/>
      <c r="B43" s="10" t="s">
        <v>54</v>
      </c>
      <c r="C43" s="31">
        <v>0</v>
      </c>
      <c r="D43" s="32">
        <v>0</v>
      </c>
      <c r="E43" s="33">
        <v>0</v>
      </c>
      <c r="F43" s="32">
        <v>0</v>
      </c>
      <c r="G43" s="34">
        <f t="shared" si="6"/>
        <v>0</v>
      </c>
      <c r="H43" s="30">
        <f t="shared" si="9"/>
        <v>0</v>
      </c>
      <c r="I43" s="7"/>
      <c r="J43" s="10" t="s">
        <v>54</v>
      </c>
      <c r="K43" s="31">
        <v>0</v>
      </c>
      <c r="L43" s="32">
        <v>0</v>
      </c>
      <c r="M43" s="33">
        <v>0</v>
      </c>
      <c r="N43" s="32">
        <v>1</v>
      </c>
      <c r="O43" s="34">
        <f t="shared" si="7"/>
        <v>1</v>
      </c>
      <c r="P43" s="30">
        <f t="shared" si="8"/>
        <v>0.03694267515923567</v>
      </c>
    </row>
    <row r="44" spans="1:16" ht="13.5">
      <c r="A44" s="6"/>
      <c r="B44" s="10" t="s">
        <v>55</v>
      </c>
      <c r="C44" s="31">
        <v>0</v>
      </c>
      <c r="D44" s="32">
        <v>0</v>
      </c>
      <c r="E44" s="33">
        <v>0</v>
      </c>
      <c r="F44" s="32">
        <v>0</v>
      </c>
      <c r="G44" s="34">
        <f t="shared" si="6"/>
        <v>0</v>
      </c>
      <c r="H44" s="30">
        <f t="shared" si="9"/>
        <v>0</v>
      </c>
      <c r="I44" s="7"/>
      <c r="J44" s="10" t="s">
        <v>55</v>
      </c>
      <c r="K44" s="31">
        <v>0</v>
      </c>
      <c r="L44" s="32">
        <v>0</v>
      </c>
      <c r="M44" s="33">
        <v>0</v>
      </c>
      <c r="N44" s="32">
        <v>0</v>
      </c>
      <c r="O44" s="34">
        <f t="shared" si="7"/>
        <v>0</v>
      </c>
      <c r="P44" s="30">
        <f t="shared" si="8"/>
        <v>0</v>
      </c>
    </row>
    <row r="45" spans="1:16" ht="13.5">
      <c r="A45" s="6"/>
      <c r="B45" s="17" t="s">
        <v>56</v>
      </c>
      <c r="C45" s="35">
        <v>0</v>
      </c>
      <c r="D45" s="36">
        <v>0</v>
      </c>
      <c r="E45" s="37">
        <v>0</v>
      </c>
      <c r="F45" s="36">
        <v>0</v>
      </c>
      <c r="G45" s="34">
        <f t="shared" si="6"/>
        <v>0</v>
      </c>
      <c r="H45" s="30">
        <f t="shared" si="9"/>
        <v>0</v>
      </c>
      <c r="I45" s="7"/>
      <c r="J45" s="17" t="s">
        <v>56</v>
      </c>
      <c r="K45" s="35">
        <v>0</v>
      </c>
      <c r="L45" s="36">
        <v>0</v>
      </c>
      <c r="M45" s="37">
        <v>0</v>
      </c>
      <c r="N45" s="36">
        <v>0</v>
      </c>
      <c r="O45" s="34">
        <f t="shared" si="7"/>
        <v>0</v>
      </c>
      <c r="P45" s="30">
        <f t="shared" si="8"/>
        <v>0</v>
      </c>
    </row>
    <row r="46" spans="1:16" ht="13.5">
      <c r="A46" s="6"/>
      <c r="B46" s="38" t="s">
        <v>7</v>
      </c>
      <c r="C46" s="39">
        <f aca="true" t="shared" si="10" ref="C46:H46">SUM(C34:C45)</f>
        <v>2</v>
      </c>
      <c r="D46" s="39">
        <f t="shared" si="10"/>
        <v>0</v>
      </c>
      <c r="E46" s="39">
        <f t="shared" si="10"/>
        <v>0</v>
      </c>
      <c r="F46" s="39">
        <f t="shared" si="10"/>
        <v>0</v>
      </c>
      <c r="G46" s="40">
        <f t="shared" si="10"/>
        <v>2</v>
      </c>
      <c r="H46" s="41">
        <f t="shared" si="10"/>
        <v>0.4</v>
      </c>
      <c r="I46" s="7"/>
      <c r="J46" s="38" t="s">
        <v>7</v>
      </c>
      <c r="K46" s="39">
        <f aca="true" t="shared" si="11" ref="K46:P46">SUM(K34:K45)</f>
        <v>0</v>
      </c>
      <c r="L46" s="39">
        <f t="shared" si="11"/>
        <v>22</v>
      </c>
      <c r="M46" s="39">
        <f t="shared" si="11"/>
        <v>0</v>
      </c>
      <c r="N46" s="39">
        <f t="shared" si="11"/>
        <v>7</v>
      </c>
      <c r="O46" s="40">
        <f t="shared" si="11"/>
        <v>29</v>
      </c>
      <c r="P46" s="41">
        <f t="shared" si="11"/>
        <v>1.0713375796178344</v>
      </c>
    </row>
    <row r="47" spans="1:16" ht="14.25" thickBot="1">
      <c r="A47" s="6"/>
      <c r="B47" s="42" t="s">
        <v>9</v>
      </c>
      <c r="C47" s="43">
        <f>(2.5*C34+7.5*C35+12.5*C36+17.5*C37+25*C38+35*C39+45*C40+55*C41+75*C42+105*C43+140*C44+160*C45)/C46</f>
        <v>5</v>
      </c>
      <c r="D47" s="43">
        <v>0</v>
      </c>
      <c r="E47" s="43">
        <v>0</v>
      </c>
      <c r="F47" s="43">
        <v>0</v>
      </c>
      <c r="G47" s="44">
        <f>(2.5*G34+7.5*G35+12.5*G36+17.5*G37+25*G38+35*G39+45*G40+55*G41+75*G42+105*G43+140*G44+160*G45)/G46</f>
        <v>5</v>
      </c>
      <c r="H47" s="45"/>
      <c r="I47" s="7"/>
      <c r="J47" s="42" t="s">
        <v>9</v>
      </c>
      <c r="K47" s="43">
        <v>0</v>
      </c>
      <c r="L47" s="43">
        <f>(2.5*L34+7.5*L35+12.5*L36+17.5*L37+25*L38+35*L39+45*L40+55*L41+75*L42+105*L43+140*L44+160*L45)/L46</f>
        <v>26.931818181818183</v>
      </c>
      <c r="M47" s="43">
        <v>0</v>
      </c>
      <c r="N47" s="43">
        <f>(2.5*N34+7.5*N35+12.5*N36+17.5*N37+25*N38+35*N39+45*N40+55*N41+75*N42+105*N43+140*N44+160*N45)/N46</f>
        <v>27.5</v>
      </c>
      <c r="O47" s="44">
        <f>(2.5*O34+7.5*O35+12.5*O36+17.5*O37+25*O38+35*O39+45*O40+55*O41+75*O42+105*O43+140*O44+160*O45)/O46</f>
        <v>27.06896551724138</v>
      </c>
      <c r="P47" s="45"/>
    </row>
    <row r="48" spans="1:16" ht="13.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46"/>
    </row>
    <row r="49" spans="1:1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>
      <c r="A50" s="13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23"/>
    </row>
    <row r="51" spans="1:16" ht="13.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4"/>
    </row>
    <row r="52" spans="1:16" ht="14.25" thickBot="1">
      <c r="A52" s="6"/>
      <c r="B52" s="7" t="s">
        <v>1</v>
      </c>
      <c r="C52" s="7"/>
      <c r="D52" s="7"/>
      <c r="E52" s="7"/>
      <c r="F52" s="7"/>
      <c r="G52" s="7"/>
      <c r="H52" s="7"/>
      <c r="I52" s="7"/>
      <c r="J52" s="7" t="s">
        <v>2</v>
      </c>
      <c r="K52" s="7"/>
      <c r="L52" s="7"/>
      <c r="M52" s="7"/>
      <c r="N52" s="7"/>
      <c r="O52" s="7"/>
      <c r="P52" s="24"/>
    </row>
    <row r="53" spans="1:16" ht="13.5">
      <c r="A53" s="6"/>
      <c r="B53" s="53" t="s">
        <v>3</v>
      </c>
      <c r="C53" s="56" t="s">
        <v>4</v>
      </c>
      <c r="D53" s="57"/>
      <c r="E53" s="57"/>
      <c r="F53" s="57"/>
      <c r="G53" s="57"/>
      <c r="H53" s="58"/>
      <c r="I53" s="7"/>
      <c r="J53" s="53" t="s">
        <v>3</v>
      </c>
      <c r="K53" s="56" t="s">
        <v>4</v>
      </c>
      <c r="L53" s="57"/>
      <c r="M53" s="57"/>
      <c r="N53" s="57"/>
      <c r="O53" s="57"/>
      <c r="P53" s="58"/>
    </row>
    <row r="54" spans="1:16" ht="13.5">
      <c r="A54" s="6"/>
      <c r="B54" s="54"/>
      <c r="C54" s="48" t="s">
        <v>43</v>
      </c>
      <c r="D54" s="48"/>
      <c r="E54" s="48" t="s">
        <v>44</v>
      </c>
      <c r="F54" s="48"/>
      <c r="G54" s="49" t="s">
        <v>7</v>
      </c>
      <c r="H54" s="51" t="s">
        <v>8</v>
      </c>
      <c r="I54" s="7"/>
      <c r="J54" s="54"/>
      <c r="K54" s="48" t="s">
        <v>43</v>
      </c>
      <c r="L54" s="48"/>
      <c r="M54" s="48" t="s">
        <v>44</v>
      </c>
      <c r="N54" s="48"/>
      <c r="O54" s="49" t="s">
        <v>7</v>
      </c>
      <c r="P54" s="51" t="s">
        <v>8</v>
      </c>
    </row>
    <row r="55" spans="1:16" ht="13.5">
      <c r="A55" s="6"/>
      <c r="B55" s="55"/>
      <c r="C55" s="8" t="s">
        <v>5</v>
      </c>
      <c r="D55" s="8" t="s">
        <v>6</v>
      </c>
      <c r="E55" s="16" t="s">
        <v>5</v>
      </c>
      <c r="F55" s="25" t="s">
        <v>6</v>
      </c>
      <c r="G55" s="50" t="s">
        <v>7</v>
      </c>
      <c r="H55" s="52" t="s">
        <v>8</v>
      </c>
      <c r="I55" s="7"/>
      <c r="J55" s="55"/>
      <c r="K55" s="8" t="s">
        <v>5</v>
      </c>
      <c r="L55" s="8" t="s">
        <v>6</v>
      </c>
      <c r="M55" s="16" t="s">
        <v>5</v>
      </c>
      <c r="N55" s="25" t="s">
        <v>6</v>
      </c>
      <c r="O55" s="50" t="s">
        <v>7</v>
      </c>
      <c r="P55" s="52" t="s">
        <v>8</v>
      </c>
    </row>
    <row r="56" spans="1:16" ht="13.5">
      <c r="A56" s="6"/>
      <c r="B56" s="9" t="s">
        <v>45</v>
      </c>
      <c r="C56" s="26">
        <v>0</v>
      </c>
      <c r="D56" s="27">
        <v>0</v>
      </c>
      <c r="E56" s="28">
        <v>0</v>
      </c>
      <c r="F56" s="27">
        <v>0</v>
      </c>
      <c r="G56" s="29">
        <f aca="true" t="shared" si="12" ref="G56:G67">SUM(C56:F56)</f>
        <v>0</v>
      </c>
      <c r="H56" s="30">
        <v>0</v>
      </c>
      <c r="I56" s="7"/>
      <c r="J56" s="9" t="s">
        <v>45</v>
      </c>
      <c r="K56" s="26">
        <v>0</v>
      </c>
      <c r="L56" s="27">
        <v>1</v>
      </c>
      <c r="M56" s="28">
        <v>0</v>
      </c>
      <c r="N56" s="27">
        <v>1</v>
      </c>
      <c r="O56" s="29">
        <f aca="true" t="shared" si="13" ref="O56:O67">SUM(K56:N56)</f>
        <v>2</v>
      </c>
      <c r="P56" s="30">
        <f>O56/$O$69</f>
        <v>0.15135135135135136</v>
      </c>
    </row>
    <row r="57" spans="1:16" ht="13.5">
      <c r="A57" s="6"/>
      <c r="B57" s="10" t="s">
        <v>46</v>
      </c>
      <c r="C57" s="31">
        <v>0</v>
      </c>
      <c r="D57" s="32">
        <v>0</v>
      </c>
      <c r="E57" s="33">
        <v>0</v>
      </c>
      <c r="F57" s="32">
        <v>0</v>
      </c>
      <c r="G57" s="34">
        <f t="shared" si="12"/>
        <v>0</v>
      </c>
      <c r="H57" s="30">
        <v>0</v>
      </c>
      <c r="I57" s="7"/>
      <c r="J57" s="10" t="s">
        <v>46</v>
      </c>
      <c r="K57" s="31">
        <v>0</v>
      </c>
      <c r="L57" s="32">
        <v>1</v>
      </c>
      <c r="M57" s="33">
        <v>0</v>
      </c>
      <c r="N57" s="32">
        <v>0</v>
      </c>
      <c r="O57" s="34">
        <f t="shared" si="13"/>
        <v>1</v>
      </c>
      <c r="P57" s="30">
        <f aca="true" t="shared" si="14" ref="P57:P67">O57/$O$69</f>
        <v>0.07567567567567568</v>
      </c>
    </row>
    <row r="58" spans="1:16" ht="13.5">
      <c r="A58" s="6"/>
      <c r="B58" s="10" t="s">
        <v>47</v>
      </c>
      <c r="C58" s="31">
        <v>0</v>
      </c>
      <c r="D58" s="32">
        <v>0</v>
      </c>
      <c r="E58" s="33">
        <v>0</v>
      </c>
      <c r="F58" s="32">
        <v>0</v>
      </c>
      <c r="G58" s="34">
        <f t="shared" si="12"/>
        <v>0</v>
      </c>
      <c r="H58" s="30">
        <v>0</v>
      </c>
      <c r="I58" s="7"/>
      <c r="J58" s="10" t="s">
        <v>47</v>
      </c>
      <c r="K58" s="31">
        <v>0</v>
      </c>
      <c r="L58" s="32">
        <v>1</v>
      </c>
      <c r="M58" s="33">
        <v>0</v>
      </c>
      <c r="N58" s="32">
        <v>0</v>
      </c>
      <c r="O58" s="34">
        <f t="shared" si="13"/>
        <v>1</v>
      </c>
      <c r="P58" s="30">
        <f t="shared" si="14"/>
        <v>0.07567567567567568</v>
      </c>
    </row>
    <row r="59" spans="1:16" ht="13.5">
      <c r="A59" s="6"/>
      <c r="B59" s="10" t="s">
        <v>48</v>
      </c>
      <c r="C59" s="31">
        <v>0</v>
      </c>
      <c r="D59" s="32">
        <v>0</v>
      </c>
      <c r="E59" s="33">
        <v>0</v>
      </c>
      <c r="F59" s="32">
        <v>0</v>
      </c>
      <c r="G59" s="34">
        <f t="shared" si="12"/>
        <v>0</v>
      </c>
      <c r="H59" s="30">
        <v>0</v>
      </c>
      <c r="I59" s="7"/>
      <c r="J59" s="10" t="s">
        <v>48</v>
      </c>
      <c r="K59" s="31">
        <v>0</v>
      </c>
      <c r="L59" s="32">
        <v>1</v>
      </c>
      <c r="M59" s="33">
        <v>0</v>
      </c>
      <c r="N59" s="32">
        <v>0</v>
      </c>
      <c r="O59" s="34">
        <f t="shared" si="13"/>
        <v>1</v>
      </c>
      <c r="P59" s="30">
        <f t="shared" si="14"/>
        <v>0.07567567567567568</v>
      </c>
    </row>
    <row r="60" spans="1:16" ht="13.5">
      <c r="A60" s="6"/>
      <c r="B60" s="10" t="s">
        <v>49</v>
      </c>
      <c r="C60" s="31">
        <v>0</v>
      </c>
      <c r="D60" s="32">
        <v>0</v>
      </c>
      <c r="E60" s="33">
        <v>0</v>
      </c>
      <c r="F60" s="32">
        <v>0</v>
      </c>
      <c r="G60" s="34">
        <f t="shared" si="12"/>
        <v>0</v>
      </c>
      <c r="H60" s="30">
        <v>0</v>
      </c>
      <c r="I60" s="7"/>
      <c r="J60" s="10" t="s">
        <v>49</v>
      </c>
      <c r="K60" s="31">
        <v>0</v>
      </c>
      <c r="L60" s="32">
        <v>2</v>
      </c>
      <c r="M60" s="33">
        <v>0</v>
      </c>
      <c r="N60" s="32">
        <v>0</v>
      </c>
      <c r="O60" s="34">
        <f t="shared" si="13"/>
        <v>2</v>
      </c>
      <c r="P60" s="30">
        <f t="shared" si="14"/>
        <v>0.15135135135135136</v>
      </c>
    </row>
    <row r="61" spans="1:16" ht="13.5">
      <c r="A61" s="6"/>
      <c r="B61" s="10" t="s">
        <v>50</v>
      </c>
      <c r="C61" s="31">
        <v>0</v>
      </c>
      <c r="D61" s="32">
        <v>0</v>
      </c>
      <c r="E61" s="33">
        <v>0</v>
      </c>
      <c r="F61" s="32">
        <v>0</v>
      </c>
      <c r="G61" s="34">
        <f t="shared" si="12"/>
        <v>0</v>
      </c>
      <c r="H61" s="30">
        <v>0</v>
      </c>
      <c r="I61" s="7"/>
      <c r="J61" s="10" t="s">
        <v>50</v>
      </c>
      <c r="K61" s="31">
        <v>0</v>
      </c>
      <c r="L61" s="32">
        <v>0</v>
      </c>
      <c r="M61" s="33">
        <v>0</v>
      </c>
      <c r="N61" s="32">
        <v>0</v>
      </c>
      <c r="O61" s="34">
        <f t="shared" si="13"/>
        <v>0</v>
      </c>
      <c r="P61" s="30">
        <f t="shared" si="14"/>
        <v>0</v>
      </c>
    </row>
    <row r="62" spans="1:16" ht="13.5">
      <c r="A62" s="6"/>
      <c r="B62" s="10" t="s">
        <v>51</v>
      </c>
      <c r="C62" s="31">
        <v>0</v>
      </c>
      <c r="D62" s="32">
        <v>0</v>
      </c>
      <c r="E62" s="33">
        <v>0</v>
      </c>
      <c r="F62" s="32">
        <v>0</v>
      </c>
      <c r="G62" s="34">
        <f t="shared" si="12"/>
        <v>0</v>
      </c>
      <c r="H62" s="30">
        <v>0</v>
      </c>
      <c r="I62" s="7"/>
      <c r="J62" s="10" t="s">
        <v>51</v>
      </c>
      <c r="K62" s="31">
        <v>0</v>
      </c>
      <c r="L62" s="32">
        <v>0</v>
      </c>
      <c r="M62" s="33">
        <v>0</v>
      </c>
      <c r="N62" s="32">
        <v>0</v>
      </c>
      <c r="O62" s="34">
        <f t="shared" si="13"/>
        <v>0</v>
      </c>
      <c r="P62" s="30">
        <f t="shared" si="14"/>
        <v>0</v>
      </c>
    </row>
    <row r="63" spans="1:16" ht="13.5">
      <c r="A63" s="6"/>
      <c r="B63" s="10" t="s">
        <v>52</v>
      </c>
      <c r="C63" s="31">
        <v>0</v>
      </c>
      <c r="D63" s="32">
        <v>0</v>
      </c>
      <c r="E63" s="33">
        <v>0</v>
      </c>
      <c r="F63" s="32">
        <v>0</v>
      </c>
      <c r="G63" s="34">
        <f t="shared" si="12"/>
        <v>0</v>
      </c>
      <c r="H63" s="30">
        <v>0</v>
      </c>
      <c r="I63" s="7"/>
      <c r="J63" s="10" t="s">
        <v>52</v>
      </c>
      <c r="K63" s="31">
        <v>0</v>
      </c>
      <c r="L63" s="32">
        <v>0</v>
      </c>
      <c r="M63" s="33">
        <v>0</v>
      </c>
      <c r="N63" s="32">
        <v>0</v>
      </c>
      <c r="O63" s="34">
        <f t="shared" si="13"/>
        <v>0</v>
      </c>
      <c r="P63" s="30">
        <f t="shared" si="14"/>
        <v>0</v>
      </c>
    </row>
    <row r="64" spans="1:16" ht="13.5">
      <c r="A64" s="6"/>
      <c r="B64" s="10" t="s">
        <v>53</v>
      </c>
      <c r="C64" s="31">
        <v>0</v>
      </c>
      <c r="D64" s="32">
        <v>0</v>
      </c>
      <c r="E64" s="33">
        <v>0</v>
      </c>
      <c r="F64" s="32">
        <v>0</v>
      </c>
      <c r="G64" s="34">
        <f t="shared" si="12"/>
        <v>0</v>
      </c>
      <c r="H64" s="30">
        <v>0</v>
      </c>
      <c r="I64" s="7"/>
      <c r="J64" s="10" t="s">
        <v>53</v>
      </c>
      <c r="K64" s="31">
        <v>0</v>
      </c>
      <c r="L64" s="32">
        <v>0</v>
      </c>
      <c r="M64" s="33">
        <v>0</v>
      </c>
      <c r="N64" s="32">
        <v>0</v>
      </c>
      <c r="O64" s="34">
        <f t="shared" si="13"/>
        <v>0</v>
      </c>
      <c r="P64" s="30">
        <f t="shared" si="14"/>
        <v>0</v>
      </c>
    </row>
    <row r="65" spans="1:16" ht="13.5">
      <c r="A65" s="6"/>
      <c r="B65" s="10" t="s">
        <v>54</v>
      </c>
      <c r="C65" s="31">
        <v>0</v>
      </c>
      <c r="D65" s="32">
        <v>0</v>
      </c>
      <c r="E65" s="33">
        <v>0</v>
      </c>
      <c r="F65" s="32">
        <v>0</v>
      </c>
      <c r="G65" s="34">
        <f t="shared" si="12"/>
        <v>0</v>
      </c>
      <c r="H65" s="30">
        <v>0</v>
      </c>
      <c r="I65" s="7"/>
      <c r="J65" s="10" t="s">
        <v>54</v>
      </c>
      <c r="K65" s="31">
        <v>0</v>
      </c>
      <c r="L65" s="32">
        <v>0</v>
      </c>
      <c r="M65" s="33">
        <v>0</v>
      </c>
      <c r="N65" s="32">
        <v>0</v>
      </c>
      <c r="O65" s="34">
        <f t="shared" si="13"/>
        <v>0</v>
      </c>
      <c r="P65" s="30">
        <f t="shared" si="14"/>
        <v>0</v>
      </c>
    </row>
    <row r="66" spans="1:16" ht="13.5">
      <c r="A66" s="6"/>
      <c r="B66" s="10" t="s">
        <v>55</v>
      </c>
      <c r="C66" s="31">
        <v>0</v>
      </c>
      <c r="D66" s="32">
        <v>0</v>
      </c>
      <c r="E66" s="33">
        <v>0</v>
      </c>
      <c r="F66" s="32">
        <v>0</v>
      </c>
      <c r="G66" s="34">
        <f t="shared" si="12"/>
        <v>0</v>
      </c>
      <c r="H66" s="30">
        <v>0</v>
      </c>
      <c r="I66" s="7"/>
      <c r="J66" s="10" t="s">
        <v>55</v>
      </c>
      <c r="K66" s="31">
        <v>0</v>
      </c>
      <c r="L66" s="32">
        <v>0</v>
      </c>
      <c r="M66" s="33">
        <v>0</v>
      </c>
      <c r="N66" s="32">
        <v>0</v>
      </c>
      <c r="O66" s="34">
        <f t="shared" si="13"/>
        <v>0</v>
      </c>
      <c r="P66" s="30">
        <f t="shared" si="14"/>
        <v>0</v>
      </c>
    </row>
    <row r="67" spans="1:16" ht="13.5">
      <c r="A67" s="6"/>
      <c r="B67" s="17" t="s">
        <v>56</v>
      </c>
      <c r="C67" s="35">
        <v>0</v>
      </c>
      <c r="D67" s="36">
        <v>0</v>
      </c>
      <c r="E67" s="37">
        <v>0</v>
      </c>
      <c r="F67" s="36">
        <v>0</v>
      </c>
      <c r="G67" s="34">
        <f t="shared" si="12"/>
        <v>0</v>
      </c>
      <c r="H67" s="30">
        <v>0</v>
      </c>
      <c r="I67" s="7"/>
      <c r="J67" s="17" t="s">
        <v>56</v>
      </c>
      <c r="K67" s="35">
        <v>0</v>
      </c>
      <c r="L67" s="36">
        <v>0</v>
      </c>
      <c r="M67" s="37">
        <v>0</v>
      </c>
      <c r="N67" s="36">
        <v>0</v>
      </c>
      <c r="O67" s="34">
        <f t="shared" si="13"/>
        <v>0</v>
      </c>
      <c r="P67" s="30">
        <f t="shared" si="14"/>
        <v>0</v>
      </c>
    </row>
    <row r="68" spans="1:16" ht="13.5">
      <c r="A68" s="6"/>
      <c r="B68" s="38" t="s">
        <v>7</v>
      </c>
      <c r="C68" s="39">
        <f>SUM(C56:C67)</f>
        <v>0</v>
      </c>
      <c r="D68" s="39">
        <f>SUM(D56:D67)</f>
        <v>0</v>
      </c>
      <c r="E68" s="39">
        <f>SUM(E56:E67)</f>
        <v>0</v>
      </c>
      <c r="F68" s="39">
        <f>SUM(F56:F67)</f>
        <v>0</v>
      </c>
      <c r="G68" s="40">
        <f>SUM(G56:G67)</f>
        <v>0</v>
      </c>
      <c r="H68" s="47">
        <f>SUM(G68)</f>
        <v>0</v>
      </c>
      <c r="I68" s="7"/>
      <c r="J68" s="38" t="s">
        <v>7</v>
      </c>
      <c r="K68" s="39">
        <f aca="true" t="shared" si="15" ref="K68:P68">SUM(K56:K67)</f>
        <v>0</v>
      </c>
      <c r="L68" s="39">
        <f t="shared" si="15"/>
        <v>6</v>
      </c>
      <c r="M68" s="39">
        <f t="shared" si="15"/>
        <v>0</v>
      </c>
      <c r="N68" s="39">
        <f t="shared" si="15"/>
        <v>1</v>
      </c>
      <c r="O68" s="40">
        <f t="shared" si="15"/>
        <v>7</v>
      </c>
      <c r="P68" s="41">
        <f t="shared" si="15"/>
        <v>0.5297297297297298</v>
      </c>
    </row>
    <row r="69" spans="1:16" ht="14.25" thickBot="1">
      <c r="A69" s="6"/>
      <c r="B69" s="42" t="s">
        <v>9</v>
      </c>
      <c r="C69" s="43">
        <v>0</v>
      </c>
      <c r="D69" s="43">
        <v>0</v>
      </c>
      <c r="E69" s="43">
        <v>0</v>
      </c>
      <c r="F69" s="43">
        <v>0</v>
      </c>
      <c r="G69" s="44">
        <v>0</v>
      </c>
      <c r="H69" s="45"/>
      <c r="I69" s="7"/>
      <c r="J69" s="42" t="s">
        <v>9</v>
      </c>
      <c r="K69" s="43">
        <v>0</v>
      </c>
      <c r="L69" s="43">
        <f>(2.5*L56+7.5*L57+12.5*L58+17.5*L59+25*L60+35*L61+45*L62+55*L63+75*L64+105*L65+140*L66+160*L67)/L68</f>
        <v>15</v>
      </c>
      <c r="M69" s="43">
        <v>0</v>
      </c>
      <c r="N69" s="43">
        <f>(2.5*N56+7.5*N57+12.5*N58+17.5*N59+25*N60+35*N61+45*N62+55*N63+75*N64+105*N65+140*N66+160*N67)/N68</f>
        <v>2.5</v>
      </c>
      <c r="O69" s="44">
        <f>(2.5*O56+7.5*O57+12.5*O58+17.5*O59+25*O60+35*O61+45*O62+55*O63+75*O64+105*O65+140*O66+160*O67)/O68</f>
        <v>13.214285714285714</v>
      </c>
      <c r="P69" s="45"/>
    </row>
    <row r="70" spans="1:16" ht="13.5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46"/>
    </row>
    <row r="71" spans="1:1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7.25">
      <c r="A74" s="59" t="s">
        <v>57</v>
      </c>
      <c r="B74" s="60"/>
      <c r="C74" s="60"/>
      <c r="D74" s="60"/>
      <c r="E74" s="6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 s="3" t="s">
        <v>12</v>
      </c>
      <c r="B76" s="4"/>
      <c r="C76" s="4"/>
      <c r="D76" s="4"/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23"/>
    </row>
    <row r="77" spans="1:16" ht="13.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24"/>
    </row>
    <row r="78" spans="1:16" ht="14.25" thickBot="1">
      <c r="A78" s="6"/>
      <c r="B78" s="7" t="s">
        <v>1</v>
      </c>
      <c r="C78" s="7"/>
      <c r="D78" s="7"/>
      <c r="E78" s="7"/>
      <c r="F78" s="7"/>
      <c r="G78" s="7"/>
      <c r="H78" s="7"/>
      <c r="I78" s="7"/>
      <c r="J78" s="7" t="s">
        <v>2</v>
      </c>
      <c r="K78" s="7"/>
      <c r="L78" s="7"/>
      <c r="M78" s="7"/>
      <c r="N78" s="7"/>
      <c r="O78" s="7"/>
      <c r="P78" s="24"/>
    </row>
    <row r="79" spans="1:16" ht="13.5">
      <c r="A79" s="6"/>
      <c r="B79" s="53" t="s">
        <v>3</v>
      </c>
      <c r="C79" s="56" t="s">
        <v>4</v>
      </c>
      <c r="D79" s="57"/>
      <c r="E79" s="57"/>
      <c r="F79" s="57"/>
      <c r="G79" s="57"/>
      <c r="H79" s="58"/>
      <c r="I79" s="7"/>
      <c r="J79" s="53" t="s">
        <v>3</v>
      </c>
      <c r="K79" s="56" t="s">
        <v>4</v>
      </c>
      <c r="L79" s="57"/>
      <c r="M79" s="57"/>
      <c r="N79" s="57"/>
      <c r="O79" s="57"/>
      <c r="P79" s="58"/>
    </row>
    <row r="80" spans="1:16" ht="13.5">
      <c r="A80" s="6"/>
      <c r="B80" s="54"/>
      <c r="C80" s="48" t="s">
        <v>43</v>
      </c>
      <c r="D80" s="48"/>
      <c r="E80" s="48" t="s">
        <v>44</v>
      </c>
      <c r="F80" s="48"/>
      <c r="G80" s="49" t="s">
        <v>7</v>
      </c>
      <c r="H80" s="51" t="s">
        <v>8</v>
      </c>
      <c r="I80" s="7"/>
      <c r="J80" s="54"/>
      <c r="K80" s="48" t="s">
        <v>43</v>
      </c>
      <c r="L80" s="48"/>
      <c r="M80" s="48" t="s">
        <v>44</v>
      </c>
      <c r="N80" s="48"/>
      <c r="O80" s="49" t="s">
        <v>7</v>
      </c>
      <c r="P80" s="51" t="s">
        <v>8</v>
      </c>
    </row>
    <row r="81" spans="1:16" ht="13.5">
      <c r="A81" s="6"/>
      <c r="B81" s="55"/>
      <c r="C81" s="8" t="s">
        <v>5</v>
      </c>
      <c r="D81" s="8" t="s">
        <v>6</v>
      </c>
      <c r="E81" s="16" t="s">
        <v>5</v>
      </c>
      <c r="F81" s="25" t="s">
        <v>6</v>
      </c>
      <c r="G81" s="50"/>
      <c r="H81" s="52"/>
      <c r="I81" s="7"/>
      <c r="J81" s="55"/>
      <c r="K81" s="8" t="s">
        <v>5</v>
      </c>
      <c r="L81" s="8" t="s">
        <v>6</v>
      </c>
      <c r="M81" s="16" t="s">
        <v>5</v>
      </c>
      <c r="N81" s="25" t="s">
        <v>6</v>
      </c>
      <c r="O81" s="50" t="s">
        <v>7</v>
      </c>
      <c r="P81" s="52" t="s">
        <v>8</v>
      </c>
    </row>
    <row r="82" spans="1:16" ht="13.5">
      <c r="A82" s="6"/>
      <c r="B82" s="9" t="s">
        <v>45</v>
      </c>
      <c r="C82" s="26">
        <v>67243</v>
      </c>
      <c r="D82" s="27">
        <v>188068</v>
      </c>
      <c r="E82" s="28">
        <v>0</v>
      </c>
      <c r="F82" s="27">
        <v>14020</v>
      </c>
      <c r="G82" s="29">
        <f aca="true" t="shared" si="16" ref="G82:G93">SUM(C82:F82)</f>
        <v>269331</v>
      </c>
      <c r="H82" s="30">
        <f>G82/$G$95</f>
        <v>23488.3229010918</v>
      </c>
      <c r="I82" s="7"/>
      <c r="J82" s="9" t="s">
        <v>45</v>
      </c>
      <c r="K82" s="26">
        <v>2631</v>
      </c>
      <c r="L82" s="27">
        <v>10520</v>
      </c>
      <c r="M82" s="28">
        <v>0</v>
      </c>
      <c r="N82" s="27">
        <v>865</v>
      </c>
      <c r="O82" s="29">
        <f aca="true" t="shared" si="17" ref="O82:O93">SUM(K82:N82)</f>
        <v>14016</v>
      </c>
      <c r="P82" s="30">
        <f>O82/$O$95</f>
        <v>1421.92247419735</v>
      </c>
    </row>
    <row r="83" spans="1:16" ht="13.5">
      <c r="A83" s="6"/>
      <c r="B83" s="10" t="s">
        <v>46</v>
      </c>
      <c r="C83" s="31">
        <v>41882</v>
      </c>
      <c r="D83" s="32">
        <v>136847</v>
      </c>
      <c r="E83" s="33">
        <v>0</v>
      </c>
      <c r="F83" s="32">
        <v>14281</v>
      </c>
      <c r="G83" s="34">
        <f t="shared" si="16"/>
        <v>193010</v>
      </c>
      <c r="H83" s="30">
        <f aca="true" t="shared" si="18" ref="H83:H93">G83/$G$95</f>
        <v>16832.37801493229</v>
      </c>
      <c r="I83" s="7"/>
      <c r="J83" s="10" t="s">
        <v>46</v>
      </c>
      <c r="K83" s="31">
        <v>1527</v>
      </c>
      <c r="L83" s="32">
        <v>4850</v>
      </c>
      <c r="M83" s="33">
        <v>0</v>
      </c>
      <c r="N83" s="32">
        <v>433</v>
      </c>
      <c r="O83" s="34">
        <f t="shared" si="17"/>
        <v>6810</v>
      </c>
      <c r="P83" s="30">
        <f aca="true" t="shared" si="19" ref="P83:P93">O83/$O$95</f>
        <v>690.8741473518803</v>
      </c>
    </row>
    <row r="84" spans="1:16" ht="13.5">
      <c r="A84" s="6"/>
      <c r="B84" s="10" t="s">
        <v>47</v>
      </c>
      <c r="C84" s="31">
        <v>16337</v>
      </c>
      <c r="D84" s="32">
        <v>67315</v>
      </c>
      <c r="E84" s="33">
        <v>0</v>
      </c>
      <c r="F84" s="32">
        <v>7911</v>
      </c>
      <c r="G84" s="34">
        <f t="shared" si="16"/>
        <v>91563</v>
      </c>
      <c r="H84" s="30">
        <f t="shared" si="18"/>
        <v>7985.197804161676</v>
      </c>
      <c r="I84" s="7"/>
      <c r="J84" s="10" t="s">
        <v>47</v>
      </c>
      <c r="K84" s="31">
        <v>520</v>
      </c>
      <c r="L84" s="32">
        <v>2120</v>
      </c>
      <c r="M84" s="33">
        <v>0</v>
      </c>
      <c r="N84" s="32">
        <v>206</v>
      </c>
      <c r="O84" s="34">
        <f t="shared" si="17"/>
        <v>2846</v>
      </c>
      <c r="P84" s="30">
        <f t="shared" si="19"/>
        <v>288.7265526231206</v>
      </c>
    </row>
    <row r="85" spans="1:16" ht="13.5">
      <c r="A85" s="6"/>
      <c r="B85" s="10" t="s">
        <v>48</v>
      </c>
      <c r="C85" s="31">
        <v>8474</v>
      </c>
      <c r="D85" s="32">
        <v>41165</v>
      </c>
      <c r="E85" s="33">
        <v>0</v>
      </c>
      <c r="F85" s="32">
        <v>5733</v>
      </c>
      <c r="G85" s="34">
        <f t="shared" si="16"/>
        <v>55372</v>
      </c>
      <c r="H85" s="30">
        <f t="shared" si="18"/>
        <v>4828.98521031465</v>
      </c>
      <c r="I85" s="7"/>
      <c r="J85" s="10" t="s">
        <v>48</v>
      </c>
      <c r="K85" s="31">
        <v>273</v>
      </c>
      <c r="L85" s="32">
        <v>1263</v>
      </c>
      <c r="M85" s="33">
        <v>0</v>
      </c>
      <c r="N85" s="32">
        <v>148</v>
      </c>
      <c r="O85" s="34">
        <f t="shared" si="17"/>
        <v>1684</v>
      </c>
      <c r="P85" s="30">
        <f t="shared" si="19"/>
        <v>170.84171279597157</v>
      </c>
    </row>
    <row r="86" spans="1:16" ht="13.5">
      <c r="A86" s="6"/>
      <c r="B86" s="10" t="s">
        <v>49</v>
      </c>
      <c r="C86" s="31">
        <v>6940</v>
      </c>
      <c r="D86" s="32">
        <v>39509</v>
      </c>
      <c r="E86" s="33">
        <v>0</v>
      </c>
      <c r="F86" s="32">
        <v>6868</v>
      </c>
      <c r="G86" s="34">
        <f t="shared" si="16"/>
        <v>53317</v>
      </c>
      <c r="H86" s="30">
        <f t="shared" si="18"/>
        <v>4649.768916751178</v>
      </c>
      <c r="I86" s="7"/>
      <c r="J86" s="10" t="s">
        <v>49</v>
      </c>
      <c r="K86" s="31">
        <v>203</v>
      </c>
      <c r="L86" s="32">
        <v>1103</v>
      </c>
      <c r="M86" s="33">
        <v>0</v>
      </c>
      <c r="N86" s="32">
        <v>153</v>
      </c>
      <c r="O86" s="34">
        <f t="shared" si="17"/>
        <v>1459</v>
      </c>
      <c r="P86" s="30">
        <f t="shared" si="19"/>
        <v>148.01547444734118</v>
      </c>
    </row>
    <row r="87" spans="1:16" ht="13.5">
      <c r="A87" s="6"/>
      <c r="B87" s="10" t="s">
        <v>50</v>
      </c>
      <c r="C87" s="31">
        <v>2703</v>
      </c>
      <c r="D87" s="32">
        <v>16221</v>
      </c>
      <c r="E87" s="33">
        <v>0</v>
      </c>
      <c r="F87" s="32">
        <v>3359</v>
      </c>
      <c r="G87" s="34">
        <f t="shared" si="16"/>
        <v>22283</v>
      </c>
      <c r="H87" s="30">
        <f t="shared" si="18"/>
        <v>1943.2976493794943</v>
      </c>
      <c r="I87" s="7"/>
      <c r="J87" s="10" t="s">
        <v>50</v>
      </c>
      <c r="K87" s="31">
        <v>83</v>
      </c>
      <c r="L87" s="32">
        <v>465</v>
      </c>
      <c r="M87" s="33">
        <v>0</v>
      </c>
      <c r="N87" s="32">
        <v>77</v>
      </c>
      <c r="O87" s="34">
        <f t="shared" si="17"/>
        <v>625</v>
      </c>
      <c r="P87" s="30">
        <f t="shared" si="19"/>
        <v>63.40621763508446</v>
      </c>
    </row>
    <row r="88" spans="1:16" ht="13.5">
      <c r="A88" s="6"/>
      <c r="B88" s="10" t="s">
        <v>51</v>
      </c>
      <c r="C88" s="31">
        <v>1373</v>
      </c>
      <c r="D88" s="32">
        <v>7856</v>
      </c>
      <c r="E88" s="33">
        <v>0</v>
      </c>
      <c r="F88" s="32">
        <v>1832</v>
      </c>
      <c r="G88" s="34">
        <f t="shared" si="16"/>
        <v>11061</v>
      </c>
      <c r="H88" s="30">
        <f t="shared" si="18"/>
        <v>964.6284297350709</v>
      </c>
      <c r="I88" s="7"/>
      <c r="J88" s="10" t="s">
        <v>51</v>
      </c>
      <c r="K88" s="31">
        <v>55</v>
      </c>
      <c r="L88" s="32">
        <v>250</v>
      </c>
      <c r="M88" s="33">
        <v>0</v>
      </c>
      <c r="N88" s="32">
        <v>37</v>
      </c>
      <c r="O88" s="34">
        <f t="shared" si="17"/>
        <v>342</v>
      </c>
      <c r="P88" s="30">
        <f t="shared" si="19"/>
        <v>34.69588228991822</v>
      </c>
    </row>
    <row r="89" spans="1:16" ht="13.5">
      <c r="A89" s="6"/>
      <c r="B89" s="10" t="s">
        <v>52</v>
      </c>
      <c r="C89" s="31">
        <v>672</v>
      </c>
      <c r="D89" s="32">
        <v>4018</v>
      </c>
      <c r="E89" s="33">
        <v>0</v>
      </c>
      <c r="F89" s="32">
        <v>1216</v>
      </c>
      <c r="G89" s="34">
        <f t="shared" si="16"/>
        <v>5906</v>
      </c>
      <c r="H89" s="30">
        <f t="shared" si="18"/>
        <v>515.0615230101554</v>
      </c>
      <c r="I89" s="7"/>
      <c r="J89" s="10" t="s">
        <v>52</v>
      </c>
      <c r="K89" s="31">
        <v>15</v>
      </c>
      <c r="L89" s="32">
        <v>122</v>
      </c>
      <c r="M89" s="33">
        <v>0</v>
      </c>
      <c r="N89" s="32">
        <v>36</v>
      </c>
      <c r="O89" s="34">
        <f t="shared" si="17"/>
        <v>173</v>
      </c>
      <c r="P89" s="30">
        <f t="shared" si="19"/>
        <v>17.55084104139138</v>
      </c>
    </row>
    <row r="90" spans="1:16" ht="13.5">
      <c r="A90" s="6"/>
      <c r="B90" s="10" t="s">
        <v>53</v>
      </c>
      <c r="C90" s="31">
        <v>786</v>
      </c>
      <c r="D90" s="32">
        <v>4681</v>
      </c>
      <c r="E90" s="33">
        <v>0</v>
      </c>
      <c r="F90" s="32">
        <v>1142</v>
      </c>
      <c r="G90" s="34">
        <f t="shared" si="16"/>
        <v>6609</v>
      </c>
      <c r="H90" s="30">
        <f t="shared" si="18"/>
        <v>576.3700652851536</v>
      </c>
      <c r="I90" s="7"/>
      <c r="J90" s="10" t="s">
        <v>53</v>
      </c>
      <c r="K90" s="31">
        <v>30</v>
      </c>
      <c r="L90" s="32">
        <v>188</v>
      </c>
      <c r="M90" s="33">
        <v>0</v>
      </c>
      <c r="N90" s="32">
        <v>25</v>
      </c>
      <c r="O90" s="34">
        <f t="shared" si="17"/>
        <v>243</v>
      </c>
      <c r="P90" s="30">
        <f t="shared" si="19"/>
        <v>24.652337416520837</v>
      </c>
    </row>
    <row r="91" spans="1:16" ht="13.5">
      <c r="A91" s="6"/>
      <c r="B91" s="10" t="s">
        <v>54</v>
      </c>
      <c r="C91" s="31">
        <v>219</v>
      </c>
      <c r="D91" s="32">
        <v>1488</v>
      </c>
      <c r="E91" s="33">
        <v>0</v>
      </c>
      <c r="F91" s="32">
        <v>496</v>
      </c>
      <c r="G91" s="34">
        <f t="shared" si="16"/>
        <v>2203</v>
      </c>
      <c r="H91" s="30">
        <f t="shared" si="18"/>
        <v>192.12335509505118</v>
      </c>
      <c r="I91" s="7"/>
      <c r="J91" s="10" t="s">
        <v>54</v>
      </c>
      <c r="K91" s="31">
        <v>7</v>
      </c>
      <c r="L91" s="32">
        <v>70</v>
      </c>
      <c r="M91" s="33">
        <v>0</v>
      </c>
      <c r="N91" s="32">
        <v>13</v>
      </c>
      <c r="O91" s="34">
        <f t="shared" si="17"/>
        <v>90</v>
      </c>
      <c r="P91" s="30">
        <f t="shared" si="19"/>
        <v>9.130495339452162</v>
      </c>
    </row>
    <row r="92" spans="1:16" ht="13.5">
      <c r="A92" s="6"/>
      <c r="B92" s="10" t="s">
        <v>55</v>
      </c>
      <c r="C92" s="31">
        <v>92</v>
      </c>
      <c r="D92" s="32">
        <v>594</v>
      </c>
      <c r="E92" s="33">
        <v>0</v>
      </c>
      <c r="F92" s="32">
        <v>159</v>
      </c>
      <c r="G92" s="34">
        <f t="shared" si="16"/>
        <v>845</v>
      </c>
      <c r="H92" s="30">
        <f t="shared" si="18"/>
        <v>73.69234455529653</v>
      </c>
      <c r="I92" s="7"/>
      <c r="J92" s="10" t="s">
        <v>55</v>
      </c>
      <c r="K92" s="31">
        <v>5</v>
      </c>
      <c r="L92" s="32">
        <v>45</v>
      </c>
      <c r="M92" s="33">
        <v>0</v>
      </c>
      <c r="N92" s="32">
        <v>6</v>
      </c>
      <c r="O92" s="34">
        <f t="shared" si="17"/>
        <v>56</v>
      </c>
      <c r="P92" s="30">
        <f t="shared" si="19"/>
        <v>5.681197100103567</v>
      </c>
    </row>
    <row r="93" spans="1:16" ht="13.5">
      <c r="A93" s="6"/>
      <c r="B93" s="17" t="s">
        <v>56</v>
      </c>
      <c r="C93" s="35">
        <v>127</v>
      </c>
      <c r="D93" s="36">
        <v>651</v>
      </c>
      <c r="E93" s="37">
        <v>0</v>
      </c>
      <c r="F93" s="36">
        <v>187</v>
      </c>
      <c r="G93" s="34">
        <f t="shared" si="16"/>
        <v>965</v>
      </c>
      <c r="H93" s="30">
        <f t="shared" si="18"/>
        <v>84.15752958090077</v>
      </c>
      <c r="I93" s="7"/>
      <c r="J93" s="17" t="s">
        <v>56</v>
      </c>
      <c r="K93" s="35">
        <v>9</v>
      </c>
      <c r="L93" s="36">
        <v>46</v>
      </c>
      <c r="M93" s="37">
        <v>0</v>
      </c>
      <c r="N93" s="36">
        <v>8</v>
      </c>
      <c r="O93" s="34">
        <f t="shared" si="17"/>
        <v>63</v>
      </c>
      <c r="P93" s="30">
        <f t="shared" si="19"/>
        <v>6.391346737616514</v>
      </c>
    </row>
    <row r="94" spans="1:16" ht="13.5">
      <c r="A94" s="6"/>
      <c r="B94" s="38" t="s">
        <v>7</v>
      </c>
      <c r="C94" s="39">
        <f aca="true" t="shared" si="20" ref="C94:H94">SUM(C82:C93)</f>
        <v>146848</v>
      </c>
      <c r="D94" s="39">
        <f t="shared" si="20"/>
        <v>508413</v>
      </c>
      <c r="E94" s="39">
        <f t="shared" si="20"/>
        <v>0</v>
      </c>
      <c r="F94" s="39">
        <f t="shared" si="20"/>
        <v>57204</v>
      </c>
      <c r="G94" s="40">
        <f t="shared" si="20"/>
        <v>712465</v>
      </c>
      <c r="H94" s="41">
        <f t="shared" si="20"/>
        <v>62133.983743892706</v>
      </c>
      <c r="I94" s="7"/>
      <c r="J94" s="38" t="s">
        <v>7</v>
      </c>
      <c r="K94" s="39">
        <f aca="true" t="shared" si="21" ref="K94:P94">SUM(K82:K93)</f>
        <v>5358</v>
      </c>
      <c r="L94" s="39">
        <f t="shared" si="21"/>
        <v>21042</v>
      </c>
      <c r="M94" s="39">
        <f t="shared" si="21"/>
        <v>0</v>
      </c>
      <c r="N94" s="39">
        <f t="shared" si="21"/>
        <v>2007</v>
      </c>
      <c r="O94" s="40">
        <f t="shared" si="21"/>
        <v>28407</v>
      </c>
      <c r="P94" s="41">
        <f t="shared" si="21"/>
        <v>2881.8886789757503</v>
      </c>
    </row>
    <row r="95" spans="1:16" ht="14.25" thickBot="1">
      <c r="A95" s="6"/>
      <c r="B95" s="42" t="s">
        <v>9</v>
      </c>
      <c r="C95" s="43">
        <f>(2.5*C82+7.5*C83+12.5*C84+17.5*C85+25*C86+35*C87+45*C88+55*C89+75*C90+105*C91+140*C92+160*C93)/C94</f>
        <v>8.966584495532796</v>
      </c>
      <c r="D95" s="43">
        <f>(2.5*D82+7.5*D83+12.5*D84+17.5*D85+25*D86+35*D87+45*D88+55*D89+75*D90+105*D91+140*D92+160*D93)/D94</f>
        <v>11.571207856604769</v>
      </c>
      <c r="E95" s="43">
        <v>0</v>
      </c>
      <c r="F95" s="43">
        <f>(2.5*F82+7.5*F83+12.5*F84+17.5*F85+25*F86+35*F87+45*F88+55*F89+75*F90+105*F91+140*F92+160*F93)/F94</f>
        <v>16.95453989231522</v>
      </c>
      <c r="G95" s="44">
        <f>(2.5*G82+7.5*G83+12.5*G84+17.5*G85+25*G86+35*G87+45*G88+55*G89+75*G90+105*G91+140*G92+160*G93)/G94</f>
        <v>11.466591341329048</v>
      </c>
      <c r="H95" s="45"/>
      <c r="I95" s="7"/>
      <c r="J95" s="42" t="s">
        <v>9</v>
      </c>
      <c r="K95" s="43">
        <f>(2.5*K82+7.5*K83+12.5*K84+17.5*K85+25*K86+35*K87+45*K88+55*K89+75*K90+105*K91+140*K92+160*K93)/K94</f>
        <v>8.531634938409855</v>
      </c>
      <c r="L95" s="43">
        <f>(2.5*L82+7.5*L83+12.5*L84+17.5*L85+25*L86+35*L87+45*L88+55*L89+75*L90+105*L91+140*L92+160*L93)/L94</f>
        <v>9.894377910844977</v>
      </c>
      <c r="M95" s="43">
        <v>0</v>
      </c>
      <c r="N95" s="43">
        <f>(2.5*N82+7.5*N83+12.5*N84+17.5*N85+25*N86+35*N87+45*N88+55*N89+75*N90+105*N91+140*N92+160*N93)/N94</f>
        <v>13.004484304932735</v>
      </c>
      <c r="O95" s="44">
        <f>(2.5*O82+7.5*O83+12.5*O84+17.5*O85+25*O86+35*O87+45*O88+55*O89+75*O90+105*O91+140*O92+160*O93)/O94</f>
        <v>9.857077480902595</v>
      </c>
      <c r="P95" s="45"/>
    </row>
    <row r="96" spans="1:16" ht="13.5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46"/>
    </row>
    <row r="97" spans="1:1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>
      <c r="A98" s="13" t="s">
        <v>13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23"/>
    </row>
    <row r="99" spans="1:16" ht="13.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24"/>
    </row>
    <row r="100" spans="1:16" ht="14.25" thickBot="1">
      <c r="A100" s="6"/>
      <c r="B100" s="7" t="s">
        <v>1</v>
      </c>
      <c r="C100" s="7"/>
      <c r="D100" s="7"/>
      <c r="E100" s="7"/>
      <c r="F100" s="7"/>
      <c r="G100" s="7"/>
      <c r="H100" s="7"/>
      <c r="I100" s="7"/>
      <c r="J100" s="7" t="s">
        <v>2</v>
      </c>
      <c r="K100" s="7"/>
      <c r="L100" s="7"/>
      <c r="M100" s="7"/>
      <c r="N100" s="7"/>
      <c r="O100" s="7"/>
      <c r="P100" s="24"/>
    </row>
    <row r="101" spans="1:16" ht="13.5">
      <c r="A101" s="6"/>
      <c r="B101" s="53" t="s">
        <v>3</v>
      </c>
      <c r="C101" s="56" t="s">
        <v>4</v>
      </c>
      <c r="D101" s="57"/>
      <c r="E101" s="57"/>
      <c r="F101" s="57"/>
      <c r="G101" s="57"/>
      <c r="H101" s="58"/>
      <c r="I101" s="7"/>
      <c r="J101" s="53" t="s">
        <v>3</v>
      </c>
      <c r="K101" s="56" t="s">
        <v>4</v>
      </c>
      <c r="L101" s="57"/>
      <c r="M101" s="57"/>
      <c r="N101" s="57"/>
      <c r="O101" s="57"/>
      <c r="P101" s="58"/>
    </row>
    <row r="102" spans="1:16" ht="13.5">
      <c r="A102" s="6"/>
      <c r="B102" s="54"/>
      <c r="C102" s="48" t="s">
        <v>43</v>
      </c>
      <c r="D102" s="48"/>
      <c r="E102" s="48" t="s">
        <v>44</v>
      </c>
      <c r="F102" s="48"/>
      <c r="G102" s="49" t="s">
        <v>7</v>
      </c>
      <c r="H102" s="51" t="s">
        <v>8</v>
      </c>
      <c r="I102" s="7"/>
      <c r="J102" s="54"/>
      <c r="K102" s="48" t="s">
        <v>43</v>
      </c>
      <c r="L102" s="48"/>
      <c r="M102" s="48" t="s">
        <v>44</v>
      </c>
      <c r="N102" s="48"/>
      <c r="O102" s="49" t="s">
        <v>7</v>
      </c>
      <c r="P102" s="51" t="s">
        <v>8</v>
      </c>
    </row>
    <row r="103" spans="1:16" ht="13.5">
      <c r="A103" s="6"/>
      <c r="B103" s="55"/>
      <c r="C103" s="8" t="s">
        <v>5</v>
      </c>
      <c r="D103" s="8" t="s">
        <v>6</v>
      </c>
      <c r="E103" s="16" t="s">
        <v>5</v>
      </c>
      <c r="F103" s="25" t="s">
        <v>6</v>
      </c>
      <c r="G103" s="50" t="s">
        <v>7</v>
      </c>
      <c r="H103" s="52" t="s">
        <v>8</v>
      </c>
      <c r="I103" s="7"/>
      <c r="J103" s="55"/>
      <c r="K103" s="8" t="s">
        <v>5</v>
      </c>
      <c r="L103" s="8" t="s">
        <v>6</v>
      </c>
      <c r="M103" s="16" t="s">
        <v>5</v>
      </c>
      <c r="N103" s="25" t="s">
        <v>6</v>
      </c>
      <c r="O103" s="50"/>
      <c r="P103" s="52"/>
    </row>
    <row r="104" spans="1:16" ht="13.5">
      <c r="A104" s="6"/>
      <c r="B104" s="9" t="s">
        <v>58</v>
      </c>
      <c r="C104" s="26">
        <v>2</v>
      </c>
      <c r="D104" s="27">
        <v>11</v>
      </c>
      <c r="E104" s="28">
        <v>0</v>
      </c>
      <c r="F104" s="27">
        <v>3</v>
      </c>
      <c r="G104" s="29">
        <f aca="true" t="shared" si="22" ref="G104:G115">SUM(C104:F104)</f>
        <v>16</v>
      </c>
      <c r="H104" s="30">
        <f>G104/$G$117</f>
        <v>1.2508143322475571</v>
      </c>
      <c r="I104" s="7"/>
      <c r="J104" s="9" t="s">
        <v>58</v>
      </c>
      <c r="K104" s="26">
        <v>579</v>
      </c>
      <c r="L104" s="27">
        <v>2407</v>
      </c>
      <c r="M104" s="28">
        <v>0</v>
      </c>
      <c r="N104" s="27">
        <v>215</v>
      </c>
      <c r="O104" s="29">
        <f aca="true" t="shared" si="23" ref="O104:O115">SUM(K104:N104)</f>
        <v>3201</v>
      </c>
      <c r="P104" s="30">
        <f>O104/$O$117</f>
        <v>335.8899257157165</v>
      </c>
    </row>
    <row r="105" spans="1:16" ht="13.5">
      <c r="A105" s="6"/>
      <c r="B105" s="10" t="s">
        <v>59</v>
      </c>
      <c r="C105" s="31">
        <v>1</v>
      </c>
      <c r="D105" s="32">
        <v>21</v>
      </c>
      <c r="E105" s="33">
        <v>0</v>
      </c>
      <c r="F105" s="32">
        <v>0</v>
      </c>
      <c r="G105" s="34">
        <f t="shared" si="22"/>
        <v>22</v>
      </c>
      <c r="H105" s="30">
        <f aca="true" t="shared" si="24" ref="H105:H115">G105/$G$117</f>
        <v>1.719869706840391</v>
      </c>
      <c r="I105" s="7"/>
      <c r="J105" s="10" t="s">
        <v>59</v>
      </c>
      <c r="K105" s="31">
        <v>219</v>
      </c>
      <c r="L105" s="32">
        <v>1077</v>
      </c>
      <c r="M105" s="33">
        <v>0</v>
      </c>
      <c r="N105" s="32">
        <v>93</v>
      </c>
      <c r="O105" s="34">
        <f t="shared" si="23"/>
        <v>1389</v>
      </c>
      <c r="P105" s="30">
        <f aca="true" t="shared" si="25" ref="P105:P115">O105/$O$117</f>
        <v>145.75167348301477</v>
      </c>
    </row>
    <row r="106" spans="1:16" ht="13.5">
      <c r="A106" s="6"/>
      <c r="B106" s="10" t="s">
        <v>60</v>
      </c>
      <c r="C106" s="31">
        <v>3</v>
      </c>
      <c r="D106" s="32">
        <v>3</v>
      </c>
      <c r="E106" s="33">
        <v>0</v>
      </c>
      <c r="F106" s="32">
        <v>0</v>
      </c>
      <c r="G106" s="34">
        <f t="shared" si="22"/>
        <v>6</v>
      </c>
      <c r="H106" s="30">
        <f t="shared" si="24"/>
        <v>0.4690553745928339</v>
      </c>
      <c r="I106" s="7"/>
      <c r="J106" s="10" t="s">
        <v>60</v>
      </c>
      <c r="K106" s="31">
        <v>96</v>
      </c>
      <c r="L106" s="32">
        <v>501</v>
      </c>
      <c r="M106" s="33">
        <v>0</v>
      </c>
      <c r="N106" s="32">
        <v>42</v>
      </c>
      <c r="O106" s="34">
        <f t="shared" si="23"/>
        <v>639</v>
      </c>
      <c r="P106" s="30">
        <f t="shared" si="25"/>
        <v>67.05206577080376</v>
      </c>
    </row>
    <row r="107" spans="1:16" ht="13.5">
      <c r="A107" s="6"/>
      <c r="B107" s="10" t="s">
        <v>61</v>
      </c>
      <c r="C107" s="31">
        <v>0</v>
      </c>
      <c r="D107" s="32">
        <v>3</v>
      </c>
      <c r="E107" s="33">
        <v>0</v>
      </c>
      <c r="F107" s="32">
        <v>0</v>
      </c>
      <c r="G107" s="34">
        <f t="shared" si="22"/>
        <v>3</v>
      </c>
      <c r="H107" s="30">
        <f t="shared" si="24"/>
        <v>0.23452768729641696</v>
      </c>
      <c r="I107" s="7"/>
      <c r="J107" s="10" t="s">
        <v>61</v>
      </c>
      <c r="K107" s="31">
        <v>45</v>
      </c>
      <c r="L107" s="32">
        <v>273</v>
      </c>
      <c r="M107" s="33">
        <v>0</v>
      </c>
      <c r="N107" s="32">
        <v>43</v>
      </c>
      <c r="O107" s="34">
        <f t="shared" si="23"/>
        <v>361</v>
      </c>
      <c r="P107" s="30">
        <f t="shared" si="25"/>
        <v>37.880744512144226</v>
      </c>
    </row>
    <row r="108" spans="1:16" ht="13.5">
      <c r="A108" s="6"/>
      <c r="B108" s="10" t="s">
        <v>62</v>
      </c>
      <c r="C108" s="31">
        <v>1</v>
      </c>
      <c r="D108" s="32">
        <v>3</v>
      </c>
      <c r="E108" s="33">
        <v>0</v>
      </c>
      <c r="F108" s="32">
        <v>2</v>
      </c>
      <c r="G108" s="34">
        <f t="shared" si="22"/>
        <v>6</v>
      </c>
      <c r="H108" s="30">
        <f t="shared" si="24"/>
        <v>0.4690553745928339</v>
      </c>
      <c r="I108" s="7"/>
      <c r="J108" s="10" t="s">
        <v>62</v>
      </c>
      <c r="K108" s="31">
        <v>29</v>
      </c>
      <c r="L108" s="32">
        <v>288</v>
      </c>
      <c r="M108" s="33">
        <v>0</v>
      </c>
      <c r="N108" s="32">
        <v>39</v>
      </c>
      <c r="O108" s="34">
        <f t="shared" si="23"/>
        <v>356</v>
      </c>
      <c r="P108" s="30">
        <f t="shared" si="25"/>
        <v>37.35608046072949</v>
      </c>
    </row>
    <row r="109" spans="1:16" ht="13.5">
      <c r="A109" s="6"/>
      <c r="B109" s="10" t="s">
        <v>63</v>
      </c>
      <c r="C109" s="31">
        <v>0</v>
      </c>
      <c r="D109" s="32">
        <v>5</v>
      </c>
      <c r="E109" s="33">
        <v>0</v>
      </c>
      <c r="F109" s="32">
        <v>1</v>
      </c>
      <c r="G109" s="34">
        <f t="shared" si="22"/>
        <v>6</v>
      </c>
      <c r="H109" s="30">
        <f t="shared" si="24"/>
        <v>0.4690553745928339</v>
      </c>
      <c r="I109" s="7"/>
      <c r="J109" s="10" t="s">
        <v>63</v>
      </c>
      <c r="K109" s="31">
        <v>9</v>
      </c>
      <c r="L109" s="32">
        <v>132</v>
      </c>
      <c r="M109" s="33">
        <v>0</v>
      </c>
      <c r="N109" s="32">
        <v>16</v>
      </c>
      <c r="O109" s="34">
        <f t="shared" si="23"/>
        <v>157</v>
      </c>
      <c r="P109" s="30">
        <f t="shared" si="25"/>
        <v>16.474451214422835</v>
      </c>
    </row>
    <row r="110" spans="1:16" ht="13.5">
      <c r="A110" s="6"/>
      <c r="B110" s="10" t="s">
        <v>64</v>
      </c>
      <c r="C110" s="31">
        <v>0</v>
      </c>
      <c r="D110" s="32">
        <v>0</v>
      </c>
      <c r="E110" s="33">
        <v>0</v>
      </c>
      <c r="F110" s="32">
        <v>0</v>
      </c>
      <c r="G110" s="34">
        <f t="shared" si="22"/>
        <v>0</v>
      </c>
      <c r="H110" s="30">
        <f t="shared" si="24"/>
        <v>0</v>
      </c>
      <c r="I110" s="7"/>
      <c r="J110" s="10" t="s">
        <v>64</v>
      </c>
      <c r="K110" s="31">
        <v>7</v>
      </c>
      <c r="L110" s="32">
        <v>48</v>
      </c>
      <c r="M110" s="33">
        <v>0</v>
      </c>
      <c r="N110" s="32">
        <v>7</v>
      </c>
      <c r="O110" s="34">
        <f t="shared" si="23"/>
        <v>62</v>
      </c>
      <c r="P110" s="30">
        <f t="shared" si="25"/>
        <v>6.505834237542776</v>
      </c>
    </row>
    <row r="111" spans="1:16" ht="13.5">
      <c r="A111" s="6"/>
      <c r="B111" s="10" t="s">
        <v>65</v>
      </c>
      <c r="C111" s="31">
        <v>0</v>
      </c>
      <c r="D111" s="32">
        <v>0</v>
      </c>
      <c r="E111" s="33">
        <v>0</v>
      </c>
      <c r="F111" s="32">
        <v>0</v>
      </c>
      <c r="G111" s="34">
        <f t="shared" si="22"/>
        <v>0</v>
      </c>
      <c r="H111" s="30">
        <f t="shared" si="24"/>
        <v>0</v>
      </c>
      <c r="I111" s="7"/>
      <c r="J111" s="10" t="s">
        <v>65</v>
      </c>
      <c r="K111" s="31">
        <v>1</v>
      </c>
      <c r="L111" s="32">
        <v>30</v>
      </c>
      <c r="M111" s="33">
        <v>0</v>
      </c>
      <c r="N111" s="32">
        <v>12</v>
      </c>
      <c r="O111" s="34">
        <f t="shared" si="23"/>
        <v>43</v>
      </c>
      <c r="P111" s="30">
        <f t="shared" si="25"/>
        <v>4.512110842166764</v>
      </c>
    </row>
    <row r="112" spans="1:16" ht="13.5">
      <c r="A112" s="6"/>
      <c r="B112" s="10" t="s">
        <v>66</v>
      </c>
      <c r="C112" s="31">
        <v>0</v>
      </c>
      <c r="D112" s="32">
        <v>1</v>
      </c>
      <c r="E112" s="33">
        <v>0</v>
      </c>
      <c r="F112" s="32">
        <v>0</v>
      </c>
      <c r="G112" s="34">
        <f t="shared" si="22"/>
        <v>1</v>
      </c>
      <c r="H112" s="30">
        <f t="shared" si="24"/>
        <v>0.07817589576547232</v>
      </c>
      <c r="I112" s="7"/>
      <c r="J112" s="10" t="s">
        <v>66</v>
      </c>
      <c r="K112" s="31">
        <v>0</v>
      </c>
      <c r="L112" s="32">
        <v>34</v>
      </c>
      <c r="M112" s="33">
        <v>0</v>
      </c>
      <c r="N112" s="32">
        <v>8</v>
      </c>
      <c r="O112" s="34">
        <f t="shared" si="23"/>
        <v>42</v>
      </c>
      <c r="P112" s="30">
        <f t="shared" si="25"/>
        <v>4.407178031883816</v>
      </c>
    </row>
    <row r="113" spans="1:16" ht="13.5">
      <c r="A113" s="6"/>
      <c r="B113" s="10" t="s">
        <v>67</v>
      </c>
      <c r="C113" s="31">
        <v>0</v>
      </c>
      <c r="D113" s="32">
        <v>0</v>
      </c>
      <c r="E113" s="33">
        <v>0</v>
      </c>
      <c r="F113" s="32">
        <v>0</v>
      </c>
      <c r="G113" s="34">
        <f t="shared" si="22"/>
        <v>0</v>
      </c>
      <c r="H113" s="30">
        <f t="shared" si="24"/>
        <v>0</v>
      </c>
      <c r="I113" s="7"/>
      <c r="J113" s="10" t="s">
        <v>67</v>
      </c>
      <c r="K113" s="31">
        <v>2</v>
      </c>
      <c r="L113" s="32">
        <v>15</v>
      </c>
      <c r="M113" s="33">
        <v>0</v>
      </c>
      <c r="N113" s="32">
        <v>3</v>
      </c>
      <c r="O113" s="34">
        <f t="shared" si="23"/>
        <v>20</v>
      </c>
      <c r="P113" s="30">
        <f t="shared" si="25"/>
        <v>2.09865620565896</v>
      </c>
    </row>
    <row r="114" spans="1:16" ht="13.5">
      <c r="A114" s="6"/>
      <c r="B114" s="10" t="s">
        <v>68</v>
      </c>
      <c r="C114" s="31">
        <v>0</v>
      </c>
      <c r="D114" s="32">
        <v>0</v>
      </c>
      <c r="E114" s="33">
        <v>0</v>
      </c>
      <c r="F114" s="32">
        <v>0</v>
      </c>
      <c r="G114" s="34">
        <f t="shared" si="22"/>
        <v>0</v>
      </c>
      <c r="H114" s="30">
        <f t="shared" si="24"/>
        <v>0</v>
      </c>
      <c r="I114" s="7"/>
      <c r="J114" s="10" t="s">
        <v>68</v>
      </c>
      <c r="K114" s="31">
        <v>2</v>
      </c>
      <c r="L114" s="32">
        <v>5</v>
      </c>
      <c r="M114" s="33">
        <v>0</v>
      </c>
      <c r="N114" s="32">
        <v>2</v>
      </c>
      <c r="O114" s="34">
        <f t="shared" si="23"/>
        <v>9</v>
      </c>
      <c r="P114" s="30">
        <f t="shared" si="25"/>
        <v>0.944395292546532</v>
      </c>
    </row>
    <row r="115" spans="1:16" ht="13.5">
      <c r="A115" s="6"/>
      <c r="B115" s="17" t="s">
        <v>69</v>
      </c>
      <c r="C115" s="35">
        <v>0</v>
      </c>
      <c r="D115" s="36">
        <v>0</v>
      </c>
      <c r="E115" s="37">
        <v>0</v>
      </c>
      <c r="F115" s="36">
        <v>0</v>
      </c>
      <c r="G115" s="34">
        <f t="shared" si="22"/>
        <v>0</v>
      </c>
      <c r="H115" s="30">
        <f t="shared" si="24"/>
        <v>0</v>
      </c>
      <c r="I115" s="7"/>
      <c r="J115" s="17" t="s">
        <v>69</v>
      </c>
      <c r="K115" s="35">
        <v>0</v>
      </c>
      <c r="L115" s="36">
        <v>7</v>
      </c>
      <c r="M115" s="37">
        <v>0</v>
      </c>
      <c r="N115" s="36">
        <v>0</v>
      </c>
      <c r="O115" s="34">
        <f t="shared" si="23"/>
        <v>7</v>
      </c>
      <c r="P115" s="30">
        <f t="shared" si="25"/>
        <v>0.734529671980636</v>
      </c>
    </row>
    <row r="116" spans="1:16" ht="13.5">
      <c r="A116" s="6"/>
      <c r="B116" s="38" t="s">
        <v>7</v>
      </c>
      <c r="C116" s="39">
        <f aca="true" t="shared" si="26" ref="C116:H116">SUM(C104:C115)</f>
        <v>7</v>
      </c>
      <c r="D116" s="39">
        <f t="shared" si="26"/>
        <v>47</v>
      </c>
      <c r="E116" s="39">
        <f t="shared" si="26"/>
        <v>0</v>
      </c>
      <c r="F116" s="39">
        <f t="shared" si="26"/>
        <v>6</v>
      </c>
      <c r="G116" s="40">
        <f t="shared" si="26"/>
        <v>60</v>
      </c>
      <c r="H116" s="41">
        <f t="shared" si="26"/>
        <v>4.69055374592834</v>
      </c>
      <c r="I116" s="7"/>
      <c r="J116" s="38" t="s">
        <v>7</v>
      </c>
      <c r="K116" s="39">
        <f aca="true" t="shared" si="27" ref="K116:P116">SUM(K104:K115)</f>
        <v>989</v>
      </c>
      <c r="L116" s="39">
        <f t="shared" si="27"/>
        <v>4817</v>
      </c>
      <c r="M116" s="39">
        <f t="shared" si="27"/>
        <v>0</v>
      </c>
      <c r="N116" s="39">
        <f t="shared" si="27"/>
        <v>480</v>
      </c>
      <c r="O116" s="40">
        <f t="shared" si="27"/>
        <v>6286</v>
      </c>
      <c r="P116" s="41">
        <f t="shared" si="27"/>
        <v>659.6076454386111</v>
      </c>
    </row>
    <row r="117" spans="1:16" ht="14.25" thickBot="1">
      <c r="A117" s="6"/>
      <c r="B117" s="42" t="s">
        <v>9</v>
      </c>
      <c r="C117" s="43">
        <f>(2.5*C104+7.5*C105+12.5*C106+17.5*C107+25*C108+35*C109+45*C110+55*C111+75*C112+105*C113+140*C114+160*C115)/C116</f>
        <v>10.714285714285714</v>
      </c>
      <c r="D117" s="43">
        <f>(2.5*D104+7.5*D105+12.5*D106+17.5*D107+25*D108+35*D109+45*D110+55*D111+75*D112+105*D113+140*D114+160*D115)/D116</f>
        <v>12.76595744680851</v>
      </c>
      <c r="E117" s="43">
        <v>0</v>
      </c>
      <c r="F117" s="43">
        <f>(2.5*F104+7.5*F105+12.5*F106+17.5*F107+25*F108+35*F109+45*F110+55*F111+75*F112+105*F113+140*F114+160*F115)/F116</f>
        <v>15.416666666666666</v>
      </c>
      <c r="G117" s="44">
        <f>(2.5*G104+7.5*G105+12.5*G106+17.5*G107+25*G108+35*G109+45*G110+55*G111+75*G112+105*G113+140*G114+160*G115)/G116</f>
        <v>12.791666666666666</v>
      </c>
      <c r="H117" s="45"/>
      <c r="I117" s="7"/>
      <c r="J117" s="42" t="s">
        <v>9</v>
      </c>
      <c r="K117" s="43">
        <f>(2.5*K104+7.5*K105+12.5*K106+17.5*K107+25*K108+35*K109+45*K110+55*K111+75*K112+105*K113+140*K114+160*K115)/K116</f>
        <v>7.05510616784631</v>
      </c>
      <c r="L117" s="43">
        <f>(2.5*L104+7.5*L105+12.5*L106+17.5*L107+25*L108+35*L109+45*L110+55*L111+75*L112+105*L113+140*L114+160*L115)/L116</f>
        <v>9.696906788457547</v>
      </c>
      <c r="M117" s="43">
        <v>0</v>
      </c>
      <c r="N117" s="43">
        <f>(2.5*N104+7.5*N105+12.5*N106+17.5*N107+25*N108+35*N109+45*N110+55*N111+75*N112+105*N113+140*N114+160*N115)/N116</f>
        <v>12.953125</v>
      </c>
      <c r="O117" s="44">
        <f>(2.5*O104+7.5*O105+12.5*O106+17.5*O107+25*O108+35*O109+45*O110+55*O111+75*O112+105*O113+140*O114+160*O115)/O116</f>
        <v>9.529907731466752</v>
      </c>
      <c r="P117" s="45"/>
    </row>
    <row r="118" spans="1:16" ht="13.5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46"/>
    </row>
    <row r="119" spans="1:1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>
      <c r="A120" s="13" t="s">
        <v>14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23"/>
    </row>
    <row r="121" spans="1:16" ht="13.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24"/>
    </row>
    <row r="122" spans="1:16" ht="14.25" thickBot="1">
      <c r="A122" s="6"/>
      <c r="B122" s="7" t="s">
        <v>1</v>
      </c>
      <c r="C122" s="7"/>
      <c r="D122" s="7"/>
      <c r="E122" s="7"/>
      <c r="F122" s="7"/>
      <c r="G122" s="7"/>
      <c r="H122" s="7"/>
      <c r="I122" s="7"/>
      <c r="J122" s="7" t="s">
        <v>2</v>
      </c>
      <c r="K122" s="7"/>
      <c r="L122" s="7"/>
      <c r="M122" s="7"/>
      <c r="N122" s="7"/>
      <c r="O122" s="7"/>
      <c r="P122" s="24"/>
    </row>
    <row r="123" spans="1:16" ht="13.5">
      <c r="A123" s="6"/>
      <c r="B123" s="53" t="s">
        <v>3</v>
      </c>
      <c r="C123" s="56" t="s">
        <v>4</v>
      </c>
      <c r="D123" s="57"/>
      <c r="E123" s="57"/>
      <c r="F123" s="57"/>
      <c r="G123" s="57"/>
      <c r="H123" s="58"/>
      <c r="I123" s="7"/>
      <c r="J123" s="53" t="s">
        <v>3</v>
      </c>
      <c r="K123" s="56" t="s">
        <v>4</v>
      </c>
      <c r="L123" s="57"/>
      <c r="M123" s="57"/>
      <c r="N123" s="57"/>
      <c r="O123" s="57"/>
      <c r="P123" s="58"/>
    </row>
    <row r="124" spans="1:16" ht="13.5">
      <c r="A124" s="6"/>
      <c r="B124" s="54"/>
      <c r="C124" s="48" t="s">
        <v>43</v>
      </c>
      <c r="D124" s="48"/>
      <c r="E124" s="48" t="s">
        <v>44</v>
      </c>
      <c r="F124" s="48"/>
      <c r="G124" s="49" t="s">
        <v>7</v>
      </c>
      <c r="H124" s="51" t="s">
        <v>8</v>
      </c>
      <c r="I124" s="7"/>
      <c r="J124" s="54"/>
      <c r="K124" s="48" t="s">
        <v>43</v>
      </c>
      <c r="L124" s="48"/>
      <c r="M124" s="48" t="s">
        <v>44</v>
      </c>
      <c r="N124" s="48"/>
      <c r="O124" s="49" t="s">
        <v>7</v>
      </c>
      <c r="P124" s="51" t="s">
        <v>8</v>
      </c>
    </row>
    <row r="125" spans="1:16" ht="13.5">
      <c r="A125" s="6"/>
      <c r="B125" s="55"/>
      <c r="C125" s="8" t="s">
        <v>5</v>
      </c>
      <c r="D125" s="8" t="s">
        <v>6</v>
      </c>
      <c r="E125" s="16" t="s">
        <v>5</v>
      </c>
      <c r="F125" s="25" t="s">
        <v>6</v>
      </c>
      <c r="G125" s="50" t="s">
        <v>7</v>
      </c>
      <c r="H125" s="52" t="s">
        <v>8</v>
      </c>
      <c r="I125" s="7"/>
      <c r="J125" s="55"/>
      <c r="K125" s="8" t="s">
        <v>5</v>
      </c>
      <c r="L125" s="8" t="s">
        <v>6</v>
      </c>
      <c r="M125" s="16" t="s">
        <v>5</v>
      </c>
      <c r="N125" s="25" t="s">
        <v>6</v>
      </c>
      <c r="O125" s="50" t="s">
        <v>7</v>
      </c>
      <c r="P125" s="52" t="s">
        <v>8</v>
      </c>
    </row>
    <row r="126" spans="1:16" ht="13.5">
      <c r="A126" s="6"/>
      <c r="B126" s="9" t="s">
        <v>45</v>
      </c>
      <c r="C126" s="26">
        <v>1</v>
      </c>
      <c r="D126" s="27">
        <v>24</v>
      </c>
      <c r="E126" s="28">
        <v>0</v>
      </c>
      <c r="F126" s="27">
        <v>4</v>
      </c>
      <c r="G126" s="29">
        <f aca="true" t="shared" si="28" ref="G126:G136">SUM(C126:F126)</f>
        <v>29</v>
      </c>
      <c r="H126" s="30">
        <f>G126/$G$139</f>
        <v>1.2227373068432672</v>
      </c>
      <c r="I126" s="7"/>
      <c r="J126" s="9" t="s">
        <v>45</v>
      </c>
      <c r="K126" s="26">
        <v>1733</v>
      </c>
      <c r="L126" s="27">
        <v>3565</v>
      </c>
      <c r="M126" s="28">
        <v>0</v>
      </c>
      <c r="N126" s="27">
        <v>131</v>
      </c>
      <c r="O126" s="29">
        <f aca="true" t="shared" si="29" ref="O126:O137">SUM(K126:N126)</f>
        <v>5429</v>
      </c>
      <c r="P126" s="30">
        <f>O126/$O$139</f>
        <v>436.4610343911831</v>
      </c>
    </row>
    <row r="127" spans="1:16" ht="13.5">
      <c r="A127" s="6"/>
      <c r="B127" s="10" t="s">
        <v>46</v>
      </c>
      <c r="C127" s="31">
        <v>1</v>
      </c>
      <c r="D127" s="32">
        <v>48</v>
      </c>
      <c r="E127" s="33">
        <v>0</v>
      </c>
      <c r="F127" s="32">
        <v>2</v>
      </c>
      <c r="G127" s="34">
        <f t="shared" si="28"/>
        <v>51</v>
      </c>
      <c r="H127" s="30">
        <f aca="true" t="shared" si="30" ref="H127:H137">G127/$G$139</f>
        <v>2.150331125827815</v>
      </c>
      <c r="I127" s="7"/>
      <c r="J127" s="10" t="s">
        <v>46</v>
      </c>
      <c r="K127" s="31">
        <v>657</v>
      </c>
      <c r="L127" s="32">
        <v>1868</v>
      </c>
      <c r="M127" s="33">
        <v>0</v>
      </c>
      <c r="N127" s="32">
        <v>92</v>
      </c>
      <c r="O127" s="34">
        <f t="shared" si="29"/>
        <v>2617</v>
      </c>
      <c r="P127" s="30">
        <f aca="true" t="shared" si="31" ref="P127:P137">O127/$O$139</f>
        <v>210.3920661266764</v>
      </c>
    </row>
    <row r="128" spans="1:16" ht="13.5">
      <c r="A128" s="6"/>
      <c r="B128" s="10" t="s">
        <v>47</v>
      </c>
      <c r="C128" s="31">
        <v>0</v>
      </c>
      <c r="D128" s="32">
        <v>22</v>
      </c>
      <c r="E128" s="33">
        <v>0</v>
      </c>
      <c r="F128" s="32">
        <v>3</v>
      </c>
      <c r="G128" s="34">
        <f t="shared" si="28"/>
        <v>25</v>
      </c>
      <c r="H128" s="30">
        <f t="shared" si="30"/>
        <v>1.054083885209713</v>
      </c>
      <c r="I128" s="7"/>
      <c r="J128" s="10" t="s">
        <v>47</v>
      </c>
      <c r="K128" s="31">
        <v>238</v>
      </c>
      <c r="L128" s="32">
        <v>989</v>
      </c>
      <c r="M128" s="33">
        <v>0</v>
      </c>
      <c r="N128" s="32">
        <v>51</v>
      </c>
      <c r="O128" s="34">
        <f t="shared" si="29"/>
        <v>1278</v>
      </c>
      <c r="P128" s="30">
        <f t="shared" si="31"/>
        <v>102.74400478024167</v>
      </c>
    </row>
    <row r="129" spans="1:16" ht="13.5">
      <c r="A129" s="6"/>
      <c r="B129" s="10" t="s">
        <v>48</v>
      </c>
      <c r="C129" s="31">
        <v>0</v>
      </c>
      <c r="D129" s="32">
        <v>21</v>
      </c>
      <c r="E129" s="33">
        <v>0</v>
      </c>
      <c r="F129" s="32">
        <v>2</v>
      </c>
      <c r="G129" s="34">
        <f t="shared" si="28"/>
        <v>23</v>
      </c>
      <c r="H129" s="30">
        <f t="shared" si="30"/>
        <v>0.969757174392936</v>
      </c>
      <c r="I129" s="7"/>
      <c r="J129" s="10" t="s">
        <v>48</v>
      </c>
      <c r="K129" s="31">
        <v>143</v>
      </c>
      <c r="L129" s="32">
        <v>599</v>
      </c>
      <c r="M129" s="33">
        <v>0</v>
      </c>
      <c r="N129" s="32">
        <v>40</v>
      </c>
      <c r="O129" s="34">
        <f t="shared" si="29"/>
        <v>782</v>
      </c>
      <c r="P129" s="30">
        <f t="shared" si="31"/>
        <v>62.86839729119639</v>
      </c>
    </row>
    <row r="130" spans="1:16" ht="13.5">
      <c r="A130" s="6"/>
      <c r="B130" s="10" t="s">
        <v>49</v>
      </c>
      <c r="C130" s="31">
        <v>0</v>
      </c>
      <c r="D130" s="32">
        <v>16</v>
      </c>
      <c r="E130" s="33">
        <v>0</v>
      </c>
      <c r="F130" s="32">
        <v>1</v>
      </c>
      <c r="G130" s="34">
        <f t="shared" si="28"/>
        <v>17</v>
      </c>
      <c r="H130" s="30">
        <f t="shared" si="30"/>
        <v>0.7167770419426048</v>
      </c>
      <c r="I130" s="7"/>
      <c r="J130" s="10" t="s">
        <v>49</v>
      </c>
      <c r="K130" s="31">
        <v>118</v>
      </c>
      <c r="L130" s="32">
        <v>665</v>
      </c>
      <c r="M130" s="33">
        <v>0</v>
      </c>
      <c r="N130" s="32">
        <v>56</v>
      </c>
      <c r="O130" s="34">
        <f t="shared" si="29"/>
        <v>839</v>
      </c>
      <c r="P130" s="30">
        <f t="shared" si="31"/>
        <v>67.45087637763909</v>
      </c>
    </row>
    <row r="131" spans="1:16" ht="13.5">
      <c r="A131" s="6"/>
      <c r="B131" s="10" t="s">
        <v>50</v>
      </c>
      <c r="C131" s="31">
        <v>0</v>
      </c>
      <c r="D131" s="32">
        <v>12</v>
      </c>
      <c r="E131" s="33">
        <v>0</v>
      </c>
      <c r="F131" s="32">
        <v>2</v>
      </c>
      <c r="G131" s="34">
        <f t="shared" si="28"/>
        <v>14</v>
      </c>
      <c r="H131" s="30">
        <f t="shared" si="30"/>
        <v>0.5902869757174393</v>
      </c>
      <c r="I131" s="7"/>
      <c r="J131" s="10" t="s">
        <v>50</v>
      </c>
      <c r="K131" s="31">
        <v>69</v>
      </c>
      <c r="L131" s="32">
        <v>361</v>
      </c>
      <c r="M131" s="33">
        <v>0</v>
      </c>
      <c r="N131" s="32">
        <v>17</v>
      </c>
      <c r="O131" s="34">
        <f t="shared" si="29"/>
        <v>447</v>
      </c>
      <c r="P131" s="30">
        <f t="shared" si="31"/>
        <v>35.9362833621033</v>
      </c>
    </row>
    <row r="132" spans="1:16" ht="13.5">
      <c r="A132" s="6"/>
      <c r="B132" s="10" t="s">
        <v>51</v>
      </c>
      <c r="C132" s="31">
        <v>0</v>
      </c>
      <c r="D132" s="32">
        <v>11</v>
      </c>
      <c r="E132" s="33">
        <v>0</v>
      </c>
      <c r="F132" s="32">
        <v>0</v>
      </c>
      <c r="G132" s="34">
        <f t="shared" si="28"/>
        <v>11</v>
      </c>
      <c r="H132" s="30">
        <f t="shared" si="30"/>
        <v>0.46379690949227376</v>
      </c>
      <c r="I132" s="7"/>
      <c r="J132" s="10" t="s">
        <v>51</v>
      </c>
      <c r="K132" s="31">
        <v>36</v>
      </c>
      <c r="L132" s="32">
        <v>194</v>
      </c>
      <c r="M132" s="33">
        <v>0</v>
      </c>
      <c r="N132" s="32">
        <v>15</v>
      </c>
      <c r="O132" s="34">
        <f t="shared" si="29"/>
        <v>245</v>
      </c>
      <c r="P132" s="30">
        <f t="shared" si="31"/>
        <v>19.696620634709866</v>
      </c>
    </row>
    <row r="133" spans="1:16" ht="13.5">
      <c r="A133" s="6"/>
      <c r="B133" s="10" t="s">
        <v>52</v>
      </c>
      <c r="C133" s="31">
        <v>0</v>
      </c>
      <c r="D133" s="32">
        <v>5</v>
      </c>
      <c r="E133" s="33">
        <v>0</v>
      </c>
      <c r="F133" s="32">
        <v>1</v>
      </c>
      <c r="G133" s="34">
        <f>SUM(C133:F133)</f>
        <v>6</v>
      </c>
      <c r="H133" s="30">
        <f t="shared" si="30"/>
        <v>0.25298013245033113</v>
      </c>
      <c r="I133" s="7"/>
      <c r="J133" s="10" t="s">
        <v>52</v>
      </c>
      <c r="K133" s="31">
        <v>23</v>
      </c>
      <c r="L133" s="32">
        <v>111</v>
      </c>
      <c r="M133" s="33">
        <v>0</v>
      </c>
      <c r="N133" s="32">
        <v>20</v>
      </c>
      <c r="O133" s="34">
        <f t="shared" si="29"/>
        <v>154</v>
      </c>
      <c r="P133" s="30">
        <f t="shared" si="31"/>
        <v>12.380732970389058</v>
      </c>
    </row>
    <row r="134" spans="1:16" ht="13.5">
      <c r="A134" s="6"/>
      <c r="B134" s="10" t="s">
        <v>53</v>
      </c>
      <c r="C134" s="31">
        <v>0</v>
      </c>
      <c r="D134" s="32">
        <v>4</v>
      </c>
      <c r="E134" s="33">
        <v>0</v>
      </c>
      <c r="F134" s="32">
        <v>1</v>
      </c>
      <c r="G134" s="34">
        <f t="shared" si="28"/>
        <v>5</v>
      </c>
      <c r="H134" s="30">
        <f t="shared" si="30"/>
        <v>0.2108167770419426</v>
      </c>
      <c r="I134" s="7"/>
      <c r="J134" s="10" t="s">
        <v>53</v>
      </c>
      <c r="K134" s="31">
        <v>23</v>
      </c>
      <c r="L134" s="32">
        <v>133</v>
      </c>
      <c r="M134" s="33">
        <v>0</v>
      </c>
      <c r="N134" s="32">
        <v>11</v>
      </c>
      <c r="O134" s="34">
        <f t="shared" si="29"/>
        <v>167</v>
      </c>
      <c r="P134" s="30">
        <f t="shared" si="31"/>
        <v>13.425859779577745</v>
      </c>
    </row>
    <row r="135" spans="1:16" ht="13.5">
      <c r="A135" s="6"/>
      <c r="B135" s="10" t="s">
        <v>54</v>
      </c>
      <c r="C135" s="31">
        <v>0</v>
      </c>
      <c r="D135" s="32">
        <v>5</v>
      </c>
      <c r="E135" s="33">
        <v>0</v>
      </c>
      <c r="F135" s="32">
        <v>0</v>
      </c>
      <c r="G135" s="34">
        <f t="shared" si="28"/>
        <v>5</v>
      </c>
      <c r="H135" s="30">
        <f t="shared" si="30"/>
        <v>0.2108167770419426</v>
      </c>
      <c r="I135" s="7"/>
      <c r="J135" s="10" t="s">
        <v>54</v>
      </c>
      <c r="K135" s="31">
        <v>12</v>
      </c>
      <c r="L135" s="32">
        <v>63</v>
      </c>
      <c r="M135" s="33">
        <v>0</v>
      </c>
      <c r="N135" s="32">
        <v>5</v>
      </c>
      <c r="O135" s="34">
        <f t="shared" si="29"/>
        <v>80</v>
      </c>
      <c r="P135" s="30">
        <f t="shared" si="31"/>
        <v>6.431549595007303</v>
      </c>
    </row>
    <row r="136" spans="1:16" ht="13.5">
      <c r="A136" s="6"/>
      <c r="B136" s="10" t="s">
        <v>55</v>
      </c>
      <c r="C136" s="31">
        <v>0</v>
      </c>
      <c r="D136" s="32">
        <v>4</v>
      </c>
      <c r="E136" s="33">
        <v>0</v>
      </c>
      <c r="F136" s="32">
        <v>0</v>
      </c>
      <c r="G136" s="34">
        <f t="shared" si="28"/>
        <v>4</v>
      </c>
      <c r="H136" s="30">
        <f t="shared" si="30"/>
        <v>0.1686534216335541</v>
      </c>
      <c r="I136" s="7"/>
      <c r="J136" s="10" t="s">
        <v>55</v>
      </c>
      <c r="K136" s="31">
        <v>1</v>
      </c>
      <c r="L136" s="32">
        <v>28</v>
      </c>
      <c r="M136" s="33">
        <v>0</v>
      </c>
      <c r="N136" s="32">
        <v>3</v>
      </c>
      <c r="O136" s="34">
        <f t="shared" si="29"/>
        <v>32</v>
      </c>
      <c r="P136" s="30">
        <f t="shared" si="31"/>
        <v>2.5726198380029213</v>
      </c>
    </row>
    <row r="137" spans="1:16" ht="13.5">
      <c r="A137" s="6"/>
      <c r="B137" s="17" t="s">
        <v>56</v>
      </c>
      <c r="C137" s="35">
        <v>0</v>
      </c>
      <c r="D137" s="36">
        <v>1</v>
      </c>
      <c r="E137" s="37">
        <v>0</v>
      </c>
      <c r="F137" s="36">
        <v>0</v>
      </c>
      <c r="G137" s="34">
        <f>SUM(C137:F137)</f>
        <v>1</v>
      </c>
      <c r="H137" s="30">
        <f t="shared" si="30"/>
        <v>0.042163355408388524</v>
      </c>
      <c r="I137" s="7"/>
      <c r="J137" s="17" t="s">
        <v>56</v>
      </c>
      <c r="K137" s="35">
        <v>4</v>
      </c>
      <c r="L137" s="36">
        <v>30</v>
      </c>
      <c r="M137" s="37">
        <v>0</v>
      </c>
      <c r="N137" s="36">
        <v>5</v>
      </c>
      <c r="O137" s="34">
        <f t="shared" si="29"/>
        <v>39</v>
      </c>
      <c r="P137" s="30">
        <f t="shared" si="31"/>
        <v>3.1353804275660604</v>
      </c>
    </row>
    <row r="138" spans="1:16" ht="13.5">
      <c r="A138" s="6"/>
      <c r="B138" s="38" t="s">
        <v>7</v>
      </c>
      <c r="C138" s="39">
        <f aca="true" t="shared" si="32" ref="C138:H138">SUM(C126:C137)</f>
        <v>2</v>
      </c>
      <c r="D138" s="39">
        <f t="shared" si="32"/>
        <v>173</v>
      </c>
      <c r="E138" s="39">
        <f t="shared" si="32"/>
        <v>0</v>
      </c>
      <c r="F138" s="39">
        <f t="shared" si="32"/>
        <v>16</v>
      </c>
      <c r="G138" s="40">
        <f t="shared" si="32"/>
        <v>191</v>
      </c>
      <c r="H138" s="41">
        <f t="shared" si="32"/>
        <v>8.053200883002207</v>
      </c>
      <c r="I138" s="7"/>
      <c r="J138" s="38" t="s">
        <v>7</v>
      </c>
      <c r="K138" s="39">
        <f aca="true" t="shared" si="33" ref="K138:P138">SUM(K126:K137)</f>
        <v>3057</v>
      </c>
      <c r="L138" s="39">
        <f t="shared" si="33"/>
        <v>8606</v>
      </c>
      <c r="M138" s="39">
        <f t="shared" si="33"/>
        <v>0</v>
      </c>
      <c r="N138" s="39">
        <f t="shared" si="33"/>
        <v>446</v>
      </c>
      <c r="O138" s="40">
        <f t="shared" si="33"/>
        <v>12109</v>
      </c>
      <c r="P138" s="41">
        <f t="shared" si="33"/>
        <v>973.4954255742929</v>
      </c>
    </row>
    <row r="139" spans="1:16" ht="14.25" thickBot="1">
      <c r="A139" s="6"/>
      <c r="B139" s="42" t="s">
        <v>9</v>
      </c>
      <c r="C139" s="43">
        <f>(2.5*C126+7.5*C127+12.5*C128+17.5*C129+25*C130+35*C131+45*C132+55*C133+75*C134+105*C135+140*C136+160*C137)/C138</f>
        <v>5</v>
      </c>
      <c r="D139" s="43">
        <f>(2.5*D126+7.5*D127+12.5*D128+17.5*D129+25*D130+35*D131+45*D132+55*D133+75*D134+105*D135+140*D136+160*D137)/D138</f>
        <v>24.26300578034682</v>
      </c>
      <c r="E139" s="43">
        <v>0</v>
      </c>
      <c r="F139" s="43">
        <f>(2.5*F126+7.5*F127+12.5*F128+17.5*F129+25*F130+35*F131+45*F132+55*F133+75*F134+105*F135+140*F136+160*F137)/F138</f>
        <v>20.15625</v>
      </c>
      <c r="G139" s="44">
        <f>(2.5*G126+7.5*G127+12.5*G128+17.5*G129+25*G130+35*G131+45*G132+55*G133+75*G134+105*G135+140*G136+160*G137)/G138</f>
        <v>23.717277486910994</v>
      </c>
      <c r="H139" s="45"/>
      <c r="I139" s="7"/>
      <c r="J139" s="42" t="s">
        <v>9</v>
      </c>
      <c r="K139" s="43">
        <f>(2.5*K126+7.5*K127+12.5*K128+17.5*K129+25*K130+35*K131+45*K132+55*K133+75*K134+105*K135+140*K136+160*K137)/K138</f>
        <v>8.751226692836115</v>
      </c>
      <c r="L139" s="43">
        <f>(2.5*L126+7.5*L127+12.5*L128+17.5*L129+25*L130+35*L131+45*L132+55*L133+75*L134+105*L135+140*L136+160*L137)/L138</f>
        <v>13.382814315593771</v>
      </c>
      <c r="M139" s="43">
        <v>0</v>
      </c>
      <c r="N139" s="43">
        <f>(2.5*N126+7.5*N127+12.5*N128+17.5*N129+25*N130+35*N131+45*N132+55*N133+75*N134+105*N135+140*N136+160*N137)/N138</f>
        <v>19.495515695067265</v>
      </c>
      <c r="O139" s="44">
        <f>(2.5*O126+7.5*O127+12.5*O128+17.5*O129+25*O130+35*O131+45*O132+55*O133+75*O134+105*O135+140*O136+160*O137)/O138</f>
        <v>12.438681972086878</v>
      </c>
      <c r="P139" s="45"/>
    </row>
  </sheetData>
  <sheetProtection/>
  <mergeCells count="74">
    <mergeCell ref="A4:E4"/>
    <mergeCell ref="B9:B11"/>
    <mergeCell ref="C9:H9"/>
    <mergeCell ref="J9:J11"/>
    <mergeCell ref="K9:P9"/>
    <mergeCell ref="C10:D10"/>
    <mergeCell ref="E10:F10"/>
    <mergeCell ref="G10:G11"/>
    <mergeCell ref="H10:H11"/>
    <mergeCell ref="K10:L10"/>
    <mergeCell ref="M10:N10"/>
    <mergeCell ref="O10:O11"/>
    <mergeCell ref="P10:P11"/>
    <mergeCell ref="B31:B33"/>
    <mergeCell ref="C31:H31"/>
    <mergeCell ref="J31:J33"/>
    <mergeCell ref="K31:P31"/>
    <mergeCell ref="C32:D32"/>
    <mergeCell ref="E32:F32"/>
    <mergeCell ref="G32:G33"/>
    <mergeCell ref="H32:H33"/>
    <mergeCell ref="K32:L32"/>
    <mergeCell ref="M32:N32"/>
    <mergeCell ref="O54:O55"/>
    <mergeCell ref="P54:P55"/>
    <mergeCell ref="O32:O33"/>
    <mergeCell ref="P32:P33"/>
    <mergeCell ref="B53:B55"/>
    <mergeCell ref="C53:H53"/>
    <mergeCell ref="J53:J55"/>
    <mergeCell ref="K53:P53"/>
    <mergeCell ref="C54:D54"/>
    <mergeCell ref="E54:F54"/>
    <mergeCell ref="A74:E74"/>
    <mergeCell ref="B79:B81"/>
    <mergeCell ref="C79:H79"/>
    <mergeCell ref="J79:J81"/>
    <mergeCell ref="K54:L54"/>
    <mergeCell ref="M54:N54"/>
    <mergeCell ref="G54:G55"/>
    <mergeCell ref="H54:H55"/>
    <mergeCell ref="K79:P79"/>
    <mergeCell ref="C80:D80"/>
    <mergeCell ref="E80:F80"/>
    <mergeCell ref="G80:G81"/>
    <mergeCell ref="H80:H81"/>
    <mergeCell ref="K80:L80"/>
    <mergeCell ref="M80:N80"/>
    <mergeCell ref="O80:O81"/>
    <mergeCell ref="P80:P81"/>
    <mergeCell ref="B101:B103"/>
    <mergeCell ref="C101:H101"/>
    <mergeCell ref="J101:J103"/>
    <mergeCell ref="K101:P101"/>
    <mergeCell ref="C102:D102"/>
    <mergeCell ref="E102:F102"/>
    <mergeCell ref="G102:G103"/>
    <mergeCell ref="H102:H103"/>
    <mergeCell ref="K102:L102"/>
    <mergeCell ref="M102:N102"/>
    <mergeCell ref="B123:B125"/>
    <mergeCell ref="C123:H123"/>
    <mergeCell ref="J123:J125"/>
    <mergeCell ref="K123:P123"/>
    <mergeCell ref="C124:D124"/>
    <mergeCell ref="E124:F124"/>
    <mergeCell ref="G124:G125"/>
    <mergeCell ref="H124:H125"/>
    <mergeCell ref="K124:L124"/>
    <mergeCell ref="M124:N124"/>
    <mergeCell ref="O124:O125"/>
    <mergeCell ref="P124:P125"/>
    <mergeCell ref="O102:O103"/>
    <mergeCell ref="P102:P10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5"/>
  <sheetViews>
    <sheetView tabSelected="1" view="pageBreakPreview" zoomScale="85" zoomScaleNormal="80" zoomScaleSheetLayoutView="85" zoomScalePageLayoutView="0" workbookViewId="0" topLeftCell="A1">
      <selection activeCell="I72" sqref="I72"/>
    </sheetView>
  </sheetViews>
  <sheetFormatPr defaultColWidth="9.00390625" defaultRowHeight="13.5"/>
  <cols>
    <col min="1" max="1" width="4.00390625" style="0" customWidth="1"/>
    <col min="2" max="2" width="11.00390625" style="0" customWidth="1"/>
    <col min="3" max="4" width="11.625" style="0" customWidth="1"/>
    <col min="7" max="7" width="5.625" style="0" customWidth="1"/>
    <col min="8" max="8" width="11.00390625" style="0" customWidth="1"/>
    <col min="9" max="10" width="11.625" style="0" customWidth="1"/>
    <col min="13" max="13" width="4.50390625" style="0" customWidth="1"/>
    <col min="14" max="14" width="2.25390625" style="0" customWidth="1"/>
  </cols>
  <sheetData>
    <row r="2" spans="1:9" ht="17.25">
      <c r="A2" s="14" t="s">
        <v>15</v>
      </c>
      <c r="B2" s="1"/>
      <c r="C2" s="1"/>
      <c r="D2" s="1"/>
      <c r="E2" s="1"/>
      <c r="F2" s="1"/>
      <c r="G2" s="1"/>
      <c r="H2" s="1"/>
      <c r="I2" s="1"/>
    </row>
    <row r="4" ht="13.5">
      <c r="E4" s="15"/>
    </row>
    <row r="5" spans="1:12" ht="17.25">
      <c r="A5" s="90" t="s">
        <v>40</v>
      </c>
      <c r="B5" s="91"/>
      <c r="C5" s="91"/>
      <c r="D5" s="91"/>
      <c r="E5" s="92"/>
      <c r="F5" s="93"/>
      <c r="G5" s="1"/>
      <c r="H5" s="1"/>
      <c r="I5" s="1"/>
      <c r="J5" s="1"/>
      <c r="K5" s="1"/>
      <c r="L5" s="1"/>
    </row>
    <row r="6" spans="1:12" ht="13.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3.5">
      <c r="A7" s="3" t="s">
        <v>0</v>
      </c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19"/>
    </row>
    <row r="8" spans="1:13" ht="13.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8"/>
    </row>
    <row r="9" spans="1:13" ht="14.25" thickBot="1">
      <c r="A9" s="6"/>
      <c r="B9" s="7" t="s">
        <v>1</v>
      </c>
      <c r="C9" s="7"/>
      <c r="D9" s="7"/>
      <c r="E9" s="7"/>
      <c r="F9" s="7"/>
      <c r="G9" s="7"/>
      <c r="H9" s="7" t="s">
        <v>2</v>
      </c>
      <c r="I9" s="7"/>
      <c r="J9" s="7"/>
      <c r="K9" s="7"/>
      <c r="L9" s="20"/>
      <c r="M9" s="18"/>
    </row>
    <row r="10" spans="1:13" ht="13.5" customHeight="1">
      <c r="A10" s="6"/>
      <c r="B10" s="53" t="s">
        <v>3</v>
      </c>
      <c r="C10" s="56" t="s">
        <v>4</v>
      </c>
      <c r="D10" s="65"/>
      <c r="E10" s="72" t="s">
        <v>7</v>
      </c>
      <c r="F10" s="73" t="s">
        <v>8</v>
      </c>
      <c r="G10" s="7"/>
      <c r="H10" s="53" t="s">
        <v>3</v>
      </c>
      <c r="I10" s="56" t="s">
        <v>4</v>
      </c>
      <c r="J10" s="65"/>
      <c r="K10" s="72" t="s">
        <v>7</v>
      </c>
      <c r="L10" s="73" t="s">
        <v>8</v>
      </c>
      <c r="M10" s="18"/>
    </row>
    <row r="11" spans="1:13" ht="24" customHeight="1">
      <c r="A11" s="6"/>
      <c r="B11" s="55"/>
      <c r="C11" s="8" t="s">
        <v>5</v>
      </c>
      <c r="D11" s="8" t="s">
        <v>6</v>
      </c>
      <c r="E11" s="74" t="s">
        <v>7</v>
      </c>
      <c r="F11" s="75" t="s">
        <v>8</v>
      </c>
      <c r="G11" s="7"/>
      <c r="H11" s="55"/>
      <c r="I11" s="8" t="s">
        <v>5</v>
      </c>
      <c r="J11" s="8" t="s">
        <v>6</v>
      </c>
      <c r="K11" s="74" t="s">
        <v>7</v>
      </c>
      <c r="L11" s="75" t="s">
        <v>8</v>
      </c>
      <c r="M11" s="18"/>
    </row>
    <row r="12" spans="1:13" ht="13.5">
      <c r="A12" s="6"/>
      <c r="B12" s="9" t="s">
        <v>18</v>
      </c>
      <c r="C12" s="66">
        <v>13187</v>
      </c>
      <c r="D12" s="67">
        <v>41944</v>
      </c>
      <c r="E12" s="77">
        <f aca="true" t="shared" si="0" ref="E12:E23">SUM(C12:D12)</f>
        <v>55131</v>
      </c>
      <c r="F12" s="78">
        <f>E12/$E24</f>
        <v>0.3645434528178374</v>
      </c>
      <c r="G12" s="7"/>
      <c r="H12" s="9" t="s">
        <v>18</v>
      </c>
      <c r="I12" s="66">
        <v>276</v>
      </c>
      <c r="J12" s="67">
        <v>874</v>
      </c>
      <c r="K12" s="77">
        <f aca="true" t="shared" si="1" ref="K12:K23">SUM(I12:J12)</f>
        <v>1150</v>
      </c>
      <c r="L12" s="78">
        <f>K12/$K$24</f>
        <v>0.40954415954415957</v>
      </c>
      <c r="M12" s="18"/>
    </row>
    <row r="13" spans="1:13" ht="13.5">
      <c r="A13" s="6"/>
      <c r="B13" s="10" t="s">
        <v>19</v>
      </c>
      <c r="C13" s="68">
        <v>7922</v>
      </c>
      <c r="D13" s="69">
        <v>29062</v>
      </c>
      <c r="E13" s="79">
        <f t="shared" si="0"/>
        <v>36984</v>
      </c>
      <c r="F13" s="80">
        <f>E13/$E$24</f>
        <v>0.24454980063874948</v>
      </c>
      <c r="G13" s="7"/>
      <c r="H13" s="10" t="s">
        <v>19</v>
      </c>
      <c r="I13" s="68">
        <v>150</v>
      </c>
      <c r="J13" s="69">
        <v>468</v>
      </c>
      <c r="K13" s="79">
        <f t="shared" si="1"/>
        <v>618</v>
      </c>
      <c r="L13" s="80">
        <f aca="true" t="shared" si="2" ref="L13:L23">K13/$K$24</f>
        <v>0.22008547008547008</v>
      </c>
      <c r="M13" s="18"/>
    </row>
    <row r="14" spans="1:13" ht="13.5">
      <c r="A14" s="6"/>
      <c r="B14" s="10" t="s">
        <v>21</v>
      </c>
      <c r="C14" s="68">
        <v>3335</v>
      </c>
      <c r="D14" s="69">
        <v>14287</v>
      </c>
      <c r="E14" s="79">
        <f t="shared" si="0"/>
        <v>17622</v>
      </c>
      <c r="F14" s="80">
        <f aca="true" t="shared" si="3" ref="F14:F23">E14/$E$24</f>
        <v>0.11652218761778184</v>
      </c>
      <c r="G14" s="7"/>
      <c r="H14" s="10" t="s">
        <v>21</v>
      </c>
      <c r="I14" s="68">
        <v>57</v>
      </c>
      <c r="J14" s="69">
        <v>214</v>
      </c>
      <c r="K14" s="79">
        <f t="shared" si="1"/>
        <v>271</v>
      </c>
      <c r="L14" s="80">
        <f t="shared" si="2"/>
        <v>0.09650997150997151</v>
      </c>
      <c r="M14" s="18"/>
    </row>
    <row r="15" spans="1:13" ht="13.5">
      <c r="A15" s="6"/>
      <c r="B15" s="10" t="s">
        <v>23</v>
      </c>
      <c r="C15" s="68">
        <v>1929</v>
      </c>
      <c r="D15" s="69">
        <v>10139</v>
      </c>
      <c r="E15" s="79">
        <f t="shared" si="0"/>
        <v>12068</v>
      </c>
      <c r="F15" s="80">
        <f t="shared" si="3"/>
        <v>0.07979739871588873</v>
      </c>
      <c r="G15" s="7"/>
      <c r="H15" s="10" t="s">
        <v>23</v>
      </c>
      <c r="I15" s="68">
        <v>33</v>
      </c>
      <c r="J15" s="69">
        <v>179</v>
      </c>
      <c r="K15" s="79">
        <f t="shared" si="1"/>
        <v>212</v>
      </c>
      <c r="L15" s="80">
        <f t="shared" si="2"/>
        <v>0.0754985754985755</v>
      </c>
      <c r="M15" s="18"/>
    </row>
    <row r="16" spans="1:13" ht="13.5">
      <c r="A16" s="6"/>
      <c r="B16" s="10" t="s">
        <v>25</v>
      </c>
      <c r="C16" s="68">
        <v>1829</v>
      </c>
      <c r="D16" s="69">
        <v>10537</v>
      </c>
      <c r="E16" s="79">
        <f t="shared" si="0"/>
        <v>12366</v>
      </c>
      <c r="F16" s="80">
        <f t="shared" si="3"/>
        <v>0.08176786812402055</v>
      </c>
      <c r="G16" s="7"/>
      <c r="H16" s="10" t="s">
        <v>25</v>
      </c>
      <c r="I16" s="68">
        <v>36</v>
      </c>
      <c r="J16" s="69">
        <v>167</v>
      </c>
      <c r="K16" s="79">
        <f t="shared" si="1"/>
        <v>203</v>
      </c>
      <c r="L16" s="80">
        <f t="shared" si="2"/>
        <v>0.07229344729344729</v>
      </c>
      <c r="M16" s="18"/>
    </row>
    <row r="17" spans="1:13" ht="13.5">
      <c r="A17" s="6"/>
      <c r="B17" s="10" t="s">
        <v>27</v>
      </c>
      <c r="C17" s="68">
        <v>744</v>
      </c>
      <c r="D17" s="69">
        <v>4904</v>
      </c>
      <c r="E17" s="79">
        <f t="shared" si="0"/>
        <v>5648</v>
      </c>
      <c r="F17" s="80">
        <f t="shared" si="3"/>
        <v>0.03734634636620315</v>
      </c>
      <c r="G17" s="7"/>
      <c r="H17" s="10" t="s">
        <v>27</v>
      </c>
      <c r="I17" s="68">
        <v>17</v>
      </c>
      <c r="J17" s="69">
        <v>82</v>
      </c>
      <c r="K17" s="79">
        <f t="shared" si="1"/>
        <v>99</v>
      </c>
      <c r="L17" s="80">
        <f t="shared" si="2"/>
        <v>0.035256410256410256</v>
      </c>
      <c r="M17" s="18"/>
    </row>
    <row r="18" spans="1:13" ht="13.5">
      <c r="A18" s="6"/>
      <c r="B18" s="10" t="s">
        <v>29</v>
      </c>
      <c r="C18" s="68">
        <v>381</v>
      </c>
      <c r="D18" s="69">
        <v>3152</v>
      </c>
      <c r="E18" s="79">
        <f t="shared" si="0"/>
        <v>3533</v>
      </c>
      <c r="F18" s="80">
        <f t="shared" si="3"/>
        <v>0.023361303419227285</v>
      </c>
      <c r="G18" s="7"/>
      <c r="H18" s="10" t="s">
        <v>29</v>
      </c>
      <c r="I18" s="68">
        <v>8</v>
      </c>
      <c r="J18" s="69">
        <v>70</v>
      </c>
      <c r="K18" s="79">
        <f t="shared" si="1"/>
        <v>78</v>
      </c>
      <c r="L18" s="80">
        <f t="shared" si="2"/>
        <v>0.027777777777777776</v>
      </c>
      <c r="M18" s="18"/>
    </row>
    <row r="19" spans="1:13" ht="13.5">
      <c r="A19" s="6"/>
      <c r="B19" s="10" t="s">
        <v>31</v>
      </c>
      <c r="C19" s="68">
        <v>249</v>
      </c>
      <c r="D19" s="69">
        <v>1895</v>
      </c>
      <c r="E19" s="79">
        <f t="shared" si="0"/>
        <v>2144</v>
      </c>
      <c r="F19" s="80">
        <f t="shared" si="3"/>
        <v>0.014176800037028956</v>
      </c>
      <c r="G19" s="7"/>
      <c r="H19" s="10" t="s">
        <v>31</v>
      </c>
      <c r="I19" s="68">
        <v>3</v>
      </c>
      <c r="J19" s="69">
        <v>36</v>
      </c>
      <c r="K19" s="79">
        <f t="shared" si="1"/>
        <v>39</v>
      </c>
      <c r="L19" s="80">
        <f t="shared" si="2"/>
        <v>0.013888888888888888</v>
      </c>
      <c r="M19" s="18"/>
    </row>
    <row r="20" spans="1:13" ht="13.5">
      <c r="A20" s="6"/>
      <c r="B20" s="10" t="s">
        <v>33</v>
      </c>
      <c r="C20" s="68">
        <v>351</v>
      </c>
      <c r="D20" s="69">
        <v>2643</v>
      </c>
      <c r="E20" s="79">
        <f t="shared" si="0"/>
        <v>2994</v>
      </c>
      <c r="F20" s="80">
        <f t="shared" si="3"/>
        <v>0.019797266469619726</v>
      </c>
      <c r="G20" s="7"/>
      <c r="H20" s="10" t="s">
        <v>33</v>
      </c>
      <c r="I20" s="68">
        <v>11</v>
      </c>
      <c r="J20" s="69">
        <v>48</v>
      </c>
      <c r="K20" s="79">
        <f t="shared" si="1"/>
        <v>59</v>
      </c>
      <c r="L20" s="80">
        <f t="shared" si="2"/>
        <v>0.02101139601139601</v>
      </c>
      <c r="M20" s="18"/>
    </row>
    <row r="21" spans="1:13" ht="13.5">
      <c r="A21" s="6"/>
      <c r="B21" s="10" t="s">
        <v>35</v>
      </c>
      <c r="C21" s="68">
        <v>132</v>
      </c>
      <c r="D21" s="69">
        <v>1218</v>
      </c>
      <c r="E21" s="79">
        <f t="shared" si="0"/>
        <v>1350</v>
      </c>
      <c r="F21" s="80">
        <f t="shared" si="3"/>
        <v>0.008926623157644165</v>
      </c>
      <c r="G21" s="7"/>
      <c r="H21" s="10" t="s">
        <v>35</v>
      </c>
      <c r="I21" s="68">
        <v>1</v>
      </c>
      <c r="J21" s="69">
        <v>31</v>
      </c>
      <c r="K21" s="79">
        <f t="shared" si="1"/>
        <v>32</v>
      </c>
      <c r="L21" s="80">
        <f t="shared" si="2"/>
        <v>0.011396011396011397</v>
      </c>
      <c r="M21" s="18"/>
    </row>
    <row r="22" spans="1:13" ht="13.5">
      <c r="A22" s="6"/>
      <c r="B22" s="10" t="s">
        <v>37</v>
      </c>
      <c r="C22" s="68">
        <v>71</v>
      </c>
      <c r="D22" s="69">
        <v>590</v>
      </c>
      <c r="E22" s="79">
        <f t="shared" si="0"/>
        <v>661</v>
      </c>
      <c r="F22" s="80">
        <f t="shared" si="3"/>
        <v>0.004370739190520587</v>
      </c>
      <c r="G22" s="7"/>
      <c r="H22" s="10" t="s">
        <v>37</v>
      </c>
      <c r="I22" s="68">
        <v>2</v>
      </c>
      <c r="J22" s="69">
        <v>14</v>
      </c>
      <c r="K22" s="79">
        <f t="shared" si="1"/>
        <v>16</v>
      </c>
      <c r="L22" s="80">
        <f t="shared" si="2"/>
        <v>0.005698005698005698</v>
      </c>
      <c r="M22" s="18"/>
    </row>
    <row r="23" spans="1:13" ht="13.5">
      <c r="A23" s="6"/>
      <c r="B23" s="17" t="s">
        <v>39</v>
      </c>
      <c r="C23" s="70">
        <v>84</v>
      </c>
      <c r="D23" s="71">
        <v>648</v>
      </c>
      <c r="E23" s="81">
        <f t="shared" si="0"/>
        <v>732</v>
      </c>
      <c r="F23" s="78">
        <f t="shared" si="3"/>
        <v>0.0048402134454781694</v>
      </c>
      <c r="G23" s="7"/>
      <c r="H23" s="17" t="s">
        <v>39</v>
      </c>
      <c r="I23" s="70">
        <v>4</v>
      </c>
      <c r="J23" s="71">
        <v>27</v>
      </c>
      <c r="K23" s="81">
        <f t="shared" si="1"/>
        <v>31</v>
      </c>
      <c r="L23" s="78">
        <f t="shared" si="2"/>
        <v>0.01103988603988604</v>
      </c>
      <c r="M23" s="18"/>
    </row>
    <row r="24" spans="1:13" ht="13.5">
      <c r="A24" s="6"/>
      <c r="B24" s="88" t="s">
        <v>7</v>
      </c>
      <c r="C24" s="84">
        <f>SUM(C12:C23)</f>
        <v>30214</v>
      </c>
      <c r="D24" s="84">
        <f>SUM(D12:D23)</f>
        <v>121019</v>
      </c>
      <c r="E24" s="82">
        <f>SUM(E12:E23)</f>
        <v>151233</v>
      </c>
      <c r="F24" s="83">
        <f>SUM(F12:F23)</f>
        <v>1.0000000000000002</v>
      </c>
      <c r="G24" s="7"/>
      <c r="H24" s="88" t="s">
        <v>7</v>
      </c>
      <c r="I24" s="84">
        <f>SUM(I12:I23)</f>
        <v>598</v>
      </c>
      <c r="J24" s="84">
        <f>SUM(J12:J23)</f>
        <v>2210</v>
      </c>
      <c r="K24" s="82">
        <f>SUM(K12:K23)</f>
        <v>2808</v>
      </c>
      <c r="L24" s="83">
        <f>SUM(L12:L23)</f>
        <v>1.0000000000000002</v>
      </c>
      <c r="M24" s="18"/>
    </row>
    <row r="25" spans="1:13" ht="14.25" thickBot="1">
      <c r="A25" s="6"/>
      <c r="B25" s="89" t="s">
        <v>9</v>
      </c>
      <c r="C25" s="85">
        <f>(2.5*C12+7.5*C13+12.5*C14+17.5*C15+25*C16+35*C17+45*C18+55*C19+75*C20+105*C21+140*C22+160*C23)/C24</f>
        <v>11.05439531343086</v>
      </c>
      <c r="D25" s="85">
        <f>(2.5*D12+7.5*D13+12.5*D14+17.5*D15+25*D16+35*D17+45*D18+55*D19+75*D20+105*D21+140*D22+160*D23)/D24</f>
        <v>15.471702790470918</v>
      </c>
      <c r="E25" s="86">
        <f>(2.5*E12+7.5*E13+12.5*E14+17.5*E15+25*E16+35*E17+45*E18+55*E19+75*E20+105*E21+140*E22+160*E23)/E24</f>
        <v>14.589193496128491</v>
      </c>
      <c r="F25" s="76"/>
      <c r="G25" s="7"/>
      <c r="H25" s="89" t="s">
        <v>9</v>
      </c>
      <c r="I25" s="85">
        <f>(2.5*I12+7.5*I13+12.5*I14+17.5*I15+25*I16+35*I17+45*I18+55*I19+75*I20+105*I21+140*I22+160*I23)/I24</f>
        <v>11.663879598662207</v>
      </c>
      <c r="J25" s="85">
        <f>(2.5*J12+7.5*J13+12.5*J14+17.5*J15+25*J16+35*J17+45*J18+55*J19+75*J20+105*J21+140*J22+160*J23)/J24</f>
        <v>16.657239819004523</v>
      </c>
      <c r="K25" s="86">
        <f>(2.5*K12+7.5*K13+12.5*K14+17.5*K15+25*K16+35*K17+45*K18+55*K19+75*K20+105*K21+140*K22+160*K23)/K24</f>
        <v>15.593839031339032</v>
      </c>
      <c r="L25" s="76"/>
      <c r="M25" s="18"/>
    </row>
    <row r="26" spans="1:13" ht="13.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21"/>
    </row>
    <row r="27" spans="1:12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3" ht="13.5">
      <c r="A28" s="13" t="s">
        <v>10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9"/>
    </row>
    <row r="29" spans="1:13" ht="13.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18"/>
    </row>
    <row r="30" spans="1:13" ht="14.25" thickBot="1">
      <c r="A30" s="6"/>
      <c r="B30" s="7" t="s">
        <v>1</v>
      </c>
      <c r="C30" s="7"/>
      <c r="D30" s="7"/>
      <c r="E30" s="7"/>
      <c r="F30" s="7"/>
      <c r="G30" s="7"/>
      <c r="H30" s="7" t="s">
        <v>2</v>
      </c>
      <c r="I30" s="7"/>
      <c r="J30" s="7"/>
      <c r="K30" s="7"/>
      <c r="L30" s="20"/>
      <c r="M30" s="18"/>
    </row>
    <row r="31" spans="1:13" ht="13.5" customHeight="1">
      <c r="A31" s="6"/>
      <c r="B31" s="53" t="s">
        <v>3</v>
      </c>
      <c r="C31" s="56" t="s">
        <v>4</v>
      </c>
      <c r="D31" s="65"/>
      <c r="E31" s="72" t="s">
        <v>7</v>
      </c>
      <c r="F31" s="73" t="s">
        <v>8</v>
      </c>
      <c r="G31" s="7"/>
      <c r="H31" s="53" t="s">
        <v>3</v>
      </c>
      <c r="I31" s="56" t="s">
        <v>4</v>
      </c>
      <c r="J31" s="65"/>
      <c r="K31" s="72" t="s">
        <v>7</v>
      </c>
      <c r="L31" s="73" t="s">
        <v>8</v>
      </c>
      <c r="M31" s="18"/>
    </row>
    <row r="32" spans="1:13" ht="24" customHeight="1">
      <c r="A32" s="6"/>
      <c r="B32" s="55"/>
      <c r="C32" s="8" t="s">
        <v>5</v>
      </c>
      <c r="D32" s="8" t="s">
        <v>6</v>
      </c>
      <c r="E32" s="74" t="s">
        <v>7</v>
      </c>
      <c r="F32" s="75" t="s">
        <v>8</v>
      </c>
      <c r="G32" s="7"/>
      <c r="H32" s="55"/>
      <c r="I32" s="8" t="s">
        <v>5</v>
      </c>
      <c r="J32" s="8" t="s">
        <v>6</v>
      </c>
      <c r="K32" s="74" t="s">
        <v>7</v>
      </c>
      <c r="L32" s="75" t="s">
        <v>8</v>
      </c>
      <c r="M32" s="18"/>
    </row>
    <row r="33" spans="1:13" ht="13.5">
      <c r="A33" s="6"/>
      <c r="B33" s="9" t="s">
        <v>18</v>
      </c>
      <c r="C33" s="66">
        <v>1</v>
      </c>
      <c r="D33" s="67">
        <v>0</v>
      </c>
      <c r="E33" s="77">
        <f aca="true" t="shared" si="4" ref="E33:E44">SUM(C33:D33)</f>
        <v>1</v>
      </c>
      <c r="F33" s="78">
        <f>E33/$E$45</f>
        <v>0.5</v>
      </c>
      <c r="G33" s="7"/>
      <c r="H33" s="9" t="s">
        <v>18</v>
      </c>
      <c r="I33" s="66">
        <v>0</v>
      </c>
      <c r="J33" s="67">
        <v>2</v>
      </c>
      <c r="K33" s="77">
        <f aca="true" t="shared" si="5" ref="K33:K44">SUM(I33:J33)</f>
        <v>2</v>
      </c>
      <c r="L33" s="78">
        <f>K33/$K$45</f>
        <v>0.09090909090909091</v>
      </c>
      <c r="M33" s="18"/>
    </row>
    <row r="34" spans="1:13" ht="13.5">
      <c r="A34" s="6"/>
      <c r="B34" s="10" t="s">
        <v>19</v>
      </c>
      <c r="C34" s="68">
        <v>1</v>
      </c>
      <c r="D34" s="69">
        <v>0</v>
      </c>
      <c r="E34" s="79">
        <f t="shared" si="4"/>
        <v>1</v>
      </c>
      <c r="F34" s="80">
        <f>E34/$E$45</f>
        <v>0.5</v>
      </c>
      <c r="G34" s="7"/>
      <c r="H34" s="10" t="s">
        <v>19</v>
      </c>
      <c r="I34" s="68">
        <v>0</v>
      </c>
      <c r="J34" s="69">
        <v>5</v>
      </c>
      <c r="K34" s="79">
        <f t="shared" si="5"/>
        <v>5</v>
      </c>
      <c r="L34" s="80">
        <f aca="true" t="shared" si="6" ref="L34:L44">K34/$K$45</f>
        <v>0.22727272727272727</v>
      </c>
      <c r="M34" s="18"/>
    </row>
    <row r="35" spans="1:13" ht="13.5">
      <c r="A35" s="6"/>
      <c r="B35" s="10" t="s">
        <v>21</v>
      </c>
      <c r="C35" s="68">
        <v>0</v>
      </c>
      <c r="D35" s="69">
        <v>0</v>
      </c>
      <c r="E35" s="79">
        <f t="shared" si="4"/>
        <v>0</v>
      </c>
      <c r="F35" s="80">
        <f aca="true" t="shared" si="7" ref="F35:F44">E35/$E$45</f>
        <v>0</v>
      </c>
      <c r="G35" s="7"/>
      <c r="H35" s="10" t="s">
        <v>21</v>
      </c>
      <c r="I35" s="68">
        <v>0</v>
      </c>
      <c r="J35" s="69">
        <v>3</v>
      </c>
      <c r="K35" s="79">
        <f t="shared" si="5"/>
        <v>3</v>
      </c>
      <c r="L35" s="80">
        <f t="shared" si="6"/>
        <v>0.13636363636363635</v>
      </c>
      <c r="M35" s="18"/>
    </row>
    <row r="36" spans="1:13" ht="13.5">
      <c r="A36" s="6"/>
      <c r="B36" s="10" t="s">
        <v>23</v>
      </c>
      <c r="C36" s="68">
        <v>0</v>
      </c>
      <c r="D36" s="69">
        <v>0</v>
      </c>
      <c r="E36" s="79">
        <f t="shared" si="4"/>
        <v>0</v>
      </c>
      <c r="F36" s="80">
        <f t="shared" si="7"/>
        <v>0</v>
      </c>
      <c r="G36" s="7"/>
      <c r="H36" s="10" t="s">
        <v>23</v>
      </c>
      <c r="I36" s="68">
        <v>0</v>
      </c>
      <c r="J36" s="69">
        <v>1</v>
      </c>
      <c r="K36" s="79">
        <f t="shared" si="5"/>
        <v>1</v>
      </c>
      <c r="L36" s="80">
        <f t="shared" si="6"/>
        <v>0.045454545454545456</v>
      </c>
      <c r="M36" s="18"/>
    </row>
    <row r="37" spans="1:13" ht="13.5">
      <c r="A37" s="6"/>
      <c r="B37" s="10" t="s">
        <v>25</v>
      </c>
      <c r="C37" s="68">
        <v>0</v>
      </c>
      <c r="D37" s="69">
        <v>0</v>
      </c>
      <c r="E37" s="79">
        <f t="shared" si="4"/>
        <v>0</v>
      </c>
      <c r="F37" s="80">
        <f t="shared" si="7"/>
        <v>0</v>
      </c>
      <c r="G37" s="7"/>
      <c r="H37" s="10" t="s">
        <v>25</v>
      </c>
      <c r="I37" s="68">
        <v>0</v>
      </c>
      <c r="J37" s="69">
        <v>2</v>
      </c>
      <c r="K37" s="79">
        <f t="shared" si="5"/>
        <v>2</v>
      </c>
      <c r="L37" s="80">
        <f t="shared" si="6"/>
        <v>0.09090909090909091</v>
      </c>
      <c r="M37" s="18"/>
    </row>
    <row r="38" spans="1:13" ht="13.5">
      <c r="A38" s="6"/>
      <c r="B38" s="10" t="s">
        <v>27</v>
      </c>
      <c r="C38" s="68">
        <v>0</v>
      </c>
      <c r="D38" s="69">
        <v>0</v>
      </c>
      <c r="E38" s="79">
        <f t="shared" si="4"/>
        <v>0</v>
      </c>
      <c r="F38" s="80">
        <f t="shared" si="7"/>
        <v>0</v>
      </c>
      <c r="G38" s="7"/>
      <c r="H38" s="10" t="s">
        <v>27</v>
      </c>
      <c r="I38" s="68">
        <v>0</v>
      </c>
      <c r="J38" s="69">
        <v>5</v>
      </c>
      <c r="K38" s="79">
        <f t="shared" si="5"/>
        <v>5</v>
      </c>
      <c r="L38" s="80">
        <f t="shared" si="6"/>
        <v>0.22727272727272727</v>
      </c>
      <c r="M38" s="18"/>
    </row>
    <row r="39" spans="1:13" ht="13.5">
      <c r="A39" s="6"/>
      <c r="B39" s="10" t="s">
        <v>29</v>
      </c>
      <c r="C39" s="68">
        <v>0</v>
      </c>
      <c r="D39" s="69">
        <v>0</v>
      </c>
      <c r="E39" s="79">
        <f t="shared" si="4"/>
        <v>0</v>
      </c>
      <c r="F39" s="80">
        <f t="shared" si="7"/>
        <v>0</v>
      </c>
      <c r="G39" s="7"/>
      <c r="H39" s="10" t="s">
        <v>29</v>
      </c>
      <c r="I39" s="68">
        <v>0</v>
      </c>
      <c r="J39" s="69">
        <v>1</v>
      </c>
      <c r="K39" s="79">
        <f t="shared" si="5"/>
        <v>1</v>
      </c>
      <c r="L39" s="80">
        <f t="shared" si="6"/>
        <v>0.045454545454545456</v>
      </c>
      <c r="M39" s="18"/>
    </row>
    <row r="40" spans="1:13" ht="13.5">
      <c r="A40" s="6"/>
      <c r="B40" s="10" t="s">
        <v>31</v>
      </c>
      <c r="C40" s="68">
        <v>0</v>
      </c>
      <c r="D40" s="69">
        <v>0</v>
      </c>
      <c r="E40" s="79">
        <f t="shared" si="4"/>
        <v>0</v>
      </c>
      <c r="F40" s="80">
        <f t="shared" si="7"/>
        <v>0</v>
      </c>
      <c r="G40" s="7"/>
      <c r="H40" s="10" t="s">
        <v>31</v>
      </c>
      <c r="I40" s="68">
        <v>0</v>
      </c>
      <c r="J40" s="69">
        <v>0</v>
      </c>
      <c r="K40" s="79">
        <f t="shared" si="5"/>
        <v>0</v>
      </c>
      <c r="L40" s="80">
        <f t="shared" si="6"/>
        <v>0</v>
      </c>
      <c r="M40" s="18"/>
    </row>
    <row r="41" spans="1:13" ht="13.5">
      <c r="A41" s="6"/>
      <c r="B41" s="10" t="s">
        <v>33</v>
      </c>
      <c r="C41" s="68">
        <v>0</v>
      </c>
      <c r="D41" s="69">
        <v>0</v>
      </c>
      <c r="E41" s="79">
        <f t="shared" si="4"/>
        <v>0</v>
      </c>
      <c r="F41" s="80">
        <f t="shared" si="7"/>
        <v>0</v>
      </c>
      <c r="G41" s="7"/>
      <c r="H41" s="10" t="s">
        <v>33</v>
      </c>
      <c r="I41" s="68">
        <v>0</v>
      </c>
      <c r="J41" s="69">
        <v>3</v>
      </c>
      <c r="K41" s="79">
        <f t="shared" si="5"/>
        <v>3</v>
      </c>
      <c r="L41" s="80">
        <f t="shared" si="6"/>
        <v>0.13636363636363635</v>
      </c>
      <c r="M41" s="18"/>
    </row>
    <row r="42" spans="1:13" ht="13.5">
      <c r="A42" s="6"/>
      <c r="B42" s="10" t="s">
        <v>35</v>
      </c>
      <c r="C42" s="68">
        <v>0</v>
      </c>
      <c r="D42" s="69">
        <v>0</v>
      </c>
      <c r="E42" s="79">
        <f t="shared" si="4"/>
        <v>0</v>
      </c>
      <c r="F42" s="80">
        <f t="shared" si="7"/>
        <v>0</v>
      </c>
      <c r="G42" s="7"/>
      <c r="H42" s="10" t="s">
        <v>35</v>
      </c>
      <c r="I42" s="68">
        <v>0</v>
      </c>
      <c r="J42" s="69">
        <v>0</v>
      </c>
      <c r="K42" s="79">
        <f t="shared" si="5"/>
        <v>0</v>
      </c>
      <c r="L42" s="80">
        <f t="shared" si="6"/>
        <v>0</v>
      </c>
      <c r="M42" s="18"/>
    </row>
    <row r="43" spans="1:13" ht="13.5">
      <c r="A43" s="6"/>
      <c r="B43" s="10" t="s">
        <v>37</v>
      </c>
      <c r="C43" s="68">
        <v>0</v>
      </c>
      <c r="D43" s="69">
        <v>0</v>
      </c>
      <c r="E43" s="79">
        <f t="shared" si="4"/>
        <v>0</v>
      </c>
      <c r="F43" s="80">
        <f t="shared" si="7"/>
        <v>0</v>
      </c>
      <c r="G43" s="7"/>
      <c r="H43" s="10" t="s">
        <v>37</v>
      </c>
      <c r="I43" s="68">
        <v>0</v>
      </c>
      <c r="J43" s="69">
        <v>0</v>
      </c>
      <c r="K43" s="79">
        <f t="shared" si="5"/>
        <v>0</v>
      </c>
      <c r="L43" s="80">
        <f t="shared" si="6"/>
        <v>0</v>
      </c>
      <c r="M43" s="18"/>
    </row>
    <row r="44" spans="1:13" ht="13.5">
      <c r="A44" s="6"/>
      <c r="B44" s="17" t="s">
        <v>39</v>
      </c>
      <c r="C44" s="70">
        <v>0</v>
      </c>
      <c r="D44" s="71">
        <v>0</v>
      </c>
      <c r="E44" s="81">
        <f t="shared" si="4"/>
        <v>0</v>
      </c>
      <c r="F44" s="78">
        <f t="shared" si="7"/>
        <v>0</v>
      </c>
      <c r="G44" s="7"/>
      <c r="H44" s="17" t="s">
        <v>39</v>
      </c>
      <c r="I44" s="70">
        <v>0</v>
      </c>
      <c r="J44" s="71">
        <v>0</v>
      </c>
      <c r="K44" s="81">
        <f t="shared" si="5"/>
        <v>0</v>
      </c>
      <c r="L44" s="78">
        <f t="shared" si="6"/>
        <v>0</v>
      </c>
      <c r="M44" s="18"/>
    </row>
    <row r="45" spans="1:13" ht="13.5">
      <c r="A45" s="6"/>
      <c r="B45" s="88" t="s">
        <v>7</v>
      </c>
      <c r="C45" s="84">
        <f>SUM(C33:C44)</f>
        <v>2</v>
      </c>
      <c r="D45" s="84">
        <f>SUM(D33:D44)</f>
        <v>0</v>
      </c>
      <c r="E45" s="82">
        <f>SUM(E33:E44)</f>
        <v>2</v>
      </c>
      <c r="F45" s="83">
        <f>SUM(F33:F44)</f>
        <v>1</v>
      </c>
      <c r="G45" s="7"/>
      <c r="H45" s="88" t="s">
        <v>7</v>
      </c>
      <c r="I45" s="84">
        <f>SUM(I33:I44)</f>
        <v>0</v>
      </c>
      <c r="J45" s="84">
        <f>SUM(J33:J44)</f>
        <v>22</v>
      </c>
      <c r="K45" s="82">
        <f>SUM(K33:K44)</f>
        <v>22</v>
      </c>
      <c r="L45" s="83">
        <f>SUM(L33:L44)</f>
        <v>1</v>
      </c>
      <c r="M45" s="18"/>
    </row>
    <row r="46" spans="1:13" ht="14.25" thickBot="1">
      <c r="A46" s="6"/>
      <c r="B46" s="89" t="s">
        <v>9</v>
      </c>
      <c r="C46" s="85">
        <f>(2.5*C33+7.5*C34+12.5*C35+17.5*C36+25*C37+35*C38+45*C39+55*C40+75*C41+105*C42+140*C43+160*C44)/C45</f>
        <v>5</v>
      </c>
      <c r="D46" s="85">
        <v>0</v>
      </c>
      <c r="E46" s="86">
        <f>(2.5*E33+7.5*E34+12.5*E35+17.5*E36+25*E37+35*E38+45*E39+55*E40+75*E41+105*E42+140*E43+160*E44)/E45</f>
        <v>5</v>
      </c>
      <c r="F46" s="76"/>
      <c r="G46" s="7"/>
      <c r="H46" s="89" t="s">
        <v>9</v>
      </c>
      <c r="I46" s="85">
        <v>0</v>
      </c>
      <c r="J46" s="85">
        <f>(2.5*J33+7.5*J34+12.5*J35+17.5*J36+25*J37+35*J38+45*J39+55*J40+75*J41+105*J42+140*J43+160*J44)/J45</f>
        <v>26.931818181818183</v>
      </c>
      <c r="K46" s="86">
        <f>(2.5*K33+7.5*K34+12.5*K35+17.5*K36+25*K37+35*K38+45*K39+55*K40+75*K41+105*K42+140*K43+160*K44)/K45</f>
        <v>26.931818181818183</v>
      </c>
      <c r="L46" s="76"/>
      <c r="M46" s="18"/>
    </row>
    <row r="47" spans="1:13" ht="13.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22"/>
      <c r="M47" s="21"/>
    </row>
    <row r="48" spans="1:1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3" ht="13.5">
      <c r="A49" s="13" t="s">
        <v>11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9"/>
    </row>
    <row r="50" spans="1:13" ht="13.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8"/>
    </row>
    <row r="51" spans="1:13" ht="14.25" thickBot="1">
      <c r="A51" s="6"/>
      <c r="B51" s="7" t="s">
        <v>1</v>
      </c>
      <c r="C51" s="7"/>
      <c r="D51" s="7"/>
      <c r="E51" s="7"/>
      <c r="F51" s="7"/>
      <c r="G51" s="7"/>
      <c r="H51" s="7" t="s">
        <v>2</v>
      </c>
      <c r="I51" s="7"/>
      <c r="J51" s="7"/>
      <c r="K51" s="7"/>
      <c r="L51" s="20"/>
      <c r="M51" s="18"/>
    </row>
    <row r="52" spans="1:13" ht="13.5" customHeight="1">
      <c r="A52" s="6"/>
      <c r="B52" s="53" t="s">
        <v>3</v>
      </c>
      <c r="C52" s="56" t="s">
        <v>4</v>
      </c>
      <c r="D52" s="65"/>
      <c r="E52" s="72" t="s">
        <v>7</v>
      </c>
      <c r="F52" s="73" t="s">
        <v>8</v>
      </c>
      <c r="G52" s="7"/>
      <c r="H52" s="53" t="s">
        <v>3</v>
      </c>
      <c r="I52" s="56" t="s">
        <v>4</v>
      </c>
      <c r="J52" s="65"/>
      <c r="K52" s="72" t="s">
        <v>7</v>
      </c>
      <c r="L52" s="73" t="s">
        <v>8</v>
      </c>
      <c r="M52" s="18"/>
    </row>
    <row r="53" spans="1:13" ht="24" customHeight="1">
      <c r="A53" s="6"/>
      <c r="B53" s="55"/>
      <c r="C53" s="8" t="s">
        <v>5</v>
      </c>
      <c r="D53" s="16" t="s">
        <v>6</v>
      </c>
      <c r="E53" s="74" t="s">
        <v>7</v>
      </c>
      <c r="F53" s="75" t="s">
        <v>8</v>
      </c>
      <c r="G53" s="7"/>
      <c r="H53" s="55"/>
      <c r="I53" s="8" t="s">
        <v>5</v>
      </c>
      <c r="J53" s="8" t="s">
        <v>6</v>
      </c>
      <c r="K53" s="74" t="s">
        <v>7</v>
      </c>
      <c r="L53" s="75" t="s">
        <v>8</v>
      </c>
      <c r="M53" s="18"/>
    </row>
    <row r="54" spans="1:13" ht="13.5">
      <c r="A54" s="6"/>
      <c r="B54" s="9" t="s">
        <v>18</v>
      </c>
      <c r="C54" s="66">
        <v>0</v>
      </c>
      <c r="D54" s="67">
        <v>0</v>
      </c>
      <c r="E54" s="77">
        <f aca="true" t="shared" si="8" ref="E54:E65">SUM(C54:D54)</f>
        <v>0</v>
      </c>
      <c r="F54" s="78">
        <v>0</v>
      </c>
      <c r="G54" s="7"/>
      <c r="H54" s="9" t="s">
        <v>18</v>
      </c>
      <c r="I54" s="66">
        <v>0</v>
      </c>
      <c r="J54" s="67">
        <v>1</v>
      </c>
      <c r="K54" s="77">
        <f aca="true" t="shared" si="9" ref="K54:K65">SUM(I54:J54)</f>
        <v>1</v>
      </c>
      <c r="L54" s="78">
        <f>K54/$K$66</f>
        <v>0.16666666666666666</v>
      </c>
      <c r="M54" s="18"/>
    </row>
    <row r="55" spans="1:13" ht="13.5">
      <c r="A55" s="6"/>
      <c r="B55" s="10" t="s">
        <v>19</v>
      </c>
      <c r="C55" s="68">
        <v>0</v>
      </c>
      <c r="D55" s="69">
        <v>0</v>
      </c>
      <c r="E55" s="79">
        <f t="shared" si="8"/>
        <v>0</v>
      </c>
      <c r="F55" s="80">
        <v>0</v>
      </c>
      <c r="G55" s="7"/>
      <c r="H55" s="10" t="s">
        <v>19</v>
      </c>
      <c r="I55" s="68">
        <v>0</v>
      </c>
      <c r="J55" s="69">
        <v>1</v>
      </c>
      <c r="K55" s="79">
        <f t="shared" si="9"/>
        <v>1</v>
      </c>
      <c r="L55" s="80">
        <f aca="true" t="shared" si="10" ref="L55:L65">K55/$K$66</f>
        <v>0.16666666666666666</v>
      </c>
      <c r="M55" s="18"/>
    </row>
    <row r="56" spans="1:13" ht="13.5">
      <c r="A56" s="6"/>
      <c r="B56" s="10" t="s">
        <v>21</v>
      </c>
      <c r="C56" s="68">
        <v>0</v>
      </c>
      <c r="D56" s="69">
        <v>0</v>
      </c>
      <c r="E56" s="79">
        <f t="shared" si="8"/>
        <v>0</v>
      </c>
      <c r="F56" s="80">
        <v>0</v>
      </c>
      <c r="G56" s="7"/>
      <c r="H56" s="10" t="s">
        <v>21</v>
      </c>
      <c r="I56" s="68">
        <v>0</v>
      </c>
      <c r="J56" s="69">
        <v>1</v>
      </c>
      <c r="K56" s="79">
        <f t="shared" si="9"/>
        <v>1</v>
      </c>
      <c r="L56" s="80">
        <f t="shared" si="10"/>
        <v>0.16666666666666666</v>
      </c>
      <c r="M56" s="18"/>
    </row>
    <row r="57" spans="1:13" ht="13.5">
      <c r="A57" s="6"/>
      <c r="B57" s="10" t="s">
        <v>23</v>
      </c>
      <c r="C57" s="68">
        <v>0</v>
      </c>
      <c r="D57" s="69">
        <v>0</v>
      </c>
      <c r="E57" s="79">
        <f t="shared" si="8"/>
        <v>0</v>
      </c>
      <c r="F57" s="80">
        <v>0</v>
      </c>
      <c r="G57" s="7"/>
      <c r="H57" s="10" t="s">
        <v>23</v>
      </c>
      <c r="I57" s="68">
        <v>0</v>
      </c>
      <c r="J57" s="69">
        <v>1</v>
      </c>
      <c r="K57" s="79">
        <f t="shared" si="9"/>
        <v>1</v>
      </c>
      <c r="L57" s="80">
        <f t="shared" si="10"/>
        <v>0.16666666666666666</v>
      </c>
      <c r="M57" s="18"/>
    </row>
    <row r="58" spans="1:13" ht="13.5">
      <c r="A58" s="6"/>
      <c r="B58" s="10" t="s">
        <v>25</v>
      </c>
      <c r="C58" s="68">
        <v>0</v>
      </c>
      <c r="D58" s="69">
        <v>0</v>
      </c>
      <c r="E58" s="79">
        <f t="shared" si="8"/>
        <v>0</v>
      </c>
      <c r="F58" s="80">
        <v>0</v>
      </c>
      <c r="G58" s="7"/>
      <c r="H58" s="10" t="s">
        <v>25</v>
      </c>
      <c r="I58" s="68">
        <v>0</v>
      </c>
      <c r="J58" s="69">
        <v>2</v>
      </c>
      <c r="K58" s="79">
        <f t="shared" si="9"/>
        <v>2</v>
      </c>
      <c r="L58" s="80">
        <f t="shared" si="10"/>
        <v>0.3333333333333333</v>
      </c>
      <c r="M58" s="18"/>
    </row>
    <row r="59" spans="1:13" ht="13.5">
      <c r="A59" s="6"/>
      <c r="B59" s="10" t="s">
        <v>27</v>
      </c>
      <c r="C59" s="68">
        <v>0</v>
      </c>
      <c r="D59" s="69">
        <v>0</v>
      </c>
      <c r="E59" s="79">
        <f t="shared" si="8"/>
        <v>0</v>
      </c>
      <c r="F59" s="80">
        <v>0</v>
      </c>
      <c r="G59" s="7"/>
      <c r="H59" s="10" t="s">
        <v>27</v>
      </c>
      <c r="I59" s="68">
        <v>0</v>
      </c>
      <c r="J59" s="69">
        <v>0</v>
      </c>
      <c r="K59" s="79">
        <f t="shared" si="9"/>
        <v>0</v>
      </c>
      <c r="L59" s="80">
        <f t="shared" si="10"/>
        <v>0</v>
      </c>
      <c r="M59" s="18"/>
    </row>
    <row r="60" spans="1:13" ht="13.5">
      <c r="A60" s="6"/>
      <c r="B60" s="10" t="s">
        <v>29</v>
      </c>
      <c r="C60" s="68">
        <v>0</v>
      </c>
      <c r="D60" s="69">
        <v>0</v>
      </c>
      <c r="E60" s="79">
        <f t="shared" si="8"/>
        <v>0</v>
      </c>
      <c r="F60" s="80">
        <v>0</v>
      </c>
      <c r="G60" s="7"/>
      <c r="H60" s="10" t="s">
        <v>29</v>
      </c>
      <c r="I60" s="68">
        <v>0</v>
      </c>
      <c r="J60" s="69">
        <v>0</v>
      </c>
      <c r="K60" s="79">
        <f t="shared" si="9"/>
        <v>0</v>
      </c>
      <c r="L60" s="80">
        <f t="shared" si="10"/>
        <v>0</v>
      </c>
      <c r="M60" s="18"/>
    </row>
    <row r="61" spans="1:13" ht="13.5">
      <c r="A61" s="6"/>
      <c r="B61" s="10" t="s">
        <v>31</v>
      </c>
      <c r="C61" s="68">
        <v>0</v>
      </c>
      <c r="D61" s="69">
        <v>0</v>
      </c>
      <c r="E61" s="79">
        <f t="shared" si="8"/>
        <v>0</v>
      </c>
      <c r="F61" s="80">
        <v>0</v>
      </c>
      <c r="G61" s="7"/>
      <c r="H61" s="10" t="s">
        <v>31</v>
      </c>
      <c r="I61" s="68">
        <v>0</v>
      </c>
      <c r="J61" s="69">
        <v>0</v>
      </c>
      <c r="K61" s="79">
        <f t="shared" si="9"/>
        <v>0</v>
      </c>
      <c r="L61" s="80">
        <f t="shared" si="10"/>
        <v>0</v>
      </c>
      <c r="M61" s="18"/>
    </row>
    <row r="62" spans="1:13" ht="13.5">
      <c r="A62" s="6"/>
      <c r="B62" s="10" t="s">
        <v>33</v>
      </c>
      <c r="C62" s="68">
        <v>0</v>
      </c>
      <c r="D62" s="69">
        <v>0</v>
      </c>
      <c r="E62" s="79">
        <f t="shared" si="8"/>
        <v>0</v>
      </c>
      <c r="F62" s="80">
        <v>0</v>
      </c>
      <c r="G62" s="7"/>
      <c r="H62" s="10" t="s">
        <v>33</v>
      </c>
      <c r="I62" s="68">
        <v>0</v>
      </c>
      <c r="J62" s="69">
        <v>0</v>
      </c>
      <c r="K62" s="79">
        <f t="shared" si="9"/>
        <v>0</v>
      </c>
      <c r="L62" s="80">
        <f t="shared" si="10"/>
        <v>0</v>
      </c>
      <c r="M62" s="18"/>
    </row>
    <row r="63" spans="1:13" ht="13.5">
      <c r="A63" s="6"/>
      <c r="B63" s="10" t="s">
        <v>35</v>
      </c>
      <c r="C63" s="68">
        <v>0</v>
      </c>
      <c r="D63" s="69">
        <v>0</v>
      </c>
      <c r="E63" s="79">
        <f t="shared" si="8"/>
        <v>0</v>
      </c>
      <c r="F63" s="80">
        <v>0</v>
      </c>
      <c r="G63" s="7"/>
      <c r="H63" s="10" t="s">
        <v>35</v>
      </c>
      <c r="I63" s="68">
        <v>0</v>
      </c>
      <c r="J63" s="69">
        <v>0</v>
      </c>
      <c r="K63" s="79">
        <f t="shared" si="9"/>
        <v>0</v>
      </c>
      <c r="L63" s="80">
        <f t="shared" si="10"/>
        <v>0</v>
      </c>
      <c r="M63" s="18"/>
    </row>
    <row r="64" spans="1:13" ht="13.5">
      <c r="A64" s="6"/>
      <c r="B64" s="10" t="s">
        <v>37</v>
      </c>
      <c r="C64" s="68">
        <v>0</v>
      </c>
      <c r="D64" s="69">
        <v>0</v>
      </c>
      <c r="E64" s="79">
        <f t="shared" si="8"/>
        <v>0</v>
      </c>
      <c r="F64" s="80">
        <v>0</v>
      </c>
      <c r="G64" s="7"/>
      <c r="H64" s="10" t="s">
        <v>37</v>
      </c>
      <c r="I64" s="68">
        <v>0</v>
      </c>
      <c r="J64" s="69">
        <v>0</v>
      </c>
      <c r="K64" s="79">
        <f t="shared" si="9"/>
        <v>0</v>
      </c>
      <c r="L64" s="80">
        <f t="shared" si="10"/>
        <v>0</v>
      </c>
      <c r="M64" s="18"/>
    </row>
    <row r="65" spans="1:13" ht="13.5">
      <c r="A65" s="6"/>
      <c r="B65" s="17" t="s">
        <v>39</v>
      </c>
      <c r="C65" s="70">
        <v>0</v>
      </c>
      <c r="D65" s="71">
        <v>0</v>
      </c>
      <c r="E65" s="81">
        <f t="shared" si="8"/>
        <v>0</v>
      </c>
      <c r="F65" s="78">
        <v>0</v>
      </c>
      <c r="G65" s="7"/>
      <c r="H65" s="17" t="s">
        <v>39</v>
      </c>
      <c r="I65" s="70">
        <v>0</v>
      </c>
      <c r="J65" s="71">
        <v>0</v>
      </c>
      <c r="K65" s="81">
        <f t="shared" si="9"/>
        <v>0</v>
      </c>
      <c r="L65" s="78">
        <f t="shared" si="10"/>
        <v>0</v>
      </c>
      <c r="M65" s="18"/>
    </row>
    <row r="66" spans="1:13" ht="13.5">
      <c r="A66" s="6"/>
      <c r="B66" s="88" t="s">
        <v>7</v>
      </c>
      <c r="C66" s="84">
        <f>SUM(C54:C65)</f>
        <v>0</v>
      </c>
      <c r="D66" s="84">
        <f>SUM(D54:D65)</f>
        <v>0</v>
      </c>
      <c r="E66" s="82">
        <f>SUM(E54:E65)</f>
        <v>0</v>
      </c>
      <c r="F66" s="87">
        <f>SUM(E66)</f>
        <v>0</v>
      </c>
      <c r="G66" s="7"/>
      <c r="H66" s="88" t="s">
        <v>7</v>
      </c>
      <c r="I66" s="84">
        <f>SUM(I54:I65)</f>
        <v>0</v>
      </c>
      <c r="J66" s="84">
        <f>SUM(J54:J65)</f>
        <v>6</v>
      </c>
      <c r="K66" s="82">
        <f>SUM(K54:K65)</f>
        <v>6</v>
      </c>
      <c r="L66" s="83">
        <f>SUM(L54:L65)</f>
        <v>1</v>
      </c>
      <c r="M66" s="18"/>
    </row>
    <row r="67" spans="1:13" ht="14.25" thickBot="1">
      <c r="A67" s="6"/>
      <c r="B67" s="89" t="s">
        <v>9</v>
      </c>
      <c r="C67" s="85">
        <v>0</v>
      </c>
      <c r="D67" s="85">
        <v>0</v>
      </c>
      <c r="E67" s="86">
        <v>0</v>
      </c>
      <c r="F67" s="76"/>
      <c r="G67" s="7"/>
      <c r="H67" s="89" t="s">
        <v>9</v>
      </c>
      <c r="I67" s="85">
        <v>0</v>
      </c>
      <c r="J67" s="85">
        <f>(2.5*J54+7.5*J55+12.5*J56+17.5*J57+25*J58+35*J59+45*J60+55*J61+75*J62+105*J63+140*J64+160*J65)/J66</f>
        <v>15</v>
      </c>
      <c r="K67" s="86">
        <f>(2.5*K54+7.5*K55+12.5*K56+17.5*K57+25*K58+35*K59+45*K60+55*K61+75*K62+105*K63+140*K64+160*K65)/K66</f>
        <v>15</v>
      </c>
      <c r="L67" s="76"/>
      <c r="M67" s="18"/>
    </row>
    <row r="68" spans="1:13" ht="13.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22"/>
      <c r="M68" s="21"/>
    </row>
    <row r="69" spans="1:12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7.25">
      <c r="A72" s="90" t="s">
        <v>41</v>
      </c>
      <c r="B72" s="91"/>
      <c r="C72" s="91"/>
      <c r="D72" s="91"/>
      <c r="E72" s="92"/>
      <c r="F72" s="93"/>
      <c r="G72" s="1"/>
      <c r="H72" s="1"/>
      <c r="I72" s="1"/>
      <c r="J72" s="1"/>
      <c r="K72" s="1"/>
      <c r="L72" s="1"/>
    </row>
    <row r="73" spans="1:12" ht="13.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3" ht="13.5">
      <c r="A74" s="3" t="s">
        <v>12</v>
      </c>
      <c r="B74" s="4"/>
      <c r="C74" s="4"/>
      <c r="D74" s="4"/>
      <c r="E74" s="5"/>
      <c r="F74" s="5"/>
      <c r="G74" s="5"/>
      <c r="H74" s="5"/>
      <c r="I74" s="5"/>
      <c r="J74" s="5"/>
      <c r="K74" s="5"/>
      <c r="L74" s="5"/>
      <c r="M74" s="19"/>
    </row>
    <row r="75" spans="1:13" ht="13.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18"/>
    </row>
    <row r="76" spans="1:13" ht="14.25" thickBot="1">
      <c r="A76" s="6"/>
      <c r="B76" s="7" t="s">
        <v>1</v>
      </c>
      <c r="C76" s="7"/>
      <c r="D76" s="7"/>
      <c r="E76" s="7"/>
      <c r="F76" s="7"/>
      <c r="G76" s="7"/>
      <c r="H76" s="7" t="s">
        <v>2</v>
      </c>
      <c r="I76" s="7"/>
      <c r="J76" s="7"/>
      <c r="K76" s="7"/>
      <c r="L76" s="20"/>
      <c r="M76" s="18"/>
    </row>
    <row r="77" spans="1:13" ht="13.5" customHeight="1">
      <c r="A77" s="6"/>
      <c r="B77" s="53" t="s">
        <v>3</v>
      </c>
      <c r="C77" s="56" t="s">
        <v>4</v>
      </c>
      <c r="D77" s="65"/>
      <c r="E77" s="72" t="s">
        <v>7</v>
      </c>
      <c r="F77" s="73" t="s">
        <v>8</v>
      </c>
      <c r="G77" s="7"/>
      <c r="H77" s="53" t="s">
        <v>3</v>
      </c>
      <c r="I77" s="56" t="s">
        <v>4</v>
      </c>
      <c r="J77" s="65"/>
      <c r="K77" s="72" t="s">
        <v>7</v>
      </c>
      <c r="L77" s="73" t="s">
        <v>8</v>
      </c>
      <c r="M77" s="18"/>
    </row>
    <row r="78" spans="1:13" ht="24" customHeight="1">
      <c r="A78" s="6"/>
      <c r="B78" s="55"/>
      <c r="C78" s="8" t="s">
        <v>5</v>
      </c>
      <c r="D78" s="8" t="s">
        <v>6</v>
      </c>
      <c r="E78" s="74" t="s">
        <v>7</v>
      </c>
      <c r="F78" s="75" t="s">
        <v>8</v>
      </c>
      <c r="G78" s="7"/>
      <c r="H78" s="55"/>
      <c r="I78" s="8" t="s">
        <v>5</v>
      </c>
      <c r="J78" s="8" t="s">
        <v>6</v>
      </c>
      <c r="K78" s="74" t="s">
        <v>7</v>
      </c>
      <c r="L78" s="75" t="s">
        <v>8</v>
      </c>
      <c r="M78" s="18"/>
    </row>
    <row r="79" spans="1:13" ht="13.5">
      <c r="A79" s="6"/>
      <c r="B79" s="9" t="s">
        <v>18</v>
      </c>
      <c r="C79" s="66">
        <v>67243</v>
      </c>
      <c r="D79" s="67">
        <v>188068</v>
      </c>
      <c r="E79" s="77">
        <f aca="true" t="shared" si="11" ref="E79:E90">SUM(C79:D79)</f>
        <v>255311</v>
      </c>
      <c r="F79" s="78">
        <f>E79/$E$91</f>
        <v>0.3896325281071207</v>
      </c>
      <c r="G79" s="7"/>
      <c r="H79" s="9" t="s">
        <v>18</v>
      </c>
      <c r="I79" s="66">
        <v>2631</v>
      </c>
      <c r="J79" s="67">
        <v>10520</v>
      </c>
      <c r="K79" s="77">
        <f aca="true" t="shared" si="12" ref="K79:K90">SUM(I79:J79)</f>
        <v>13151</v>
      </c>
      <c r="L79" s="78">
        <f>K79/$K$91</f>
        <v>0.4981439393939394</v>
      </c>
      <c r="M79" s="18"/>
    </row>
    <row r="80" spans="1:13" ht="13.5">
      <c r="A80" s="6"/>
      <c r="B80" s="10" t="s">
        <v>19</v>
      </c>
      <c r="C80" s="68">
        <v>41882</v>
      </c>
      <c r="D80" s="69">
        <v>136847</v>
      </c>
      <c r="E80" s="79">
        <f t="shared" si="11"/>
        <v>178729</v>
      </c>
      <c r="F80" s="80">
        <f aca="true" t="shared" si="13" ref="F80:F90">E80/$E$91</f>
        <v>0.27276001471169503</v>
      </c>
      <c r="G80" s="7"/>
      <c r="H80" s="10" t="s">
        <v>19</v>
      </c>
      <c r="I80" s="68">
        <v>1527</v>
      </c>
      <c r="J80" s="69">
        <v>4850</v>
      </c>
      <c r="K80" s="79">
        <f t="shared" si="12"/>
        <v>6377</v>
      </c>
      <c r="L80" s="80">
        <f aca="true" t="shared" si="14" ref="L80:L90">K80/$K$91</f>
        <v>0.2415530303030303</v>
      </c>
      <c r="M80" s="18"/>
    </row>
    <row r="81" spans="1:13" ht="13.5">
      <c r="A81" s="6"/>
      <c r="B81" s="10" t="s">
        <v>21</v>
      </c>
      <c r="C81" s="68">
        <v>16337</v>
      </c>
      <c r="D81" s="69">
        <v>67315</v>
      </c>
      <c r="E81" s="79">
        <f t="shared" si="11"/>
        <v>83652</v>
      </c>
      <c r="F81" s="80">
        <f t="shared" si="13"/>
        <v>0.1276621071603529</v>
      </c>
      <c r="G81" s="7"/>
      <c r="H81" s="10" t="s">
        <v>21</v>
      </c>
      <c r="I81" s="68">
        <v>520</v>
      </c>
      <c r="J81" s="69">
        <v>2120</v>
      </c>
      <c r="K81" s="79">
        <f t="shared" si="12"/>
        <v>2640</v>
      </c>
      <c r="L81" s="80">
        <f t="shared" si="14"/>
        <v>0.1</v>
      </c>
      <c r="M81" s="18"/>
    </row>
    <row r="82" spans="1:13" ht="13.5">
      <c r="A82" s="6"/>
      <c r="B82" s="10" t="s">
        <v>23</v>
      </c>
      <c r="C82" s="68">
        <v>8474</v>
      </c>
      <c r="D82" s="69">
        <v>41165</v>
      </c>
      <c r="E82" s="79">
        <f t="shared" si="11"/>
        <v>49639</v>
      </c>
      <c r="F82" s="80">
        <f t="shared" si="13"/>
        <v>0.07575454666155929</v>
      </c>
      <c r="G82" s="7"/>
      <c r="H82" s="10" t="s">
        <v>23</v>
      </c>
      <c r="I82" s="68">
        <v>273</v>
      </c>
      <c r="J82" s="69">
        <v>1263</v>
      </c>
      <c r="K82" s="79">
        <f t="shared" si="12"/>
        <v>1536</v>
      </c>
      <c r="L82" s="80">
        <f t="shared" si="14"/>
        <v>0.05818181818181818</v>
      </c>
      <c r="M82" s="18"/>
    </row>
    <row r="83" spans="1:13" ht="13.5">
      <c r="A83" s="6"/>
      <c r="B83" s="10" t="s">
        <v>25</v>
      </c>
      <c r="C83" s="68">
        <v>6940</v>
      </c>
      <c r="D83" s="69">
        <v>39509</v>
      </c>
      <c r="E83" s="79">
        <f t="shared" si="11"/>
        <v>46449</v>
      </c>
      <c r="F83" s="80">
        <f t="shared" si="13"/>
        <v>0.07088625753707302</v>
      </c>
      <c r="G83" s="7"/>
      <c r="H83" s="10" t="s">
        <v>25</v>
      </c>
      <c r="I83" s="68">
        <v>203</v>
      </c>
      <c r="J83" s="69">
        <v>1103</v>
      </c>
      <c r="K83" s="79">
        <f t="shared" si="12"/>
        <v>1306</v>
      </c>
      <c r="L83" s="80">
        <f t="shared" si="14"/>
        <v>0.04946969696969697</v>
      </c>
      <c r="M83" s="18"/>
    </row>
    <row r="84" spans="1:13" ht="13.5">
      <c r="A84" s="6"/>
      <c r="B84" s="10" t="s">
        <v>27</v>
      </c>
      <c r="C84" s="68">
        <v>2703</v>
      </c>
      <c r="D84" s="69">
        <v>16221</v>
      </c>
      <c r="E84" s="79">
        <f t="shared" si="11"/>
        <v>18924</v>
      </c>
      <c r="F84" s="80">
        <f t="shared" si="13"/>
        <v>0.028880095107140513</v>
      </c>
      <c r="G84" s="7"/>
      <c r="H84" s="10" t="s">
        <v>27</v>
      </c>
      <c r="I84" s="68">
        <v>83</v>
      </c>
      <c r="J84" s="69">
        <v>465</v>
      </c>
      <c r="K84" s="79">
        <f t="shared" si="12"/>
        <v>548</v>
      </c>
      <c r="L84" s="80">
        <f t="shared" si="14"/>
        <v>0.020757575757575756</v>
      </c>
      <c r="M84" s="18"/>
    </row>
    <row r="85" spans="1:13" ht="13.5">
      <c r="A85" s="6"/>
      <c r="B85" s="10" t="s">
        <v>29</v>
      </c>
      <c r="C85" s="68">
        <v>1373</v>
      </c>
      <c r="D85" s="69">
        <v>7856</v>
      </c>
      <c r="E85" s="79">
        <f t="shared" si="11"/>
        <v>9229</v>
      </c>
      <c r="F85" s="80">
        <f t="shared" si="13"/>
        <v>0.014084464053255115</v>
      </c>
      <c r="G85" s="7"/>
      <c r="H85" s="10" t="s">
        <v>29</v>
      </c>
      <c r="I85" s="68">
        <v>55</v>
      </c>
      <c r="J85" s="69">
        <v>250</v>
      </c>
      <c r="K85" s="79">
        <f t="shared" si="12"/>
        <v>305</v>
      </c>
      <c r="L85" s="80">
        <f t="shared" si="14"/>
        <v>0.011553030303030303</v>
      </c>
      <c r="M85" s="18"/>
    </row>
    <row r="86" spans="1:13" ht="13.5">
      <c r="A86" s="6"/>
      <c r="B86" s="10" t="s">
        <v>31</v>
      </c>
      <c r="C86" s="68">
        <v>672</v>
      </c>
      <c r="D86" s="69">
        <v>4018</v>
      </c>
      <c r="E86" s="79">
        <f t="shared" si="11"/>
        <v>4690</v>
      </c>
      <c r="F86" s="80">
        <f t="shared" si="13"/>
        <v>0.007157453289605211</v>
      </c>
      <c r="G86" s="7"/>
      <c r="H86" s="10" t="s">
        <v>31</v>
      </c>
      <c r="I86" s="68">
        <v>15</v>
      </c>
      <c r="J86" s="69">
        <v>122</v>
      </c>
      <c r="K86" s="79">
        <f t="shared" si="12"/>
        <v>137</v>
      </c>
      <c r="L86" s="80">
        <f t="shared" si="14"/>
        <v>0.005189393939393939</v>
      </c>
      <c r="M86" s="18"/>
    </row>
    <row r="87" spans="1:13" ht="13.5">
      <c r="A87" s="6"/>
      <c r="B87" s="10" t="s">
        <v>33</v>
      </c>
      <c r="C87" s="68">
        <v>786</v>
      </c>
      <c r="D87" s="69">
        <v>4681</v>
      </c>
      <c r="E87" s="79">
        <f t="shared" si="11"/>
        <v>5467</v>
      </c>
      <c r="F87" s="80">
        <f t="shared" si="13"/>
        <v>0.008343240327136821</v>
      </c>
      <c r="G87" s="7"/>
      <c r="H87" s="10" t="s">
        <v>33</v>
      </c>
      <c r="I87" s="68">
        <v>30</v>
      </c>
      <c r="J87" s="69">
        <v>188</v>
      </c>
      <c r="K87" s="79">
        <f t="shared" si="12"/>
        <v>218</v>
      </c>
      <c r="L87" s="80">
        <f t="shared" si="14"/>
        <v>0.008257575757575757</v>
      </c>
      <c r="M87" s="18"/>
    </row>
    <row r="88" spans="1:13" ht="13.5">
      <c r="A88" s="6"/>
      <c r="B88" s="10" t="s">
        <v>35</v>
      </c>
      <c r="C88" s="68">
        <v>219</v>
      </c>
      <c r="D88" s="69">
        <v>1488</v>
      </c>
      <c r="E88" s="79">
        <f t="shared" si="11"/>
        <v>1707</v>
      </c>
      <c r="F88" s="80">
        <f t="shared" si="13"/>
        <v>0.0026050688199053505</v>
      </c>
      <c r="G88" s="7"/>
      <c r="H88" s="10" t="s">
        <v>35</v>
      </c>
      <c r="I88" s="68">
        <v>7</v>
      </c>
      <c r="J88" s="69">
        <v>70</v>
      </c>
      <c r="K88" s="79">
        <f t="shared" si="12"/>
        <v>77</v>
      </c>
      <c r="L88" s="80">
        <f t="shared" si="14"/>
        <v>0.002916666666666667</v>
      </c>
      <c r="M88" s="18"/>
    </row>
    <row r="89" spans="1:13" ht="13.5">
      <c r="A89" s="6"/>
      <c r="B89" s="10" t="s">
        <v>37</v>
      </c>
      <c r="C89" s="68">
        <v>92</v>
      </c>
      <c r="D89" s="69">
        <v>594</v>
      </c>
      <c r="E89" s="79">
        <f t="shared" si="11"/>
        <v>686</v>
      </c>
      <c r="F89" s="80">
        <f t="shared" si="13"/>
        <v>0.0010469110781810608</v>
      </c>
      <c r="G89" s="7"/>
      <c r="H89" s="10" t="s">
        <v>37</v>
      </c>
      <c r="I89" s="68">
        <v>5</v>
      </c>
      <c r="J89" s="69">
        <v>45</v>
      </c>
      <c r="K89" s="79">
        <f t="shared" si="12"/>
        <v>50</v>
      </c>
      <c r="L89" s="80">
        <f t="shared" si="14"/>
        <v>0.001893939393939394</v>
      </c>
      <c r="M89" s="18"/>
    </row>
    <row r="90" spans="1:13" ht="13.5">
      <c r="A90" s="6"/>
      <c r="B90" s="17" t="s">
        <v>39</v>
      </c>
      <c r="C90" s="70">
        <v>127</v>
      </c>
      <c r="D90" s="71">
        <v>651</v>
      </c>
      <c r="E90" s="81">
        <f t="shared" si="11"/>
        <v>778</v>
      </c>
      <c r="F90" s="78">
        <f t="shared" si="13"/>
        <v>0.0011873131469750222</v>
      </c>
      <c r="G90" s="7"/>
      <c r="H90" s="17" t="s">
        <v>39</v>
      </c>
      <c r="I90" s="70">
        <v>9</v>
      </c>
      <c r="J90" s="71">
        <v>46</v>
      </c>
      <c r="K90" s="81">
        <f t="shared" si="12"/>
        <v>55</v>
      </c>
      <c r="L90" s="78">
        <f t="shared" si="14"/>
        <v>0.0020833333333333333</v>
      </c>
      <c r="M90" s="18"/>
    </row>
    <row r="91" spans="1:13" ht="13.5">
      <c r="A91" s="6"/>
      <c r="B91" s="88" t="s">
        <v>7</v>
      </c>
      <c r="C91" s="84">
        <f>SUM(C79:C90)</f>
        <v>146848</v>
      </c>
      <c r="D91" s="84">
        <f>SUM(D79:D90)</f>
        <v>508413</v>
      </c>
      <c r="E91" s="82">
        <f>SUM(E79:E90)</f>
        <v>655261</v>
      </c>
      <c r="F91" s="83">
        <f>SUM(F79:F90)</f>
        <v>1.0000000000000002</v>
      </c>
      <c r="G91" s="7"/>
      <c r="H91" s="88" t="s">
        <v>7</v>
      </c>
      <c r="I91" s="84">
        <f>SUM(I79:I90)</f>
        <v>5358</v>
      </c>
      <c r="J91" s="84">
        <f>SUM(J79:J90)</f>
        <v>21042</v>
      </c>
      <c r="K91" s="82">
        <f>SUM(K79:K90)</f>
        <v>26400</v>
      </c>
      <c r="L91" s="83">
        <f>SUM(L79:L90)</f>
        <v>1.0000000000000002</v>
      </c>
      <c r="M91" s="18"/>
    </row>
    <row r="92" spans="1:13" ht="14.25" thickBot="1">
      <c r="A92" s="6"/>
      <c r="B92" s="89" t="s">
        <v>9</v>
      </c>
      <c r="C92" s="85">
        <f>(2.5*C79+7.5*C80+12.5*C81+17.5*C82+25*C83+35*C84+45*C85+55*C86+75*C87+105*C88+140*C89+160*C90)/C91</f>
        <v>8.966584495532796</v>
      </c>
      <c r="D92" s="85">
        <f>(2.5*D79+7.5*D80+12.5*D81+17.5*D82+25*D83+35*D84+45*D85+55*D86+75*D87+105*D88+140*D89+160*D90)/D91</f>
        <v>11.571207856604769</v>
      </c>
      <c r="E92" s="86">
        <f>(2.5*E79+7.5*E80+12.5*E81+17.5*E82+25*E83+35*E84+45*E85+55*E86+75*E87+105*E88+140*E89+160*E90)/E91</f>
        <v>10.987495822275399</v>
      </c>
      <c r="F92" s="76"/>
      <c r="G92" s="7"/>
      <c r="H92" s="89" t="s">
        <v>9</v>
      </c>
      <c r="I92" s="85">
        <f>(2.5*I79+7.5*I80+12.5*I81+17.5*I82+25*I83+35*I84+45*I85+55*I86+75*I87+105*I88+140*I89+160*I90)/I91</f>
        <v>8.531634938409855</v>
      </c>
      <c r="J92" s="85">
        <f>(2.5*J79+7.5*J80+12.5*J81+17.5*J82+25*J83+35*J84+45*J85+55*J86+75*J87+105*J88+140*J89+160*J90)/J91</f>
        <v>9.894377910844977</v>
      </c>
      <c r="K92" s="86">
        <f>(2.5*K79+7.5*K80+12.5*K81+17.5*K82+25*K83+35*K84+45*K85+55*K86+75*K87+105*K88+140*K89+160*K90)/K91</f>
        <v>9.61780303030303</v>
      </c>
      <c r="L92" s="76"/>
      <c r="M92" s="18"/>
    </row>
    <row r="93" spans="1:13" ht="13.5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22"/>
      <c r="M93" s="21"/>
    </row>
    <row r="94" spans="1:12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ht="13.5">
      <c r="A95" s="13" t="s">
        <v>13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9"/>
    </row>
    <row r="96" spans="1:13" ht="13.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18"/>
    </row>
    <row r="97" spans="1:13" ht="14.25" thickBot="1">
      <c r="A97" s="6"/>
      <c r="B97" s="7" t="s">
        <v>1</v>
      </c>
      <c r="C97" s="7"/>
      <c r="D97" s="7"/>
      <c r="E97" s="7"/>
      <c r="F97" s="7"/>
      <c r="G97" s="7"/>
      <c r="H97" s="7" t="s">
        <v>2</v>
      </c>
      <c r="I97" s="7"/>
      <c r="J97" s="7"/>
      <c r="K97" s="7"/>
      <c r="L97" s="20"/>
      <c r="M97" s="18"/>
    </row>
    <row r="98" spans="1:13" ht="13.5" customHeight="1">
      <c r="A98" s="6"/>
      <c r="B98" s="53" t="s">
        <v>3</v>
      </c>
      <c r="C98" s="56" t="s">
        <v>4</v>
      </c>
      <c r="D98" s="65"/>
      <c r="E98" s="72" t="s">
        <v>7</v>
      </c>
      <c r="F98" s="73" t="s">
        <v>8</v>
      </c>
      <c r="G98" s="7"/>
      <c r="H98" s="53" t="s">
        <v>3</v>
      </c>
      <c r="I98" s="56" t="s">
        <v>4</v>
      </c>
      <c r="J98" s="65"/>
      <c r="K98" s="72" t="s">
        <v>7</v>
      </c>
      <c r="L98" s="73" t="s">
        <v>8</v>
      </c>
      <c r="M98" s="18"/>
    </row>
    <row r="99" spans="1:13" ht="24" customHeight="1">
      <c r="A99" s="6"/>
      <c r="B99" s="55"/>
      <c r="C99" s="8" t="s">
        <v>5</v>
      </c>
      <c r="D99" s="8" t="s">
        <v>6</v>
      </c>
      <c r="E99" s="74" t="s">
        <v>7</v>
      </c>
      <c r="F99" s="75" t="s">
        <v>8</v>
      </c>
      <c r="G99" s="7"/>
      <c r="H99" s="55"/>
      <c r="I99" s="8" t="s">
        <v>5</v>
      </c>
      <c r="J99" s="8" t="s">
        <v>6</v>
      </c>
      <c r="K99" s="74" t="s">
        <v>7</v>
      </c>
      <c r="L99" s="75" t="s">
        <v>8</v>
      </c>
      <c r="M99" s="18"/>
    </row>
    <row r="100" spans="1:13" ht="13.5">
      <c r="A100" s="6"/>
      <c r="B100" s="9" t="s">
        <v>16</v>
      </c>
      <c r="C100" s="66">
        <v>2</v>
      </c>
      <c r="D100" s="67">
        <v>11</v>
      </c>
      <c r="E100" s="77">
        <f aca="true" t="shared" si="15" ref="E100:E111">SUM(C100:D100)</f>
        <v>13</v>
      </c>
      <c r="F100" s="78">
        <f>E100/$E$112</f>
        <v>0.24074074074074073</v>
      </c>
      <c r="G100" s="7"/>
      <c r="H100" s="9" t="s">
        <v>16</v>
      </c>
      <c r="I100" s="66">
        <v>579</v>
      </c>
      <c r="J100" s="67">
        <v>2407</v>
      </c>
      <c r="K100" s="77">
        <f aca="true" t="shared" si="16" ref="K100:K111">SUM(I100:J100)</f>
        <v>2986</v>
      </c>
      <c r="L100" s="78">
        <f>K100/$K$112</f>
        <v>0.5142955563210472</v>
      </c>
      <c r="M100" s="18"/>
    </row>
    <row r="101" spans="1:13" ht="13.5">
      <c r="A101" s="6"/>
      <c r="B101" s="10" t="s">
        <v>17</v>
      </c>
      <c r="C101" s="68">
        <v>1</v>
      </c>
      <c r="D101" s="69">
        <v>21</v>
      </c>
      <c r="E101" s="79">
        <f t="shared" si="15"/>
        <v>22</v>
      </c>
      <c r="F101" s="80">
        <f aca="true" t="shared" si="17" ref="F101:F111">E101/$E$112</f>
        <v>0.4074074074074074</v>
      </c>
      <c r="G101" s="7"/>
      <c r="H101" s="10" t="s">
        <v>17</v>
      </c>
      <c r="I101" s="68">
        <v>219</v>
      </c>
      <c r="J101" s="69">
        <v>1077</v>
      </c>
      <c r="K101" s="79">
        <f t="shared" si="16"/>
        <v>1296</v>
      </c>
      <c r="L101" s="80">
        <f aca="true" t="shared" si="18" ref="L101:L111">K101/$K$112</f>
        <v>0.22321736135032724</v>
      </c>
      <c r="M101" s="18"/>
    </row>
    <row r="102" spans="1:13" ht="13.5">
      <c r="A102" s="6"/>
      <c r="B102" s="10" t="s">
        <v>20</v>
      </c>
      <c r="C102" s="68">
        <v>3</v>
      </c>
      <c r="D102" s="69">
        <v>3</v>
      </c>
      <c r="E102" s="79">
        <f t="shared" si="15"/>
        <v>6</v>
      </c>
      <c r="F102" s="80">
        <f t="shared" si="17"/>
        <v>0.1111111111111111</v>
      </c>
      <c r="G102" s="7"/>
      <c r="H102" s="10" t="s">
        <v>20</v>
      </c>
      <c r="I102" s="68">
        <v>96</v>
      </c>
      <c r="J102" s="69">
        <v>501</v>
      </c>
      <c r="K102" s="79">
        <f t="shared" si="16"/>
        <v>597</v>
      </c>
      <c r="L102" s="80">
        <f t="shared" si="18"/>
        <v>0.10282466414054427</v>
      </c>
      <c r="M102" s="18"/>
    </row>
    <row r="103" spans="1:13" ht="13.5">
      <c r="A103" s="6"/>
      <c r="B103" s="10" t="s">
        <v>22</v>
      </c>
      <c r="C103" s="68">
        <v>0</v>
      </c>
      <c r="D103" s="69">
        <v>3</v>
      </c>
      <c r="E103" s="79">
        <f t="shared" si="15"/>
        <v>3</v>
      </c>
      <c r="F103" s="80">
        <f t="shared" si="17"/>
        <v>0.05555555555555555</v>
      </c>
      <c r="G103" s="7"/>
      <c r="H103" s="10" t="s">
        <v>22</v>
      </c>
      <c r="I103" s="68">
        <v>45</v>
      </c>
      <c r="J103" s="69">
        <v>273</v>
      </c>
      <c r="K103" s="79">
        <f t="shared" si="16"/>
        <v>318</v>
      </c>
      <c r="L103" s="80">
        <f t="shared" si="18"/>
        <v>0.054770926627626594</v>
      </c>
      <c r="M103" s="18"/>
    </row>
    <row r="104" spans="1:13" ht="13.5">
      <c r="A104" s="6"/>
      <c r="B104" s="10" t="s">
        <v>24</v>
      </c>
      <c r="C104" s="68">
        <v>1</v>
      </c>
      <c r="D104" s="69">
        <v>3</v>
      </c>
      <c r="E104" s="79">
        <f t="shared" si="15"/>
        <v>4</v>
      </c>
      <c r="F104" s="80">
        <f t="shared" si="17"/>
        <v>0.07407407407407407</v>
      </c>
      <c r="G104" s="7"/>
      <c r="H104" s="10" t="s">
        <v>24</v>
      </c>
      <c r="I104" s="68">
        <v>29</v>
      </c>
      <c r="J104" s="69">
        <v>288</v>
      </c>
      <c r="K104" s="79">
        <f t="shared" si="16"/>
        <v>317</v>
      </c>
      <c r="L104" s="80">
        <f t="shared" si="18"/>
        <v>0.054598691009300725</v>
      </c>
      <c r="M104" s="18"/>
    </row>
    <row r="105" spans="1:13" ht="13.5">
      <c r="A105" s="6"/>
      <c r="B105" s="10" t="s">
        <v>26</v>
      </c>
      <c r="C105" s="68">
        <v>0</v>
      </c>
      <c r="D105" s="69">
        <v>5</v>
      </c>
      <c r="E105" s="79">
        <f t="shared" si="15"/>
        <v>5</v>
      </c>
      <c r="F105" s="80">
        <f t="shared" si="17"/>
        <v>0.09259259259259259</v>
      </c>
      <c r="G105" s="7"/>
      <c r="H105" s="10" t="s">
        <v>26</v>
      </c>
      <c r="I105" s="68">
        <v>9</v>
      </c>
      <c r="J105" s="69">
        <v>132</v>
      </c>
      <c r="K105" s="79">
        <f t="shared" si="16"/>
        <v>141</v>
      </c>
      <c r="L105" s="80">
        <f t="shared" si="18"/>
        <v>0.02428522218394764</v>
      </c>
      <c r="M105" s="18"/>
    </row>
    <row r="106" spans="1:13" ht="13.5">
      <c r="A106" s="6"/>
      <c r="B106" s="10" t="s">
        <v>28</v>
      </c>
      <c r="C106" s="68">
        <v>0</v>
      </c>
      <c r="D106" s="69">
        <v>0</v>
      </c>
      <c r="E106" s="79">
        <f t="shared" si="15"/>
        <v>0</v>
      </c>
      <c r="F106" s="80">
        <f t="shared" si="17"/>
        <v>0</v>
      </c>
      <c r="G106" s="7"/>
      <c r="H106" s="10" t="s">
        <v>28</v>
      </c>
      <c r="I106" s="68">
        <v>7</v>
      </c>
      <c r="J106" s="69">
        <v>48</v>
      </c>
      <c r="K106" s="79">
        <f t="shared" si="16"/>
        <v>55</v>
      </c>
      <c r="L106" s="80">
        <f t="shared" si="18"/>
        <v>0.009472959007922839</v>
      </c>
      <c r="M106" s="18"/>
    </row>
    <row r="107" spans="1:13" ht="13.5">
      <c r="A107" s="6"/>
      <c r="B107" s="10" t="s">
        <v>30</v>
      </c>
      <c r="C107" s="68">
        <v>0</v>
      </c>
      <c r="D107" s="69">
        <v>0</v>
      </c>
      <c r="E107" s="79">
        <f t="shared" si="15"/>
        <v>0</v>
      </c>
      <c r="F107" s="80">
        <f t="shared" si="17"/>
        <v>0</v>
      </c>
      <c r="G107" s="7"/>
      <c r="H107" s="10" t="s">
        <v>30</v>
      </c>
      <c r="I107" s="68">
        <v>1</v>
      </c>
      <c r="J107" s="69">
        <v>30</v>
      </c>
      <c r="K107" s="79">
        <f t="shared" si="16"/>
        <v>31</v>
      </c>
      <c r="L107" s="80">
        <f t="shared" si="18"/>
        <v>0.005339304168101963</v>
      </c>
      <c r="M107" s="18"/>
    </row>
    <row r="108" spans="1:13" ht="13.5">
      <c r="A108" s="6"/>
      <c r="B108" s="10" t="s">
        <v>32</v>
      </c>
      <c r="C108" s="68">
        <v>0</v>
      </c>
      <c r="D108" s="69">
        <v>1</v>
      </c>
      <c r="E108" s="79">
        <f t="shared" si="15"/>
        <v>1</v>
      </c>
      <c r="F108" s="80">
        <f t="shared" si="17"/>
        <v>0.018518518518518517</v>
      </c>
      <c r="G108" s="7"/>
      <c r="H108" s="10" t="s">
        <v>32</v>
      </c>
      <c r="I108" s="68">
        <v>0</v>
      </c>
      <c r="J108" s="69">
        <v>34</v>
      </c>
      <c r="K108" s="79">
        <f t="shared" si="16"/>
        <v>34</v>
      </c>
      <c r="L108" s="80">
        <f t="shared" si="18"/>
        <v>0.0058560110230795725</v>
      </c>
      <c r="M108" s="18"/>
    </row>
    <row r="109" spans="1:13" ht="13.5">
      <c r="A109" s="6"/>
      <c r="B109" s="10" t="s">
        <v>34</v>
      </c>
      <c r="C109" s="68">
        <v>0</v>
      </c>
      <c r="D109" s="69">
        <v>0</v>
      </c>
      <c r="E109" s="79">
        <f t="shared" si="15"/>
        <v>0</v>
      </c>
      <c r="F109" s="80">
        <f t="shared" si="17"/>
        <v>0</v>
      </c>
      <c r="G109" s="7"/>
      <c r="H109" s="10" t="s">
        <v>34</v>
      </c>
      <c r="I109" s="68">
        <v>2</v>
      </c>
      <c r="J109" s="69">
        <v>15</v>
      </c>
      <c r="K109" s="79">
        <f t="shared" si="16"/>
        <v>17</v>
      </c>
      <c r="L109" s="80">
        <f t="shared" si="18"/>
        <v>0.0029280055115397862</v>
      </c>
      <c r="M109" s="18"/>
    </row>
    <row r="110" spans="1:13" ht="13.5">
      <c r="A110" s="6"/>
      <c r="B110" s="10" t="s">
        <v>36</v>
      </c>
      <c r="C110" s="68">
        <v>0</v>
      </c>
      <c r="D110" s="69">
        <v>0</v>
      </c>
      <c r="E110" s="79">
        <f t="shared" si="15"/>
        <v>0</v>
      </c>
      <c r="F110" s="80">
        <f t="shared" si="17"/>
        <v>0</v>
      </c>
      <c r="G110" s="7"/>
      <c r="H110" s="10" t="s">
        <v>36</v>
      </c>
      <c r="I110" s="68">
        <v>2</v>
      </c>
      <c r="J110" s="69">
        <v>5</v>
      </c>
      <c r="K110" s="79">
        <f t="shared" si="16"/>
        <v>7</v>
      </c>
      <c r="L110" s="80">
        <f t="shared" si="18"/>
        <v>0.0012056493282810886</v>
      </c>
      <c r="M110" s="18"/>
    </row>
    <row r="111" spans="1:13" ht="13.5">
      <c r="A111" s="6"/>
      <c r="B111" s="17" t="s">
        <v>38</v>
      </c>
      <c r="C111" s="70">
        <v>0</v>
      </c>
      <c r="D111" s="71">
        <v>0</v>
      </c>
      <c r="E111" s="81">
        <f t="shared" si="15"/>
        <v>0</v>
      </c>
      <c r="F111" s="78">
        <f t="shared" si="17"/>
        <v>0</v>
      </c>
      <c r="G111" s="7"/>
      <c r="H111" s="17" t="s">
        <v>38</v>
      </c>
      <c r="I111" s="70">
        <v>0</v>
      </c>
      <c r="J111" s="71">
        <v>7</v>
      </c>
      <c r="K111" s="81">
        <f t="shared" si="16"/>
        <v>7</v>
      </c>
      <c r="L111" s="78">
        <f t="shared" si="18"/>
        <v>0.0012056493282810886</v>
      </c>
      <c r="M111" s="18"/>
    </row>
    <row r="112" spans="1:13" ht="13.5">
      <c r="A112" s="6"/>
      <c r="B112" s="88" t="s">
        <v>7</v>
      </c>
      <c r="C112" s="84">
        <f>SUM(C100:C111)</f>
        <v>7</v>
      </c>
      <c r="D112" s="84">
        <f>SUM(D100:D111)</f>
        <v>47</v>
      </c>
      <c r="E112" s="82">
        <f>SUM(E100:E111)</f>
        <v>54</v>
      </c>
      <c r="F112" s="83">
        <f>SUM(F100:F111)</f>
        <v>1</v>
      </c>
      <c r="G112" s="7"/>
      <c r="H112" s="88" t="s">
        <v>7</v>
      </c>
      <c r="I112" s="84">
        <f>SUM(I100:I111)</f>
        <v>989</v>
      </c>
      <c r="J112" s="84">
        <f>SUM(J100:J111)</f>
        <v>4817</v>
      </c>
      <c r="K112" s="82">
        <f>SUM(K100:K111)</f>
        <v>5806</v>
      </c>
      <c r="L112" s="83">
        <f>SUM(L100:L111)</f>
        <v>0.9999999999999999</v>
      </c>
      <c r="M112" s="18"/>
    </row>
    <row r="113" spans="1:13" ht="14.25" thickBot="1">
      <c r="A113" s="6"/>
      <c r="B113" s="89" t="s">
        <v>9</v>
      </c>
      <c r="C113" s="85">
        <f>(2.5*C100+7.5*C101+12.5*C102+17.5*C103+25*C104+35*C105+45*C106+55*C107+75*C108+105*C109+140*C110+160*C111)/C112</f>
        <v>10.714285714285714</v>
      </c>
      <c r="D113" s="85">
        <f>(2.5*D100+7.5*D101+12.5*D102+17.5*D103+25*D104+35*D105+45*D106+55*D107+75*D108+105*D109+140*D110+160*D111)/D112</f>
        <v>12.76595744680851</v>
      </c>
      <c r="E113" s="86">
        <f>(2.5*E100+7.5*E101+12.5*E102+17.5*E103+25*E104+35*E105+45*E106+55*E107+75*E108+105*E109+140*E110+160*E111)/E112</f>
        <v>12.5</v>
      </c>
      <c r="F113" s="76"/>
      <c r="G113" s="7"/>
      <c r="H113" s="89" t="s">
        <v>9</v>
      </c>
      <c r="I113" s="85">
        <f>(2.5*I100+7.5*I101+12.5*I102+17.5*I103+25*I104+35*I105+45*I106+55*I107+75*I108+105*I109+140*I110+160*I111)/I112</f>
        <v>7.05510616784631</v>
      </c>
      <c r="J113" s="85">
        <f>(2.5*J100+7.5*J101+12.5*J102+17.5*J103+25*J104+35*J105+45*J106+55*J107+75*J108+105*J109+140*J110+160*J111)/J112</f>
        <v>9.696906788457547</v>
      </c>
      <c r="K113" s="86">
        <f>(2.5*K100+7.5*K101+12.5*K102+17.5*K103+25*K104+35*K105+45*K106+55*K107+75*K108+105*K109+140*K110+160*K111)/K112</f>
        <v>9.246899758870134</v>
      </c>
      <c r="L113" s="76"/>
      <c r="M113" s="18"/>
    </row>
    <row r="114" spans="1:13" ht="13.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22"/>
      <c r="M114" s="21"/>
    </row>
    <row r="115" spans="1:12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3" ht="13.5">
      <c r="A116" s="13" t="s">
        <v>14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9"/>
    </row>
    <row r="117" spans="1:13" ht="13.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18"/>
    </row>
    <row r="118" spans="1:13" ht="14.25" thickBot="1">
      <c r="A118" s="6"/>
      <c r="B118" s="7" t="s">
        <v>1</v>
      </c>
      <c r="C118" s="7"/>
      <c r="D118" s="7"/>
      <c r="E118" s="7"/>
      <c r="F118" s="7"/>
      <c r="G118" s="7"/>
      <c r="H118" s="7" t="s">
        <v>2</v>
      </c>
      <c r="I118" s="7"/>
      <c r="J118" s="7"/>
      <c r="K118" s="7"/>
      <c r="L118" s="20"/>
      <c r="M118" s="18"/>
    </row>
    <row r="119" spans="1:13" ht="13.5" customHeight="1">
      <c r="A119" s="6"/>
      <c r="B119" s="53" t="s">
        <v>3</v>
      </c>
      <c r="C119" s="56" t="s">
        <v>4</v>
      </c>
      <c r="D119" s="65"/>
      <c r="E119" s="72" t="s">
        <v>7</v>
      </c>
      <c r="F119" s="73" t="s">
        <v>8</v>
      </c>
      <c r="G119" s="7"/>
      <c r="H119" s="53" t="s">
        <v>3</v>
      </c>
      <c r="I119" s="56" t="s">
        <v>4</v>
      </c>
      <c r="J119" s="65"/>
      <c r="K119" s="72" t="s">
        <v>7</v>
      </c>
      <c r="L119" s="73" t="s">
        <v>8</v>
      </c>
      <c r="M119" s="18"/>
    </row>
    <row r="120" spans="1:13" ht="24" customHeight="1">
      <c r="A120" s="6"/>
      <c r="B120" s="55"/>
      <c r="C120" s="8" t="s">
        <v>5</v>
      </c>
      <c r="D120" s="8" t="s">
        <v>6</v>
      </c>
      <c r="E120" s="74" t="s">
        <v>7</v>
      </c>
      <c r="F120" s="75" t="s">
        <v>8</v>
      </c>
      <c r="G120" s="7"/>
      <c r="H120" s="55"/>
      <c r="I120" s="8" t="s">
        <v>5</v>
      </c>
      <c r="J120" s="8" t="s">
        <v>6</v>
      </c>
      <c r="K120" s="74" t="s">
        <v>7</v>
      </c>
      <c r="L120" s="75" t="s">
        <v>8</v>
      </c>
      <c r="M120" s="18"/>
    </row>
    <row r="121" spans="1:13" ht="13.5">
      <c r="A121" s="6"/>
      <c r="B121" s="9" t="s">
        <v>18</v>
      </c>
      <c r="C121" s="66">
        <v>1</v>
      </c>
      <c r="D121" s="67">
        <v>24</v>
      </c>
      <c r="E121" s="77">
        <f aca="true" t="shared" si="19" ref="E121:E132">SUM(C121:D121)</f>
        <v>25</v>
      </c>
      <c r="F121" s="78">
        <f>E121/$E$133</f>
        <v>0.14285714285714285</v>
      </c>
      <c r="G121" s="7"/>
      <c r="H121" s="9" t="s">
        <v>18</v>
      </c>
      <c r="I121" s="66">
        <v>1733</v>
      </c>
      <c r="J121" s="67">
        <v>3565</v>
      </c>
      <c r="K121" s="77">
        <f aca="true" t="shared" si="20" ref="K121:K132">SUM(I121:J121)</f>
        <v>5298</v>
      </c>
      <c r="L121" s="78">
        <f>K121/$K$133</f>
        <v>0.4542570522164109</v>
      </c>
      <c r="M121" s="18"/>
    </row>
    <row r="122" spans="1:13" ht="13.5">
      <c r="A122" s="6"/>
      <c r="B122" s="10" t="s">
        <v>19</v>
      </c>
      <c r="C122" s="68">
        <v>1</v>
      </c>
      <c r="D122" s="69">
        <v>48</v>
      </c>
      <c r="E122" s="79">
        <f t="shared" si="19"/>
        <v>49</v>
      </c>
      <c r="F122" s="80">
        <f aca="true" t="shared" si="21" ref="F122:F132">E122/$E$133</f>
        <v>0.28</v>
      </c>
      <c r="G122" s="7"/>
      <c r="H122" s="10" t="s">
        <v>19</v>
      </c>
      <c r="I122" s="68">
        <v>657</v>
      </c>
      <c r="J122" s="69">
        <v>1868</v>
      </c>
      <c r="K122" s="79">
        <f t="shared" si="20"/>
        <v>2525</v>
      </c>
      <c r="L122" s="80">
        <f aca="true" t="shared" si="22" ref="L122:L132">K122/$K$133</f>
        <v>0.21649661322129812</v>
      </c>
      <c r="M122" s="18"/>
    </row>
    <row r="123" spans="1:13" ht="13.5">
      <c r="A123" s="6"/>
      <c r="B123" s="10" t="s">
        <v>21</v>
      </c>
      <c r="C123" s="68">
        <v>0</v>
      </c>
      <c r="D123" s="69">
        <v>22</v>
      </c>
      <c r="E123" s="79">
        <f t="shared" si="19"/>
        <v>22</v>
      </c>
      <c r="F123" s="80">
        <f t="shared" si="21"/>
        <v>0.12571428571428572</v>
      </c>
      <c r="G123" s="7"/>
      <c r="H123" s="10" t="s">
        <v>21</v>
      </c>
      <c r="I123" s="68">
        <v>238</v>
      </c>
      <c r="J123" s="69">
        <v>989</v>
      </c>
      <c r="K123" s="79">
        <f t="shared" si="20"/>
        <v>1227</v>
      </c>
      <c r="L123" s="80">
        <f t="shared" si="22"/>
        <v>0.10520449284060705</v>
      </c>
      <c r="M123" s="18"/>
    </row>
    <row r="124" spans="1:13" ht="13.5">
      <c r="A124" s="6"/>
      <c r="B124" s="10" t="s">
        <v>23</v>
      </c>
      <c r="C124" s="68">
        <v>0</v>
      </c>
      <c r="D124" s="69">
        <v>21</v>
      </c>
      <c r="E124" s="79">
        <f t="shared" si="19"/>
        <v>21</v>
      </c>
      <c r="F124" s="80">
        <f t="shared" si="21"/>
        <v>0.12</v>
      </c>
      <c r="G124" s="7"/>
      <c r="H124" s="10" t="s">
        <v>23</v>
      </c>
      <c r="I124" s="68">
        <v>143</v>
      </c>
      <c r="J124" s="69">
        <v>599</v>
      </c>
      <c r="K124" s="79">
        <f t="shared" si="20"/>
        <v>742</v>
      </c>
      <c r="L124" s="80">
        <f t="shared" si="22"/>
        <v>0.06361999485552602</v>
      </c>
      <c r="M124" s="18"/>
    </row>
    <row r="125" spans="1:13" ht="13.5">
      <c r="A125" s="6"/>
      <c r="B125" s="10" t="s">
        <v>25</v>
      </c>
      <c r="C125" s="68">
        <v>0</v>
      </c>
      <c r="D125" s="69">
        <v>16</v>
      </c>
      <c r="E125" s="79">
        <f t="shared" si="19"/>
        <v>16</v>
      </c>
      <c r="F125" s="80">
        <f t="shared" si="21"/>
        <v>0.09142857142857143</v>
      </c>
      <c r="G125" s="7"/>
      <c r="H125" s="10" t="s">
        <v>25</v>
      </c>
      <c r="I125" s="68">
        <v>118</v>
      </c>
      <c r="J125" s="69">
        <v>665</v>
      </c>
      <c r="K125" s="79">
        <f t="shared" si="20"/>
        <v>783</v>
      </c>
      <c r="L125" s="80">
        <f t="shared" si="22"/>
        <v>0.06713538540684215</v>
      </c>
      <c r="M125" s="18"/>
    </row>
    <row r="126" spans="1:13" ht="13.5">
      <c r="A126" s="6"/>
      <c r="B126" s="10" t="s">
        <v>27</v>
      </c>
      <c r="C126" s="68">
        <v>0</v>
      </c>
      <c r="D126" s="69">
        <v>12</v>
      </c>
      <c r="E126" s="79">
        <f t="shared" si="19"/>
        <v>12</v>
      </c>
      <c r="F126" s="80">
        <f t="shared" si="21"/>
        <v>0.06857142857142857</v>
      </c>
      <c r="G126" s="7"/>
      <c r="H126" s="10" t="s">
        <v>27</v>
      </c>
      <c r="I126" s="68">
        <v>69</v>
      </c>
      <c r="J126" s="69">
        <v>361</v>
      </c>
      <c r="K126" s="79">
        <f t="shared" si="20"/>
        <v>430</v>
      </c>
      <c r="L126" s="80">
        <f t="shared" si="22"/>
        <v>0.03686873017233988</v>
      </c>
      <c r="M126" s="18"/>
    </row>
    <row r="127" spans="1:13" ht="13.5">
      <c r="A127" s="6"/>
      <c r="B127" s="10" t="s">
        <v>29</v>
      </c>
      <c r="C127" s="68">
        <v>0</v>
      </c>
      <c r="D127" s="69">
        <v>11</v>
      </c>
      <c r="E127" s="79">
        <f t="shared" si="19"/>
        <v>11</v>
      </c>
      <c r="F127" s="80">
        <f t="shared" si="21"/>
        <v>0.06285714285714286</v>
      </c>
      <c r="G127" s="7"/>
      <c r="H127" s="10" t="s">
        <v>29</v>
      </c>
      <c r="I127" s="68">
        <v>36</v>
      </c>
      <c r="J127" s="69">
        <v>194</v>
      </c>
      <c r="K127" s="79">
        <f t="shared" si="20"/>
        <v>230</v>
      </c>
      <c r="L127" s="80">
        <f t="shared" si="22"/>
        <v>0.019720483580553887</v>
      </c>
      <c r="M127" s="18"/>
    </row>
    <row r="128" spans="1:13" ht="13.5">
      <c r="A128" s="6"/>
      <c r="B128" s="10" t="s">
        <v>31</v>
      </c>
      <c r="C128" s="68">
        <v>0</v>
      </c>
      <c r="D128" s="69">
        <v>5</v>
      </c>
      <c r="E128" s="79">
        <f t="shared" si="19"/>
        <v>5</v>
      </c>
      <c r="F128" s="80">
        <f t="shared" si="21"/>
        <v>0.02857142857142857</v>
      </c>
      <c r="G128" s="7"/>
      <c r="H128" s="10" t="s">
        <v>31</v>
      </c>
      <c r="I128" s="68">
        <v>23</v>
      </c>
      <c r="J128" s="69">
        <v>111</v>
      </c>
      <c r="K128" s="79">
        <f t="shared" si="20"/>
        <v>134</v>
      </c>
      <c r="L128" s="80">
        <f t="shared" si="22"/>
        <v>0.011489325216496614</v>
      </c>
      <c r="M128" s="18"/>
    </row>
    <row r="129" spans="1:13" ht="13.5">
      <c r="A129" s="6"/>
      <c r="B129" s="10" t="s">
        <v>33</v>
      </c>
      <c r="C129" s="68">
        <v>0</v>
      </c>
      <c r="D129" s="69">
        <v>4</v>
      </c>
      <c r="E129" s="79">
        <f t="shared" si="19"/>
        <v>4</v>
      </c>
      <c r="F129" s="80">
        <f t="shared" si="21"/>
        <v>0.022857142857142857</v>
      </c>
      <c r="G129" s="7"/>
      <c r="H129" s="10" t="s">
        <v>33</v>
      </c>
      <c r="I129" s="68">
        <v>23</v>
      </c>
      <c r="J129" s="69">
        <v>133</v>
      </c>
      <c r="K129" s="79">
        <f t="shared" si="20"/>
        <v>156</v>
      </c>
      <c r="L129" s="80">
        <f t="shared" si="22"/>
        <v>0.013375632341593072</v>
      </c>
      <c r="M129" s="18"/>
    </row>
    <row r="130" spans="1:13" ht="13.5">
      <c r="A130" s="6"/>
      <c r="B130" s="10" t="s">
        <v>35</v>
      </c>
      <c r="C130" s="68">
        <v>0</v>
      </c>
      <c r="D130" s="69">
        <v>5</v>
      </c>
      <c r="E130" s="79">
        <f t="shared" si="19"/>
        <v>5</v>
      </c>
      <c r="F130" s="80">
        <f t="shared" si="21"/>
        <v>0.02857142857142857</v>
      </c>
      <c r="G130" s="7"/>
      <c r="H130" s="10" t="s">
        <v>35</v>
      </c>
      <c r="I130" s="68">
        <v>12</v>
      </c>
      <c r="J130" s="69">
        <v>63</v>
      </c>
      <c r="K130" s="79">
        <f t="shared" si="20"/>
        <v>75</v>
      </c>
      <c r="L130" s="80">
        <f t="shared" si="22"/>
        <v>0.006430592471919746</v>
      </c>
      <c r="M130" s="18"/>
    </row>
    <row r="131" spans="1:13" ht="13.5">
      <c r="A131" s="6"/>
      <c r="B131" s="10" t="s">
        <v>37</v>
      </c>
      <c r="C131" s="68">
        <v>0</v>
      </c>
      <c r="D131" s="69">
        <v>4</v>
      </c>
      <c r="E131" s="79">
        <f t="shared" si="19"/>
        <v>4</v>
      </c>
      <c r="F131" s="80">
        <f t="shared" si="21"/>
        <v>0.022857142857142857</v>
      </c>
      <c r="G131" s="7"/>
      <c r="H131" s="10" t="s">
        <v>37</v>
      </c>
      <c r="I131" s="68">
        <v>1</v>
      </c>
      <c r="J131" s="69">
        <v>28</v>
      </c>
      <c r="K131" s="79">
        <f t="shared" si="20"/>
        <v>29</v>
      </c>
      <c r="L131" s="80">
        <f t="shared" si="22"/>
        <v>0.0024864957558089684</v>
      </c>
      <c r="M131" s="18"/>
    </row>
    <row r="132" spans="1:13" ht="13.5">
      <c r="A132" s="6"/>
      <c r="B132" s="17" t="s">
        <v>39</v>
      </c>
      <c r="C132" s="70">
        <v>0</v>
      </c>
      <c r="D132" s="71">
        <v>1</v>
      </c>
      <c r="E132" s="81">
        <f t="shared" si="19"/>
        <v>1</v>
      </c>
      <c r="F132" s="78">
        <f t="shared" si="21"/>
        <v>0.005714285714285714</v>
      </c>
      <c r="G132" s="7"/>
      <c r="H132" s="17" t="s">
        <v>39</v>
      </c>
      <c r="I132" s="70">
        <v>4</v>
      </c>
      <c r="J132" s="71">
        <v>30</v>
      </c>
      <c r="K132" s="81">
        <f t="shared" si="20"/>
        <v>34</v>
      </c>
      <c r="L132" s="78">
        <f t="shared" si="22"/>
        <v>0.002915201920603618</v>
      </c>
      <c r="M132" s="18"/>
    </row>
    <row r="133" spans="1:13" ht="13.5">
      <c r="A133" s="6"/>
      <c r="B133" s="88" t="s">
        <v>7</v>
      </c>
      <c r="C133" s="84">
        <f>SUM(C121:C132)</f>
        <v>2</v>
      </c>
      <c r="D133" s="84">
        <f>SUM(D121:D132)</f>
        <v>173</v>
      </c>
      <c r="E133" s="82">
        <f>SUM(E121:E132)</f>
        <v>175</v>
      </c>
      <c r="F133" s="83">
        <f>SUM(F121:F132)</f>
        <v>1.0000000000000002</v>
      </c>
      <c r="G133" s="7"/>
      <c r="H133" s="88" t="s">
        <v>7</v>
      </c>
      <c r="I133" s="84">
        <f>SUM(I121:I132)</f>
        <v>3057</v>
      </c>
      <c r="J133" s="84">
        <f>SUM(J121:J132)</f>
        <v>8606</v>
      </c>
      <c r="K133" s="82">
        <f>SUM(K121:K132)</f>
        <v>11663</v>
      </c>
      <c r="L133" s="83">
        <f>SUM(L121:L132)</f>
        <v>1.0000000000000002</v>
      </c>
      <c r="M133" s="18"/>
    </row>
    <row r="134" spans="1:13" ht="14.25" thickBot="1">
      <c r="A134" s="6"/>
      <c r="B134" s="89" t="s">
        <v>9</v>
      </c>
      <c r="C134" s="85">
        <f>(2.5*C121+7.5*C122+12.5*C123+17.5*C124+25*C125+35*C126+45*C127+55*C128+75*C129+105*C130+140*C131+160*C132)/C133</f>
        <v>5</v>
      </c>
      <c r="D134" s="85">
        <f>(2.5*D121+7.5*D122+12.5*D123+17.5*D124+25*D125+35*D126+45*D127+55*D128+75*D129+105*D130+140*D131+160*D132)/D133</f>
        <v>24.26300578034682</v>
      </c>
      <c r="E134" s="86">
        <f>(2.5*E121+7.5*E122+12.5*E123+17.5*E124+25*E125+35*E126+45*E127+55*E128+75*E129+105*E130+140*E131+160*E132)/E133</f>
        <v>24.042857142857144</v>
      </c>
      <c r="F134" s="76"/>
      <c r="G134" s="7"/>
      <c r="H134" s="89" t="s">
        <v>9</v>
      </c>
      <c r="I134" s="85">
        <f>(2.5*I121+7.5*I122+12.5*I123+17.5*I124+25*I125+35*I126+45*I127+55*I128+75*I129+105*I130+140*I131+160*I132)/I133</f>
        <v>8.751226692836115</v>
      </c>
      <c r="J134" s="85">
        <f>(2.5*J121+7.5*J122+12.5*J123+17.5*J124+25*J125+35*J126+45*J127+55*J128+75*J129+105*J130+140*J131+160*J132)/J133</f>
        <v>13.382814315593771</v>
      </c>
      <c r="K134" s="86">
        <f>(2.5*K121+7.5*K122+12.5*K123+17.5*K124+25*K125+35*K126+45*K127+55*K128+75*K129+105*K130+140*K131+160*K132)/K133</f>
        <v>12.168824487696133</v>
      </c>
      <c r="L134" s="76"/>
      <c r="M134" s="18"/>
    </row>
    <row r="135" spans="1:13" ht="13.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22"/>
      <c r="M135" s="21"/>
    </row>
  </sheetData>
  <sheetProtection/>
  <mergeCells count="48">
    <mergeCell ref="I52:J52"/>
    <mergeCell ref="E98:E99"/>
    <mergeCell ref="F98:F99"/>
    <mergeCell ref="K98:K99"/>
    <mergeCell ref="L98:L99"/>
    <mergeCell ref="K119:K120"/>
    <mergeCell ref="L119:L120"/>
    <mergeCell ref="K77:K78"/>
    <mergeCell ref="L77:L78"/>
    <mergeCell ref="B119:B120"/>
    <mergeCell ref="H119:H120"/>
    <mergeCell ref="E119:E120"/>
    <mergeCell ref="F119:F120"/>
    <mergeCell ref="K31:K32"/>
    <mergeCell ref="L31:L32"/>
    <mergeCell ref="E52:E53"/>
    <mergeCell ref="F52:F53"/>
    <mergeCell ref="K52:K53"/>
    <mergeCell ref="L52:L53"/>
    <mergeCell ref="F31:F32"/>
    <mergeCell ref="C52:D52"/>
    <mergeCell ref="B98:B99"/>
    <mergeCell ref="H98:H99"/>
    <mergeCell ref="B77:B78"/>
    <mergeCell ref="H77:H78"/>
    <mergeCell ref="C77:D77"/>
    <mergeCell ref="E77:E78"/>
    <mergeCell ref="F77:F78"/>
    <mergeCell ref="E10:E11"/>
    <mergeCell ref="K10:K11"/>
    <mergeCell ref="L10:L11"/>
    <mergeCell ref="F10:F11"/>
    <mergeCell ref="I10:J10"/>
    <mergeCell ref="B52:B53"/>
    <mergeCell ref="H52:H53"/>
    <mergeCell ref="B31:B32"/>
    <mergeCell ref="H31:H32"/>
    <mergeCell ref="E31:E32"/>
    <mergeCell ref="I77:J77"/>
    <mergeCell ref="C98:D98"/>
    <mergeCell ref="I98:J98"/>
    <mergeCell ref="C119:D119"/>
    <mergeCell ref="I119:J119"/>
    <mergeCell ref="B10:B11"/>
    <mergeCell ref="H10:H11"/>
    <mergeCell ref="C31:D31"/>
    <mergeCell ref="I31:J31"/>
    <mergeCell ref="C10:D10"/>
  </mergeCells>
  <printOptions/>
  <pageMargins left="0.28" right="0.21" top="0.71" bottom="0.984" header="0.512" footer="0.512"/>
  <pageSetup horizontalDpi="300" verticalDpi="300" orientation="portrait" paperSize="9" scale="8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2009-04-28T06:25:07Z</cp:lastPrinted>
  <dcterms:created xsi:type="dcterms:W3CDTF">2008-11-25T01:00:21Z</dcterms:created>
  <dcterms:modified xsi:type="dcterms:W3CDTF">2010-03-17T14:36:57Z</dcterms:modified>
  <cp:category/>
  <cp:version/>
  <cp:contentType/>
  <cp:contentStatus/>
</cp:coreProperties>
</file>