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491" yWindow="3780" windowWidth="14940" windowHeight="8550" activeTab="0"/>
  </bookViews>
  <sheets>
    <sheet name="別添1" sheetId="1" r:id="rId1"/>
    <sheet name="別添1別紙1" sheetId="2" r:id="rId2"/>
    <sheet name="別添1別紙2" sheetId="3" r:id="rId3"/>
    <sheet name="別添1別紙3" sheetId="4" r:id="rId4"/>
    <sheet name="別添1別紙4" sheetId="5" r:id="rId5"/>
    <sheet name="別添1別紙5" sheetId="6" r:id="rId6"/>
    <sheet name="別添2" sheetId="7" r:id="rId7"/>
    <sheet name="別添3" sheetId="8" r:id="rId8"/>
  </sheets>
  <definedNames>
    <definedName name="a">#REF!</definedName>
    <definedName name="Num">#REF!</definedName>
    <definedName name="_xlnm.Print_Area" localSheetId="0">'別添1'!$A$1:$K$257</definedName>
    <definedName name="_xlnm.Print_Area" localSheetId="1">'別添1別紙1'!$A$1:$J$59</definedName>
    <definedName name="_xlnm.Print_Area" localSheetId="2">'別添1別紙2'!$A$1:$H$57</definedName>
    <definedName name="_xlnm.Print_Area" localSheetId="3">'別添1別紙3'!$A$1:$H$25</definedName>
    <definedName name="_xlnm.Print_Area" localSheetId="4">'別添1別紙4'!$A$1:$F$125</definedName>
    <definedName name="_xlnm.Print_Area" localSheetId="5">'別添1別紙5'!$A$1:$K$51</definedName>
    <definedName name="_xlnm.Print_Area" localSheetId="6">'別添2'!$A$1:$P$46</definedName>
    <definedName name="Z_1055F775_7496_4B85_B446_55EBCEBE5330_.wvu.PrintArea" localSheetId="2" hidden="1">'別添1別紙2'!$A$1:$H$15</definedName>
    <definedName name="Z_1055F775_7496_4B85_B446_55EBCEBE5330_.wvu.PrintArea" localSheetId="3" hidden="1">'別添1別紙3'!$A$1:$H$25</definedName>
    <definedName name="Z_1055F775_7496_4B85_B446_55EBCEBE5330_.wvu.PrintArea" localSheetId="6" hidden="1">'別添2'!$A$1:$P$46</definedName>
    <definedName name="番号" localSheetId="2">#REF!</definedName>
    <definedName name="番号" localSheetId="3">#REF!</definedName>
    <definedName name="番号">#REF!</definedName>
  </definedNames>
  <calcPr fullCalcOnLoad="1"/>
</workbook>
</file>

<file path=xl/comments1.xml><?xml version="1.0" encoding="utf-8"?>
<comments xmlns="http://schemas.openxmlformats.org/spreadsheetml/2006/main">
  <authors>
    <author>中嶋 麻理子</author>
  </authors>
  <commentList>
    <comment ref="A54" authorId="0">
      <text>
        <r>
          <rPr>
            <sz val="10"/>
            <rFont val="ＭＳ Ｐゴシック"/>
            <family val="3"/>
          </rPr>
          <t>修正前「より排出量の多い方を選択する」
修正後「補助対象設備を導入するのが主として事業場か工場により部門を判断する。</t>
        </r>
      </text>
    </comment>
  </commentList>
</comments>
</file>

<file path=xl/comments5.xml><?xml version="1.0" encoding="utf-8"?>
<comments xmlns="http://schemas.openxmlformats.org/spreadsheetml/2006/main">
  <authors>
    <author>中嶋 麻理子</author>
  </authors>
  <commentList>
    <comment ref="D83" authorId="0">
      <text>
        <r>
          <rPr>
            <sz val="9"/>
            <rFont val="ＭＳ Ｐゴシック"/>
            <family val="3"/>
          </rPr>
          <t>修正前　APF
修正後　COP</t>
        </r>
      </text>
    </comment>
  </commentList>
</comments>
</file>

<file path=xl/comments7.xml><?xml version="1.0" encoding="utf-8"?>
<comments xmlns="http://schemas.openxmlformats.org/spreadsheetml/2006/main">
  <authors>
    <author>中嶋 麻理子</author>
  </authors>
  <commentList>
    <comment ref="A8" authorId="0">
      <text>
        <r>
          <rPr>
            <sz val="10"/>
            <rFont val="ＭＳ Ｐゴシック"/>
            <family val="3"/>
          </rPr>
          <t>修正前　270，000，000
修正後　27，000，000</t>
        </r>
      </text>
    </comment>
  </commentList>
</comments>
</file>

<file path=xl/sharedStrings.xml><?xml version="1.0" encoding="utf-8"?>
<sst xmlns="http://schemas.openxmlformats.org/spreadsheetml/2006/main" count="521" uniqueCount="369">
  <si>
    <t>事業実施責任者</t>
  </si>
  <si>
    <t>事業名</t>
  </si>
  <si>
    <t>導入前後の比較図</t>
  </si>
  <si>
    <t>導入前</t>
  </si>
  <si>
    <t>導入後</t>
  </si>
  <si>
    <t>注：ＣＯ2排出抑制設備の導入前後の比較ができるように、概略図を作成すること。</t>
  </si>
  <si>
    <r>
      <rPr>
        <b/>
        <sz val="12"/>
        <color indexed="8"/>
        <rFont val="ＭＳ Ｐゴシック"/>
        <family val="3"/>
      </rPr>
      <t>年度</t>
    </r>
  </si>
  <si>
    <r>
      <rPr>
        <b/>
        <sz val="12"/>
        <color indexed="8"/>
        <rFont val="ＭＳ Ｐゴシック"/>
        <family val="3"/>
      </rPr>
      <t>補助事業名</t>
    </r>
  </si>
  <si>
    <r>
      <rPr>
        <b/>
        <sz val="12"/>
        <color indexed="8"/>
        <rFont val="ＭＳ Ｐゴシック"/>
        <family val="3"/>
      </rPr>
      <t>補助率</t>
    </r>
  </si>
  <si>
    <r>
      <rPr>
        <b/>
        <sz val="12"/>
        <color indexed="8"/>
        <rFont val="ＭＳ Ｐゴシック"/>
        <family val="3"/>
      </rPr>
      <t>対象設備名</t>
    </r>
  </si>
  <si>
    <r>
      <rPr>
        <sz val="11"/>
        <rFont val="ＭＳ Ｐゴシック"/>
        <family val="3"/>
      </rPr>
      <t>※</t>
    </r>
    <r>
      <rPr>
        <sz val="11"/>
        <rFont val="Times New Roman"/>
        <family val="1"/>
      </rPr>
      <t xml:space="preserve">1 </t>
    </r>
    <r>
      <rPr>
        <sz val="11"/>
        <rFont val="ＭＳ Ｐゴシック"/>
        <family val="3"/>
      </rPr>
      <t>基準年度以降に取得した、もしくは取得予定（申請予定を含む）の補助金等につき漏れなく記載すること。</t>
    </r>
  </si>
  <si>
    <r>
      <rPr>
        <sz val="11"/>
        <rFont val="ＭＳ Ｐゴシック"/>
        <family val="3"/>
      </rPr>
      <t>※</t>
    </r>
    <r>
      <rPr>
        <sz val="11"/>
        <rFont val="Times New Roman"/>
        <family val="1"/>
      </rPr>
      <t xml:space="preserve">2 </t>
    </r>
    <r>
      <rPr>
        <sz val="11"/>
        <rFont val="ＭＳ Ｐゴシック"/>
        <family val="3"/>
      </rPr>
      <t>詳細の分かる資料を添付すること。</t>
    </r>
  </si>
  <si>
    <r>
      <rPr>
        <sz val="11"/>
        <rFont val="ＭＳ Ｐゴシック"/>
        <family val="3"/>
      </rPr>
      <t>※</t>
    </r>
    <r>
      <rPr>
        <sz val="11"/>
        <rFont val="Times New Roman"/>
        <family val="1"/>
      </rPr>
      <t xml:space="preserve">3 </t>
    </r>
    <r>
      <rPr>
        <sz val="11"/>
        <rFont val="ＭＳ Ｐゴシック"/>
        <family val="3"/>
      </rPr>
      <t>記入欄が足りない場合は、適宜行を追加等して記載。</t>
    </r>
  </si>
  <si>
    <r>
      <t>1.</t>
    </r>
    <r>
      <rPr>
        <b/>
        <u val="single"/>
        <sz val="11"/>
        <rFont val="ＭＳ Ｐゴシック"/>
        <family val="3"/>
      </rPr>
      <t>設備の法定耐用年数の根拠について</t>
    </r>
  </si>
  <si>
    <t>No.</t>
  </si>
  <si>
    <r>
      <rPr>
        <b/>
        <sz val="12"/>
        <color indexed="8"/>
        <rFont val="ＭＳ Ｐゴシック"/>
        <family val="3"/>
      </rPr>
      <t>設備名称</t>
    </r>
  </si>
  <si>
    <r>
      <rPr>
        <b/>
        <sz val="12"/>
        <color indexed="8"/>
        <rFont val="ＭＳ Ｐゴシック"/>
        <family val="3"/>
      </rPr>
      <t>耐用年数省令</t>
    </r>
    <r>
      <rPr>
        <b/>
        <sz val="12"/>
        <color indexed="8"/>
        <rFont val="Times New Roman"/>
        <family val="1"/>
      </rPr>
      <t>(</t>
    </r>
    <r>
      <rPr>
        <b/>
        <sz val="12"/>
        <color indexed="8"/>
        <rFont val="ＭＳ Ｐゴシック"/>
        <family val="3"/>
      </rPr>
      <t>※</t>
    </r>
    <r>
      <rPr>
        <b/>
        <sz val="12"/>
        <color indexed="8"/>
        <rFont val="Times New Roman"/>
        <family val="1"/>
      </rPr>
      <t>1)</t>
    </r>
    <r>
      <rPr>
        <b/>
        <sz val="12"/>
        <color indexed="8"/>
        <rFont val="ＭＳ Ｐゴシック"/>
        <family val="3"/>
      </rPr>
      <t>別表上の項目名</t>
    </r>
  </si>
  <si>
    <r>
      <t>2.</t>
    </r>
    <r>
      <rPr>
        <b/>
        <u val="single"/>
        <sz val="11"/>
        <rFont val="ＭＳ Ｐゴシック"/>
        <family val="3"/>
      </rPr>
      <t>既存設備について、法定耐用年数の算出根拠</t>
    </r>
  </si>
  <si>
    <r>
      <t>3.</t>
    </r>
    <r>
      <rPr>
        <b/>
        <u val="single"/>
        <sz val="11"/>
        <rFont val="ＭＳ Ｐゴシック"/>
        <family val="3"/>
      </rPr>
      <t>設備が複数に渡る場合、申請時に採用する法定耐用年数とその根拠（単純平均もしくは加重平均）</t>
    </r>
  </si>
  <si>
    <r>
      <rPr>
        <sz val="11"/>
        <rFont val="ＭＳ Ｐゴシック"/>
        <family val="3"/>
      </rPr>
      <t>※</t>
    </r>
    <r>
      <rPr>
        <sz val="11"/>
        <rFont val="Times New Roman"/>
        <family val="1"/>
      </rPr>
      <t xml:space="preserve">1 </t>
    </r>
    <r>
      <rPr>
        <sz val="11"/>
        <rFont val="ＭＳ Ｐゴシック"/>
        <family val="3"/>
      </rPr>
      <t>「減価償却資産の耐用年数等に関する省令」（昭和四十年三月三十一日大蔵省令第十五号、最終改正：平成二〇年四月三〇日財務省令第三二号）</t>
    </r>
  </si>
  <si>
    <r>
      <rPr>
        <sz val="11"/>
        <rFont val="ＭＳ Ｐゴシック"/>
        <family val="3"/>
      </rPr>
      <t>※</t>
    </r>
    <r>
      <rPr>
        <sz val="11"/>
        <rFont val="Times New Roman"/>
        <family val="1"/>
      </rPr>
      <t xml:space="preserve">2 </t>
    </r>
    <r>
      <rPr>
        <sz val="11"/>
        <rFont val="ＭＳ Ｐゴシック"/>
        <family val="3"/>
      </rPr>
      <t>記入欄が足りない場合は、適宜行を追加等して記載。</t>
    </r>
  </si>
  <si>
    <t>新規導入</t>
  </si>
  <si>
    <t>既存設備改修</t>
  </si>
  <si>
    <r>
      <t>(5)補助金</t>
    </r>
    <r>
      <rPr>
        <sz val="11"/>
        <rFont val="ＭＳ Ｐゴシック"/>
        <family val="3"/>
      </rPr>
      <t>申請額</t>
    </r>
  </si>
  <si>
    <t>円</t>
  </si>
  <si>
    <t>（単位：円）</t>
  </si>
  <si>
    <t>金額</t>
  </si>
  <si>
    <t>積算内訳</t>
  </si>
  <si>
    <t>合　計</t>
  </si>
  <si>
    <t>注　記入欄が少ない場合は、本様式を引き伸ばして使用すること。</t>
  </si>
  <si>
    <t>①</t>
  </si>
  <si>
    <t>（t-CO2／年）</t>
  </si>
  <si>
    <t>②</t>
  </si>
  <si>
    <t>＋</t>
  </si>
  <si>
    <t>③</t>
  </si>
  <si>
    <t>※①＝②＋③とする。</t>
  </si>
  <si>
    <r>
      <t xml:space="preserve">         </t>
    </r>
    <r>
      <rPr>
        <sz val="11"/>
        <rFont val="ＭＳ Ｐゴシック"/>
        <family val="3"/>
      </rPr>
      <t>&lt;補足説明記入欄&gt;</t>
    </r>
  </si>
  <si>
    <t>想定される要因について、要因ごとに可能な限り定量的に記述。）</t>
  </si>
  <si>
    <t>他の補助事業の利用状況等について</t>
  </si>
  <si>
    <t>法定耐用年数の根拠について</t>
  </si>
  <si>
    <t>補助対象事業費</t>
  </si>
  <si>
    <t>削減効果</t>
  </si>
  <si>
    <t>事業期間</t>
  </si>
  <si>
    <t>参加形態</t>
  </si>
  <si>
    <t>事業実施場所の主な業務内容</t>
  </si>
  <si>
    <t>補助事業の概要</t>
  </si>
  <si>
    <t>E-mail</t>
  </si>
  <si>
    <t>区分</t>
  </si>
  <si>
    <t>法人名</t>
  </si>
  <si>
    <t>法人</t>
  </si>
  <si>
    <t>経理責任者</t>
  </si>
  <si>
    <t>【公募要領別添１】</t>
  </si>
  <si>
    <t>【公募要領別添1別紙1】</t>
  </si>
  <si>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2</t>
    </r>
    <r>
      <rPr>
        <sz val="11"/>
        <rFont val="ＭＳ Ｐゴシック"/>
        <family val="3"/>
      </rPr>
      <t>】</t>
    </r>
  </si>
  <si>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3</t>
    </r>
    <r>
      <rPr>
        <sz val="11"/>
        <rFont val="ＭＳ Ｐゴシック"/>
        <family val="3"/>
      </rPr>
      <t>】</t>
    </r>
  </si>
  <si>
    <t>【公募要領別添2】</t>
  </si>
  <si>
    <t>【公募要領別添3】</t>
  </si>
  <si>
    <t>用　　途</t>
  </si>
  <si>
    <t>事　務　所</t>
  </si>
  <si>
    <t>学　　校</t>
  </si>
  <si>
    <t>ホ　テ　ル</t>
  </si>
  <si>
    <t>病　　院</t>
  </si>
  <si>
    <t>店　　舗</t>
  </si>
  <si>
    <t>合　　計</t>
  </si>
  <si>
    <t>-</t>
  </si>
  <si>
    <t>＝</t>
  </si>
  <si>
    <t>（t-CO2)</t>
  </si>
  <si>
    <t>÷</t>
  </si>
  <si>
    <t>(㎡）</t>
  </si>
  <si>
    <t>合計床面積</t>
  </si>
  <si>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5</t>
    </r>
    <r>
      <rPr>
        <sz val="11"/>
        <rFont val="ＭＳ Ｐゴシック"/>
        <family val="3"/>
      </rPr>
      <t>】</t>
    </r>
  </si>
  <si>
    <t>床面積あたりの排出量について</t>
  </si>
  <si>
    <t>新規導入もしくは
既存設備改修の別</t>
  </si>
  <si>
    <t>既存設備改修の場合の既存設備の
耐用残余年数</t>
  </si>
  <si>
    <t>商品名</t>
  </si>
  <si>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</si>
  <si>
    <t>補助対象として導入される先進技術による設備について</t>
  </si>
  <si>
    <t>内訳</t>
  </si>
  <si>
    <t>別紙２に指定された補助対象設備</t>
  </si>
  <si>
    <t>別紙２に指定されていない補助対象設備</t>
  </si>
  <si>
    <t>補助対象ではない設備</t>
  </si>
  <si>
    <t>（補助対象設備以外による排出削減努力、エネルギー使用設備の廃止、利用時間の短縮等、</t>
  </si>
  <si>
    <t>算定内容の具体を記述すること。</t>
  </si>
  <si>
    <t>（設備効率の向上、設備の想定使用方法等、算定の根拠を記述。）</t>
  </si>
  <si>
    <t>メーカー名</t>
  </si>
  <si>
    <t>型式番号</t>
  </si>
  <si>
    <t>冷房能力</t>
  </si>
  <si>
    <t>100RT未満</t>
  </si>
  <si>
    <t>100RT以上</t>
  </si>
  <si>
    <t>基準値</t>
  </si>
  <si>
    <t>導入機器の効率</t>
  </si>
  <si>
    <t>②ターボ冷凍機</t>
  </si>
  <si>
    <t>③空冷ヒートポンプチリングユニット（40馬力以上）</t>
  </si>
  <si>
    <t>④水冷ヒートポンプチリングユニット（40馬力以上）</t>
  </si>
  <si>
    <t>20.0kW未満</t>
  </si>
  <si>
    <t>20.0kW以上</t>
  </si>
  <si>
    <t>⑥氷蓄熱型パッケージエアコン（ビル用途、店舗用途）</t>
  </si>
  <si>
    <t>温水ボイラ、蒸気ボイラ</t>
  </si>
  <si>
    <t>温水ボイラ</t>
  </si>
  <si>
    <t>蒸気ボイラ</t>
  </si>
  <si>
    <t>ボイラ効率=</t>
  </si>
  <si>
    <t>加熱能力</t>
  </si>
  <si>
    <t>熱効率=</t>
  </si>
  <si>
    <t>発電容量</t>
  </si>
  <si>
    <t>200kW未満</t>
  </si>
  <si>
    <t>200kW以上</t>
  </si>
  <si>
    <t>総合効率=</t>
  </si>
  <si>
    <t>発電効率=</t>
  </si>
  <si>
    <t>※　導入機器の仕様書で確認が困難な場合には、以下の要件を満たす仕様書以外の確認資料を用いること。</t>
  </si>
  <si>
    <t>確認資料の種類</t>
  </si>
  <si>
    <t>要件</t>
  </si>
  <si>
    <t>見積書、確認書等</t>
  </si>
  <si>
    <t>・基準を満たす上で必要な該当要件（導入機器の効率やその測定方法等）について記載されていること
・基準適合を確認した者の押印があること</t>
  </si>
  <si>
    <t>・基準を満たす上で必要な該当要件（導入機器の効率やその測定方法等）について記載されていること</t>
  </si>
  <si>
    <t>基準を満たす上で必要な該当要件（導入機器の効率やその測定方法等）が、カタログ掲載機器と実際の導入機器とで相違ないことが記載されており、基準適合を確認した者の押印のある資料（見積書、確認書等）が添付されていること</t>
  </si>
  <si>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4</t>
    </r>
    <r>
      <rPr>
        <sz val="11"/>
        <rFont val="ＭＳ Ｐゴシック"/>
        <family val="3"/>
      </rPr>
      <t>】</t>
    </r>
  </si>
  <si>
    <t>①吸収式冷温水器、吸収式冷凍機</t>
  </si>
  <si>
    <t>COP=</t>
  </si>
  <si>
    <t>APF=</t>
  </si>
  <si>
    <t>日量蓄熱利用冷房効率=</t>
  </si>
  <si>
    <t>⑦ガスエンジンヒートポンプ</t>
  </si>
  <si>
    <t>⑧ボイラ、潜熱回収型真空加熱温水器</t>
  </si>
  <si>
    <t>⑨ヒートポンプ給湯器</t>
  </si>
  <si>
    <t>⑩潜熱回収型給湯器</t>
  </si>
  <si>
    <t>⑪コジェネレーション</t>
  </si>
  <si>
    <t>カタログ</t>
  </si>
  <si>
    <t>（注）カタログを使用した場合には、必ず以下の内容を確認のうえ左欄に○をすること。</t>
  </si>
  <si>
    <t>基準適合確認に使用した資料および記載箇所（頁数等）</t>
  </si>
  <si>
    <t>※　基準適合の確認資料の例としては、仕様書、カタログ等がある。
　　 ただし、仕様書以外の資料を用いる場合には最下部の注にも記載すること。
　　 また、確認に用いた資料は申請時に添付すること。</t>
  </si>
  <si>
    <t>※　導入機器の効率については、別紙２先進技術リストに記載された基準に基づく効率を記入すること。</t>
  </si>
  <si>
    <t>※1 面積の合計は算定対象となる建物の延床面積となる。テナント専有部分等を除外することはできない。</t>
  </si>
  <si>
    <t>いずれの用途にも属さないと考えられるものについては、「事務所」と区分して算定すること。</t>
  </si>
  <si>
    <t>記入欄</t>
  </si>
  <si>
    <t>自動計算欄</t>
  </si>
  <si>
    <t>①満たすべき床面積あたりの排出量の水準</t>
  </si>
  <si>
    <t>床面積あたりの排出量に関する一定の水準の用途別床面積加重平均値</t>
  </si>
  <si>
    <t>合計床面積に占める割合（％）
Ａ</t>
  </si>
  <si>
    <t>Ａ×B</t>
  </si>
  <si>
    <t>②床面積あたりの排出量の水準（目標値）</t>
  </si>
  <si>
    <t>排出原単位（t-CO2/m2・年）</t>
  </si>
  <si>
    <t>①≧②となることが必要である。</t>
  </si>
  <si>
    <t>床面積（㎡）
※1</t>
  </si>
  <si>
    <t>用途別床面積あたりの排出量に関する一定の水準
（t-CO2/㎡・年）
Ｂ
※2</t>
  </si>
  <si>
    <t>⑤パッケージエアコン（ビル用途、店舗用途）</t>
  </si>
  <si>
    <t>基準値（APF表示がある機器はAPFを用いること）</t>
  </si>
  <si>
    <t>※　なお各機器において電源周波数50Hz及び60Hzにより効率が異なる場合は、いずれかが基準と
　　なる水準を満たしていれば対象機器とする。</t>
  </si>
  <si>
    <t>※　導入する設備の左欄に〇を入力し、右の空欄に機器の情報を記載すること。</t>
  </si>
  <si>
    <t>自動入力欄</t>
  </si>
  <si>
    <t>※2　用途別床面積あたりの排出量に関する一定の水準の算定にあたっては、電力、燃料種ごとの単位面積あたりの平均消費量に、排出係数を乗じて算定している。なお、排出係数については、ASSETモニタリング報告ガイドラインにおける値を適用している。</t>
  </si>
  <si>
    <t>新規導入の場合の耐用年数</t>
  </si>
  <si>
    <t>(上限5千万円)</t>
  </si>
  <si>
    <t>法人名</t>
  </si>
  <si>
    <t>法人所在地</t>
  </si>
  <si>
    <t>主な業務内容</t>
  </si>
  <si>
    <t>部署</t>
  </si>
  <si>
    <t>役職</t>
  </si>
  <si>
    <t>氏名</t>
  </si>
  <si>
    <t>役職</t>
  </si>
  <si>
    <t>区分</t>
  </si>
  <si>
    <t>法人名</t>
  </si>
  <si>
    <t>勤務先住所</t>
  </si>
  <si>
    <t>電話番号</t>
  </si>
  <si>
    <t>共同事業者
（目標保有者）
　　　　　　※３</t>
  </si>
  <si>
    <t>法人名</t>
  </si>
  <si>
    <t>事業実施責任者</t>
  </si>
  <si>
    <t>所属部署・役職</t>
  </si>
  <si>
    <t>共同事業者の事務連絡先※４</t>
  </si>
  <si>
    <t>E-mail</t>
  </si>
  <si>
    <t>削減協力者※５</t>
  </si>
  <si>
    <t>事業形態※７</t>
  </si>
  <si>
    <t>注　記載にあたっては、「ASSET　実施ルール」を参照すること。また、記入欄が少ない場合は、本様式を引き伸ばして使用すること。</t>
  </si>
  <si>
    <t>※１　代表事業者は、補助対象の設備を保有し、補助金の交付を受ける法人とする。</t>
  </si>
  <si>
    <t>※２　代表事業者の事務連絡先は、代表事業者、あるいは代表事業者からの委任を受けた第３者である事務代行者の窓口となる担当者情報</t>
  </si>
  <si>
    <t>　　　について記載する。</t>
  </si>
  <si>
    <t>※３　代表事業者が事業所における補助対象設備の設置権限を持たない場合には、設置権限を有する者（業務ビル等においてはビルオーナー等）を必ず共</t>
  </si>
  <si>
    <t>　　　同事業者として記載すること。</t>
  </si>
  <si>
    <t>※４　共同事業者の事務連絡先は、共同事業者のいずれかの法人、あるいは代表事業者及び共同事業者からの委任を受けた第３者である</t>
  </si>
  <si>
    <t>　　　事務代行者の窓口となる担当者情報について記載する。</t>
  </si>
  <si>
    <t>　　　　住所は代表的な事業所を記載する。</t>
  </si>
  <si>
    <t>基準年度CO2排出量
※１，２</t>
  </si>
  <si>
    <t>削減目標量
※３</t>
  </si>
  <si>
    <t>＋</t>
  </si>
  <si>
    <t>=</t>
  </si>
  <si>
    <t>（設備導入によるCO2排出削減目標量）
&lt;t-CO2&gt;-①</t>
  </si>
  <si>
    <t>（設備導入以外の排出削減取組によるCO2排出削減目標量）
&lt;t-CO2&gt;-②</t>
  </si>
  <si>
    <t xml:space="preserve">&lt;t-CO2&gt;
</t>
  </si>
  <si>
    <t>補助の費用効率性</t>
  </si>
  <si>
    <t>補助金申請額</t>
  </si>
  <si>
    <t>千円</t>
  </si>
  <si>
    <t>÷{ (</t>
  </si>
  <si>
    <t>＋</t>
  </si>
  <si>
    <t>×1/2) ×</t>
  </si>
  <si>
    <t>}  =</t>
  </si>
  <si>
    <t>&lt;円/t-CO2＞</t>
  </si>
  <si>
    <t>注　記入欄が少ない場合は、本様式を引き伸ばして使用すること。</t>
  </si>
  <si>
    <t>※１　基準年度排出量の算定については、「ASSET　実施ルール」を参照すること。</t>
  </si>
  <si>
    <t>※３　排出削減目標量の算定については、「ASSET　実施ルール」を参照すること。</t>
  </si>
  <si>
    <t>※４　数値は小数点以下切り捨てで記入すること。ただし、設備の法定耐用年数を除く。</t>
  </si>
  <si>
    <t>ＣＯ2排出量算定の敷地境界</t>
  </si>
  <si>
    <t>敷地境界</t>
  </si>
  <si>
    <t>敷地内における主な化石燃料燃焼設備（ボイラー等）、他社から供給を受けた電力・熱を使用する主な設備（※主な設備を箇条書きで記載）</t>
  </si>
  <si>
    <t>注：敷地境界については「ASSETルール」を参照のこと。</t>
  </si>
  <si>
    <t>（複数事業者による共同申請の場合）各事業者の役割分担について</t>
  </si>
  <si>
    <t>代表事業者及び共同事業者につき、各々の担当業務及び関係について図等を用いて記述のこと。</t>
  </si>
  <si>
    <t>その他特記事項</t>
  </si>
  <si>
    <t>先進対策の効率的実施によるCO2排出量大幅削減設備補助事業整備計画書</t>
  </si>
  <si>
    <t>※６　グループ参加の場合、事業の実施場所は「○○ビルおよび○○ビル」のように参加事業場名または工場名をすべて列記する。</t>
  </si>
  <si>
    <t>2014年度の年間CO2排出削減目標量</t>
  </si>
  <si>
    <t>代表事業者
（設備保有者・目標保有者）　※１</t>
  </si>
  <si>
    <t>代表事業者の事務連絡先　※２</t>
  </si>
  <si>
    <t>事業の実施場所
※６</t>
  </si>
  <si>
    <t>（導入する設備の法定耐用年数）
＜年間＞</t>
  </si>
  <si>
    <t>ｔＣＯ2（2010年度）</t>
  </si>
  <si>
    <t>ｔＣＯ2（2011年度）</t>
  </si>
  <si>
    <t>ｔＣＯ2（2012年度）</t>
  </si>
  <si>
    <t>××リース株式会社　</t>
  </si>
  <si>
    <t>〒110-・・・・　東京都千代田区・・・</t>
  </si>
  <si>
    <t>リース・クレジット業</t>
  </si>
  <si>
    <t>東京支店</t>
  </si>
  <si>
    <t>支店長</t>
  </si>
  <si>
    <t>××　一郎</t>
  </si>
  <si>
    <t>経理部</t>
  </si>
  <si>
    <t>部長</t>
  </si>
  <si>
    <t>××　二郎</t>
  </si>
  <si>
    <t>××リース株式会社</t>
  </si>
  <si>
    <t>経理係長</t>
  </si>
  <si>
    <t>××　三郎</t>
  </si>
  <si>
    <t>03-1234-xxxx</t>
  </si>
  <si>
    <t>saburo@xxx.co.jp</t>
  </si>
  <si>
    <t>導入する設備一覧</t>
  </si>
  <si>
    <t>補助対象設備</t>
  </si>
  <si>
    <t>別紙2に指定された先進技術による設備
※１</t>
  </si>
  <si>
    <t xml:space="preserve">先進技術による設備以外の設備
</t>
  </si>
  <si>
    <t>補助対象外の設備</t>
  </si>
  <si>
    <t>注　記入欄が少ない場合は、適宜欄を増やして使用すること。</t>
  </si>
  <si>
    <t>※１　「別紙2に指定された先進技術による設備」のみ、商品名まで記載すること。</t>
  </si>
  <si>
    <t>株式会社○○不動産</t>
  </si>
  <si>
    <t>○○　四郎</t>
  </si>
  <si>
    <t>03-5978-xxxx</t>
  </si>
  <si>
    <t>shiro@ooo.co.jp</t>
  </si>
  <si>
    <t>総務部長</t>
  </si>
  <si>
    <t>ビル管理部</t>
  </si>
  <si>
    <t>ビル管理部第一グループ長</t>
  </si>
  <si>
    <t>○○　五郎</t>
  </si>
  <si>
    <t>〒160-・・・　東京都新宿区・・・</t>
  </si>
  <si>
    <t>03-4321-○○○○</t>
  </si>
  <si>
    <t>goro@ooo.co.jp</t>
  </si>
  <si>
    <t>株式会社△△△</t>
  </si>
  <si>
    <t>金融サービス業</t>
  </si>
  <si>
    <t>高効率パッケージエアコン導入によるCO2削減事業</t>
  </si>
  <si>
    <r>
      <t>交付決定の日～平成</t>
    </r>
    <r>
      <rPr>
        <sz val="11"/>
        <color indexed="62"/>
        <rFont val="ＭＳ Ｐゴシック"/>
        <family val="3"/>
      </rPr>
      <t>26</t>
    </r>
    <r>
      <rPr>
        <sz val="11"/>
        <color indexed="8"/>
        <rFont val="ＭＳ Ｐゴシック"/>
        <family val="3"/>
      </rPr>
      <t>年</t>
    </r>
    <r>
      <rPr>
        <sz val="11"/>
        <color indexed="62"/>
        <rFont val="ＭＳ Ｐゴシック"/>
        <family val="3"/>
      </rPr>
      <t>3</t>
    </r>
    <r>
      <rPr>
        <sz val="11"/>
        <color indexed="8"/>
        <rFont val="ＭＳ Ｐゴシック"/>
        <family val="3"/>
      </rPr>
      <t>月</t>
    </r>
    <r>
      <rPr>
        <sz val="11"/>
        <color indexed="62"/>
        <rFont val="ＭＳ Ｐゴシック"/>
        <family val="3"/>
      </rPr>
      <t>31</t>
    </r>
    <r>
      <rPr>
        <sz val="11"/>
        <color indexed="8"/>
        <rFont val="ＭＳ Ｐゴシック"/>
        <family val="3"/>
      </rPr>
      <t>日</t>
    </r>
  </si>
  <si>
    <t>○○省○○補助金</t>
  </si>
  <si>
    <t>1/3</t>
  </si>
  <si>
    <t>平成25年度</t>
  </si>
  <si>
    <t>別表第一の「建物附属設備」「冷房、暖房、通風又はボイラー設備」「冷暖房設備（冷凍機の出力が二十二キロワット以下のもの）」</t>
  </si>
  <si>
    <t>13年</t>
  </si>
  <si>
    <t>別表第一の「建物附属設備」「電気設備（照明設備を含む。）」「その他のもの」</t>
  </si>
  <si>
    <t>法定耐用年数：15年
取得時の経過年数：5年
簡便法による計算より　（15年－5年）＋（5年×20％）＝11年</t>
  </si>
  <si>
    <t>カタログP10-11</t>
  </si>
  <si>
    <t>●●株式会社</t>
  </si>
  <si>
    <t>高効率エアコン ABシリーズ</t>
  </si>
  <si>
    <t>123-AB</t>
  </si>
  <si>
    <t>高効率エアコン ABシリーズ</t>
  </si>
  <si>
    <t>ｔＣＯ2-(基準年度排出量)－（１）</t>
  </si>
  <si>
    <t>-（２）</t>
  </si>
  <si>
    <t>補助金申請額
＜千円＞(=③)</t>
  </si>
  <si>
    <t xml:space="preserve"> XYエアコン</t>
  </si>
  <si>
    <t>高効率照明A</t>
  </si>
  <si>
    <t>高効率照明B</t>
  </si>
  <si>
    <t>高効率パッケージエアコン①</t>
  </si>
  <si>
    <t>高効率パッケージエアコン②</t>
  </si>
  <si>
    <t>高効率パッケージエアコン①</t>
  </si>
  <si>
    <t>(13+13＋11+11)÷4＝12年（単純平均による）</t>
  </si>
  <si>
    <t>カタログP6-10</t>
  </si>
  <si>
    <t>XY555</t>
  </si>
  <si>
    <t>先進対策の効率的実施によるCO2排出量大幅削減事業設備補助事業経費内訳（平成24年度）</t>
  </si>
  <si>
    <t>高効率照明①</t>
  </si>
  <si>
    <t>高効率照明②</t>
  </si>
  <si>
    <t>(1)総事業費</t>
  </si>
  <si>
    <t>(2)寄付金その他</t>
  </si>
  <si>
    <t>(3)差引額</t>
  </si>
  <si>
    <t>(4)補助対象経費</t>
  </si>
  <si>
    <t>の収入</t>
  </si>
  <si>
    <t>(1)-(2)</t>
  </si>
  <si>
    <t>支出予定額</t>
  </si>
  <si>
    <t>(4)×1/3　※1</t>
  </si>
  <si>
    <r>
      <t>補助対象経費支出予定額内訳（</t>
    </r>
    <r>
      <rPr>
        <b/>
        <u val="single"/>
        <sz val="11"/>
        <rFont val="ＭＳ Ｐゴシック"/>
        <family val="3"/>
      </rPr>
      <t>既存の施設及び設備の撤去費用は認められないことに留意すること。</t>
    </r>
    <r>
      <rPr>
        <sz val="11"/>
        <rFont val="ＭＳ Ｐゴシック"/>
        <family val="3"/>
      </rPr>
      <t>）</t>
    </r>
  </si>
  <si>
    <t>経費区分・費目</t>
  </si>
  <si>
    <t>工事費</t>
  </si>
  <si>
    <t>　　　　本工事費</t>
  </si>
  <si>
    <t>　　　　　　　　　　材料費</t>
  </si>
  <si>
    <t>○</t>
  </si>
  <si>
    <t>　　　　労務費</t>
  </si>
  <si>
    <t>高効率パッケージエアコン①、②、</t>
  </si>
  <si>
    <t>　　　　　　　　　　　　　　　　高効率照明①、②</t>
  </si>
  <si>
    <t>　　　　共通仮設費</t>
  </si>
  <si>
    <t>　　　　測量及び試験費</t>
  </si>
  <si>
    <t>高効率パッケージエアコン①（5台）</t>
  </si>
  <si>
    <t>高効率パッケージエアコン②（3台）</t>
  </si>
  <si>
    <t>※２　ここで記載する設備名は、全ての別添・別紙において同一のものとすること。</t>
  </si>
  <si>
    <t>〇</t>
  </si>
  <si>
    <t>※導入機器の効率の算定方法について、記載すること。</t>
  </si>
  <si>
    <t>COP=</t>
  </si>
  <si>
    <t xml:space="preserve"> XYエアコン</t>
  </si>
  <si>
    <t>高効率パッケージエアコン①（高効率エアコン ABシリーズ）
カタログ（p.10-11)に、〇冷房：冷房能力5.3kw、消費電力1.42kw　〇暖房：暖房能力6.0kw、消費電力1.38kw
とある。ここから、〇冷房のCOP：5.3kw/1.42kw=3.7　〇暖房のCOP：6.0kw/1.38kw=4.3となる。
これより、冷房と暖房の平均COP値は、（3.7＋4.3）÷2＝4.0となる。
高効率パッケージエアコン② （XYエアコン）
カタログ（p.6-10)に、〇冷房：冷房能力6.0kw、消費電力1.5kw　〇暖房：暖房能力6.5kw、消費電力1.44kw
とある。ここから、〇冷房のCOP：5.3kw/1.36kw=3.9　〇暖房のCOP：6.5kw/1.44kw=4.5となる。
これより、冷房と暖房の平均COP値は、（3.9＋4.5）÷2＝4.2となる。</t>
  </si>
  <si>
    <t>高効率照明①（○～□階）</t>
  </si>
  <si>
    <t>高効率照明②（△階）</t>
  </si>
  <si>
    <t>高効率照明機器①、②</t>
  </si>
  <si>
    <t>・事業場における省エネ努力（PCの省エネモード設定、3階以下の移動はエレベーターを利用する）：5t-CO2</t>
  </si>
  <si>
    <t xml:space="preserve">※３  一つの商品名に一つの設備名を対応させてください。
</t>
  </si>
  <si>
    <t>設備名 ※２、※３</t>
  </si>
  <si>
    <t>パッケージエアコン③</t>
  </si>
  <si>
    <t>パッケージエアコン③
（申請中）</t>
  </si>
  <si>
    <t>平成24年度</t>
  </si>
  <si>
    <t>○○センター補助金</t>
  </si>
  <si>
    <t>1/3</t>
  </si>
  <si>
    <t>高効率給湯器</t>
  </si>
  <si>
    <t>4t-CO2</t>
  </si>
  <si>
    <t>10t-CO2</t>
  </si>
  <si>
    <t>（注）本様式は事業形態が事業場の場合のみ提出すること。</t>
  </si>
  <si>
    <t>株式会社△△△東京第一支店ビル
〒120-・・・　東京都足立区・・・</t>
  </si>
  <si>
    <t>１．2014年度において満たすべき床面積あたりの排出量の水準</t>
  </si>
  <si>
    <t>２．2014年度の床面積当たりの排出量の水準（目標値）</t>
  </si>
  <si>
    <t>2014年度排出目標量※3</t>
  </si>
  <si>
    <t>自動確認欄（床面積および2014年度排出目標量を入力すると確認メッセージを表示します）</t>
  </si>
  <si>
    <t>○</t>
  </si>
  <si>
    <t>※3　2014年度排出目標量は、
基準年度排出量＜別添1「基準年度CO2排出量」の項目(1)＞
－2014年度の年間ＣＯ2排出削減目標量＜別添1「削減効果」の項目(2)＞
により求める。</t>
  </si>
  <si>
    <r>
      <rPr>
        <sz val="11"/>
        <color indexed="62"/>
        <rFont val="ＭＳ Ｐゴシック"/>
        <family val="3"/>
      </rPr>
      <t>■</t>
    </r>
    <r>
      <rPr>
        <sz val="11"/>
        <rFont val="ＭＳ Ｐゴシック"/>
        <family val="3"/>
      </rPr>
      <t>代表</t>
    </r>
    <r>
      <rPr>
        <sz val="11"/>
        <color indexed="8"/>
        <rFont val="ＭＳ Ｐゴシック"/>
        <family val="3"/>
      </rPr>
      <t>事業者　　　□事務代行者</t>
    </r>
  </si>
  <si>
    <r>
      <rPr>
        <sz val="11"/>
        <color indexed="62"/>
        <rFont val="ＭＳ Ｐゴシック"/>
        <family val="3"/>
      </rPr>
      <t>■</t>
    </r>
    <r>
      <rPr>
        <sz val="11"/>
        <rFont val="ＭＳ Ｐゴシック"/>
        <family val="3"/>
      </rPr>
      <t>事業場　　　　□工場</t>
    </r>
  </si>
  <si>
    <r>
      <rPr>
        <sz val="11"/>
        <color indexed="62"/>
        <rFont val="ＭＳ Ｐゴシック"/>
        <family val="3"/>
      </rPr>
      <t>■</t>
    </r>
    <r>
      <rPr>
        <sz val="11"/>
        <color indexed="8"/>
        <rFont val="ＭＳ Ｐゴシック"/>
        <family val="3"/>
      </rPr>
      <t>単独参加　　　　　</t>
    </r>
    <r>
      <rPr>
        <sz val="11"/>
        <rFont val="ＭＳ Ｐゴシック"/>
        <family val="3"/>
      </rPr>
      <t>□グループ参加</t>
    </r>
  </si>
  <si>
    <r>
      <t>※５　削減協力者は、代表事業者及び共同事業者以外に、削減事業に協力する法人（テナント</t>
    </r>
    <r>
      <rPr>
        <sz val="11"/>
        <rFont val="ＭＳ Ｐゴシック"/>
        <family val="3"/>
      </rPr>
      <t>、工場内で事業を行う者等）とする。（任意）</t>
    </r>
  </si>
  <si>
    <r>
      <t>　　　 テナント、</t>
    </r>
    <r>
      <rPr>
        <sz val="11"/>
        <rFont val="ＭＳ Ｐゴシック"/>
        <family val="3"/>
      </rPr>
      <t>工場内で事業を行う者等が目標保有者として参加する場合、本様式においては共同事業者として記載すること。</t>
    </r>
  </si>
  <si>
    <r>
      <rPr>
        <sz val="11"/>
        <color indexed="62"/>
        <rFont val="ＭＳ Ｐゴシック"/>
        <family val="3"/>
      </rPr>
      <t>■</t>
    </r>
    <r>
      <rPr>
        <sz val="11"/>
        <color indexed="8"/>
        <rFont val="ＭＳ Ｐゴシック"/>
        <family val="3"/>
      </rPr>
      <t>共同事業者　　　□事務代行者</t>
    </r>
  </si>
  <si>
    <r>
      <t>千円</t>
    </r>
    <r>
      <rPr>
        <sz val="11"/>
        <rFont val="ＭＳ Ｐゴシック"/>
        <family val="3"/>
      </rPr>
      <t>-③</t>
    </r>
  </si>
  <si>
    <r>
      <t>※２　基準年度は</t>
    </r>
    <r>
      <rPr>
        <sz val="11"/>
        <rFont val="ＭＳ Ｐゴシック"/>
        <family val="3"/>
      </rPr>
      <t>2010～2012年度の３年間平均を原則とするが、固有の事情により例外を認めることもあり得る。</t>
    </r>
  </si>
  <si>
    <r>
      <t>　　　なお、対象となる</t>
    </r>
    <r>
      <rPr>
        <sz val="11"/>
        <rFont val="ＭＳ Ｐゴシック"/>
        <family val="3"/>
      </rPr>
      <t>事業場・工場等における補助対象設備以外による排出削減の見込量を含めることも可とするが、この計画書に記載の
　　　排出削減目標量の数値自体は、本計画書の提出以降変更することができない。</t>
    </r>
  </si>
  <si>
    <r>
      <t>　　　グループ参加者の場合、参加事業場</t>
    </r>
    <r>
      <rPr>
        <sz val="11"/>
        <rFont val="ＭＳ Ｐゴシック"/>
        <family val="3"/>
      </rPr>
      <t>・工場の一覧（様式自由）をここに貼付。
　　　別添4-2の「1-2.事業場・工場リスト」を使用することも可。</t>
    </r>
  </si>
  <si>
    <r>
      <rPr>
        <b/>
        <sz val="12"/>
        <rFont val="ＭＳ Ｐゴシック"/>
        <family val="3"/>
      </rPr>
      <t>対象設備の</t>
    </r>
    <r>
      <rPr>
        <b/>
        <sz val="12"/>
        <rFont val="Times New Roman"/>
        <family val="1"/>
      </rPr>
      <t>2014</t>
    </r>
    <r>
      <rPr>
        <b/>
        <sz val="12"/>
        <rFont val="ＭＳ Ｐゴシック"/>
        <family val="3"/>
      </rPr>
      <t>年度</t>
    </r>
    <r>
      <rPr>
        <b/>
        <sz val="12"/>
        <rFont val="Times New Roman"/>
        <family val="1"/>
      </rPr>
      <t>CO2</t>
    </r>
    <r>
      <rPr>
        <b/>
        <sz val="12"/>
        <rFont val="ＭＳ Ｐゴシック"/>
        <family val="3"/>
      </rPr>
      <t>削減目標量（基準年度比）</t>
    </r>
  </si>
  <si>
    <r>
      <rPr>
        <sz val="11"/>
        <rFont val="ＭＳ Ｐゴシック"/>
        <family val="3"/>
      </rPr>
      <t>2014年度の年間CO2排出削減目標量の内訳</t>
    </r>
  </si>
  <si>
    <r>
      <rPr>
        <sz val="11"/>
        <rFont val="ＭＳ Ｐゴシック"/>
        <family val="3"/>
      </rPr>
      <t>2014年度のCO2排出削減目標量
（別紙1「削減効果」項目(2)に該当）</t>
    </r>
  </si>
  <si>
    <r>
      <t>設備導入による</t>
    </r>
    <r>
      <rPr>
        <sz val="11"/>
        <rFont val="ＭＳ Ｐゴシック"/>
        <family val="3"/>
      </rPr>
      <t>2014年度CO2排出削減目標量</t>
    </r>
  </si>
  <si>
    <r>
      <t>設備導入以外の排出削減取組による</t>
    </r>
    <r>
      <rPr>
        <sz val="11"/>
        <rFont val="ＭＳ Ｐゴシック"/>
        <family val="3"/>
      </rPr>
      <t>2014年度のCO2排出削減目標量</t>
    </r>
  </si>
  <si>
    <r>
      <t>「②設備導入による</t>
    </r>
    <r>
      <rPr>
        <sz val="11"/>
        <rFont val="ＭＳ Ｐゴシック"/>
        <family val="3"/>
      </rPr>
      <t>2014年度CO2排出削減目標量」について、</t>
    </r>
  </si>
  <si>
    <t xml:space="preserve">  購入予定の主な財産の内訳(一品、一組又は一式の価格が５０万円以上のもの)</t>
  </si>
  <si>
    <t>名　　　　称</t>
  </si>
  <si>
    <t>仕　　様</t>
  </si>
  <si>
    <t>数量</t>
  </si>
  <si>
    <t>単　価</t>
  </si>
  <si>
    <t>金　　額</t>
  </si>
  <si>
    <t>購入予定時期</t>
  </si>
  <si>
    <t>　　名称・仕様については、別添１における補助対象設備（別紙2に指定された先進技術による設備・</t>
  </si>
  <si>
    <t>　　先進技術による設備以外の設備）との対応関係が判るように記載すること。</t>
  </si>
  <si>
    <t>※1 千円未満は切り捨てで記入すること。</t>
  </si>
  <si>
    <r>
      <t>「③設備導入以外の排出削減取組による</t>
    </r>
    <r>
      <rPr>
        <sz val="11"/>
        <rFont val="ＭＳ Ｐゴシック"/>
        <family val="3"/>
      </rPr>
      <t>2014年度のCO2排出削減目標量」について、
主な要因を記述すること。</t>
    </r>
  </si>
  <si>
    <t>高効率パッケージエアコン①</t>
  </si>
  <si>
    <t>高効率パッケージエアコン②</t>
  </si>
  <si>
    <t>高効率パッケージエアコン①、②</t>
  </si>
  <si>
    <t>冷房能力5.3kw、暖房能力6.0kw</t>
  </si>
  <si>
    <t>10,000,000円</t>
  </si>
  <si>
    <t>2,000,000円</t>
  </si>
  <si>
    <t>平成25年11月</t>
  </si>
  <si>
    <t>冷房能力6.0kw、暖房能力6.5kw、</t>
  </si>
  <si>
    <t>2,667,000円</t>
  </si>
  <si>
    <t>8,000,000円</t>
  </si>
  <si>
    <t>＜従前のエアコン設備（8台）からのCO2排出量＞
・暖房　COP=3.2、年間暖房需要＝約37万kWhより
　　　年間CO2排出量=37万kWh×0.000476ｔ-CO2/kWh≒176t-CO2　　 ※1台あたり22t-CO2
・冷房　COP=2.8、年間冷房需要＝約50万kWhより
　　　年間CO2排出量=50万kWh×0.000476ｔ-CO2/kWh≒238t-CO2　　※1台あたり30t-CO2
＜今回導入するエアコンからのCO2排出量＞
（算定式）年間CO2排出量＝1台あたり年間CO2排出量×（COP(導入前)／COP(導入後)）×導入台数
○高効率パッケージエアコン①　　・暖房：COP=4.3より　22t-CO2×（3.2／4.3）×5台≒82t-CO2
　　　　　　　　　　　　　　　　　　　　　 ・冷房：COP=3.7より  30t-CO2×（2.8／3.7）×5台≒114t-CO2
○高効率パッケージエアコン②    ・暖房：COP=4.5より　22t-CO2×（3.2／4.5）×3台≒47t-CO2
　　                                       　・冷房：COP=3.9より  30t-CO2×（2.8／3.9）×3台≒65t-CO2　　
【削減目標量】＝【従前のエアコン設備からのCO2排出量】－【今回導入するエアコンからのCO2排出量】
　　　　　　　　　＝(176+238)-((82+114)+(47+65))
　　　　　　　　　＝106
（以下、本記入例では省略）</t>
  </si>
  <si>
    <t>⑫高性能工業炉廃熱回収式燃焼装置</t>
  </si>
  <si>
    <t>排ガス回収率=</t>
  </si>
  <si>
    <t>※７　事業場と工場が混在して一つの参加単位を形成している場合については、補助対象設備を導入するのが主として事業場か工場により部門を判断する。</t>
  </si>
  <si>
    <t>ver3.0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</si>
</sst>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t-CO2&quot;"/>
    <numFmt numFmtId="178" formatCode="General&quot;年&quot;"/>
    <numFmt numFmtId="179" formatCode="0.0000_ "/>
    <numFmt numFmtId="180" formatCode="0.0_ "/>
    <numFmt numFmtId="181" formatCode="0.00_ "/>
    <numFmt numFmtId="182" formatCode="0.0000"/>
    <numFmt numFmtId="183" formatCode="#,##0.0000_ "/>
  </numFmts>
  <fonts count="82">
    <font>
      <sz val="11"/>
      <name val="ＭＳ Ｐゴシック"/>
      <family val="3"/>
    </font>
    <font>
      <sz val="11"/>
      <color indexed="8"/>
      <name val="ＭＳ Ｐゴシック"/>
      <family val="3"/>
    </font>
    <font>
      <sz val="6"/>
      <name val="ＭＳ Ｐゴシック"/>
      <family val="3"/>
    </font>
    <font>
      <b/>
      <sz val="12"/>
      <color indexed="8"/>
      <name val="ＭＳ Ｐゴシック"/>
      <family val="3"/>
    </font>
    <font>
      <b/>
      <sz val="12"/>
      <color indexed="8"/>
      <name val="Times New Roman"/>
      <family val="1"/>
    </font>
    <font>
      <sz val="11"/>
      <name val="Times New Roman"/>
      <family val="1"/>
    </font>
    <font>
      <b/>
      <u val="single"/>
      <sz val="11"/>
      <name val="Times New Roman"/>
      <family val="1"/>
    </font>
    <font>
      <b/>
      <u val="single"/>
      <sz val="11"/>
      <name val="ＭＳ Ｐゴシック"/>
      <family val="3"/>
    </font>
    <font>
      <b/>
      <sz val="11"/>
      <name val="Times New Roman"/>
      <family val="1"/>
    </font>
    <font>
      <sz val="14"/>
      <name val="ＭＳ Ｐゴシック"/>
      <family val="3"/>
    </font>
    <font>
      <sz val="20"/>
      <name val="ＭＳ Ｐゴシック"/>
      <family val="3"/>
    </font>
    <font>
      <sz val="9"/>
      <name val="ＭＳ Ｐゴシック"/>
      <family val="3"/>
    </font>
    <font>
      <sz val="12.5"/>
      <name val="ＭＳ Ｐゴシック"/>
      <family val="3"/>
    </font>
    <font>
      <b/>
      <sz val="11"/>
      <name val="ＭＳ Ｐゴシック"/>
      <family val="3"/>
    </font>
    <font>
      <b/>
      <sz val="11"/>
      <color indexed="10"/>
      <name val="ＭＳ Ｐゴシック"/>
      <family val="3"/>
    </font>
    <font>
      <sz val="10"/>
      <color indexed="8"/>
      <name val="ＭＳ Ｐゴシック"/>
      <family val="3"/>
    </font>
    <font>
      <sz val="11"/>
      <color indexed="62"/>
      <name val="ＭＳ Ｐゴシック"/>
      <family val="3"/>
    </font>
    <font>
      <sz val="10.5"/>
      <name val="ＭＳ Ｐゴシック"/>
      <family val="3"/>
    </font>
    <font>
      <sz val="10"/>
      <name val="ＭＳ Ｐゴシック"/>
      <family val="3"/>
    </font>
    <font>
      <b/>
      <sz val="12"/>
      <name val="Times New Roman"/>
      <family val="1"/>
    </font>
    <font>
      <b/>
      <sz val="12"/>
      <name val="ＭＳ Ｐゴシック"/>
      <family val="3"/>
    </font>
    <font>
      <sz val="12"/>
      <name val="ＭＳ ゴシック"/>
      <family val="3"/>
    </font>
    <font>
      <sz val="11"/>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u val="single"/>
      <sz val="11"/>
      <color indexed="62"/>
      <name val="ＭＳ Ｐゴシック"/>
      <family val="3"/>
    </font>
    <font>
      <sz val="10"/>
      <color indexed="62"/>
      <name val="ＭＳ Ｐゴシック"/>
      <family val="3"/>
    </font>
    <font>
      <sz val="10.5"/>
      <color indexed="62"/>
      <name val="ＭＳ Ｐゴシック"/>
      <family val="3"/>
    </font>
    <font>
      <sz val="10"/>
      <color indexed="62"/>
      <name val="ＭＳ ゴシック"/>
      <family val="3"/>
    </font>
    <font>
      <sz val="11"/>
      <color indexed="30"/>
      <name val="ＭＳ Ｐゴシック"/>
      <family val="3"/>
    </font>
    <font>
      <sz val="9"/>
      <color indexed="62"/>
      <name val="ＭＳ Ｐゴシック"/>
      <family val="3"/>
    </font>
    <font>
      <sz val="11"/>
      <color indexed="8"/>
      <name val="Calibri"/>
      <family val="2"/>
    </font>
    <font>
      <b/>
      <sz val="10.5"/>
      <color indexed="10"/>
      <name val="ＭＳ Ｐゴシック"/>
      <family val="3"/>
    </font>
    <font>
      <b/>
      <sz val="9"/>
      <color indexed="10"/>
      <name val="ＭＳ Ｐゴシック"/>
      <family val="3"/>
    </font>
    <font>
      <sz val="11"/>
      <color indexed="10"/>
      <name val="Calibri"/>
      <family val="2"/>
    </font>
    <font>
      <sz val="12"/>
      <color indexed="10"/>
      <name val="ＭＳ Ｐゴシック"/>
      <family val="3"/>
    </font>
    <font>
      <sz val="9"/>
      <color indexed="8"/>
      <name val="ＭＳ Ｐゴシック"/>
      <family val="3"/>
    </font>
    <font>
      <b/>
      <sz val="11"/>
      <color indexed="10"/>
      <name val="Calibri"/>
      <family val="2"/>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1"/>
      <color theme="4"/>
      <name val="ＭＳ Ｐゴシック"/>
      <family val="3"/>
    </font>
    <font>
      <u val="single"/>
      <sz val="11"/>
      <color theme="4"/>
      <name val="ＭＳ Ｐゴシック"/>
      <family val="3"/>
    </font>
    <font>
      <sz val="10"/>
      <color theme="4"/>
      <name val="ＭＳ Ｐゴシック"/>
      <family val="3"/>
    </font>
    <font>
      <sz val="10.5"/>
      <color theme="4"/>
      <name val="ＭＳ Ｐゴシック"/>
      <family val="3"/>
    </font>
    <font>
      <sz val="10"/>
      <color theme="4"/>
      <name val="ＭＳ ゴシック"/>
      <family val="3"/>
    </font>
    <font>
      <sz val="11"/>
      <color rgb="FF0070C0"/>
      <name val="ＭＳ Ｐゴシック"/>
      <family val="3"/>
    </font>
    <font>
      <sz val="9"/>
      <color theme="4"/>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indexed="45"/>
        <bgColor indexed="64"/>
      </patternFill>
    </fill>
    <fill>
      <patternFill patternType="solid">
        <fgColor theme="0" tint="-0.1499900072813034"/>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right style="thin"/>
      <top style="thin"/>
      <bottom style="thin"/>
    </border>
    <border>
      <left/>
      <right style="thin"/>
      <top/>
      <bottom/>
    </border>
    <border>
      <left/>
      <right/>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border>
    <border>
      <left style="thin"/>
      <right style="medium"/>
      <top style="medium"/>
      <bottom style="thin"/>
    </border>
    <border>
      <left/>
      <right style="thin"/>
      <top style="hair"/>
      <bottom style="thin"/>
    </border>
    <border>
      <left/>
      <right style="thin"/>
      <top style="hair"/>
      <bottom/>
    </border>
    <border>
      <left style="thin"/>
      <right style="thin"/>
      <top/>
      <bottom style="thin"/>
    </border>
    <border>
      <left style="thin"/>
      <right style="thin"/>
      <top style="hair"/>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right style="medium"/>
      <top style="thin"/>
      <bottom style="thin"/>
    </border>
    <border>
      <left style="thin"/>
      <right/>
      <top/>
      <bottom/>
    </border>
    <border>
      <left/>
      <right/>
      <top style="thin"/>
      <bottom/>
    </border>
    <border>
      <left style="thin"/>
      <right/>
      <top/>
      <bottom style="thin"/>
    </border>
    <border>
      <left style="medium"/>
      <right style="medium"/>
      <top style="medium"/>
      <bottom style="medium"/>
    </border>
    <border>
      <left style="hair"/>
      <right/>
      <top style="hair"/>
      <bottom style="thin"/>
    </border>
    <border>
      <left/>
      <right style="thin"/>
      <top style="thin"/>
      <bottom/>
    </border>
    <border>
      <left style="thin"/>
      <right/>
      <top style="thin"/>
      <bottom/>
    </border>
    <border>
      <left/>
      <right style="thin"/>
      <top/>
      <bottom style="thin"/>
    </border>
    <border>
      <left style="thin"/>
      <right style="thin"/>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top style="hair"/>
      <bottom style="thin"/>
    </border>
    <border>
      <left style="medium"/>
      <right/>
      <top style="medium"/>
      <bottom style="thin"/>
    </border>
    <border>
      <left/>
      <right/>
      <top style="medium"/>
      <bottom style="thin"/>
    </border>
    <border>
      <left/>
      <right style="thin"/>
      <top style="medium"/>
      <bottom style="thin"/>
    </border>
    <border>
      <left style="thin"/>
      <right style="hair"/>
      <top style="hair"/>
      <bottom/>
    </border>
    <border>
      <left style="thin"/>
      <right style="hair"/>
      <top/>
      <bottom/>
    </border>
    <border>
      <left style="thin"/>
      <right style="hair"/>
      <top/>
      <bottom style="thin"/>
    </border>
    <border>
      <left style="thin"/>
      <right/>
      <top/>
      <bottom style="hair"/>
    </border>
    <border>
      <left/>
      <right/>
      <top/>
      <bottom style="hair"/>
    </border>
    <border>
      <left/>
      <right style="thin"/>
      <top/>
      <bottom style="hair"/>
    </border>
    <border>
      <left/>
      <right/>
      <top style="hair"/>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544">
    <xf numFmtId="0" fontId="0" fillId="0" borderId="0" xfId="0" applyAlignment="1">
      <alignment vertical="center"/>
    </xf>
    <xf numFmtId="0" fontId="0" fillId="0" borderId="0" xfId="0" applyFont="1" applyAlignment="1" applyProtection="1">
      <alignment vertical="center"/>
      <protection locked="0"/>
    </xf>
    <xf numFmtId="0" fontId="0" fillId="0" borderId="0" xfId="0" applyFont="1" applyAlignment="1">
      <alignment vertical="center"/>
    </xf>
    <xf numFmtId="0" fontId="0" fillId="0" borderId="10" xfId="0"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177" fontId="4" fillId="0" borderId="0" xfId="0" applyNumberFormat="1" applyFont="1" applyAlignment="1">
      <alignment horizontal="center" vertical="center"/>
    </xf>
    <xf numFmtId="0" fontId="5" fillId="0" borderId="0" xfId="0" applyFont="1" applyAlignment="1">
      <alignment horizontal="left" vertical="center"/>
    </xf>
    <xf numFmtId="0" fontId="8" fillId="33" borderId="11"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vertical="top"/>
    </xf>
    <xf numFmtId="0" fontId="0" fillId="0" borderId="0" xfId="0" applyFont="1" applyAlignment="1">
      <alignment vertical="center"/>
    </xf>
    <xf numFmtId="176" fontId="0" fillId="0" borderId="15" xfId="0" applyNumberFormat="1" applyFont="1" applyBorder="1" applyAlignment="1">
      <alignment vertical="center"/>
    </xf>
    <xf numFmtId="176" fontId="0" fillId="0" borderId="15" xfId="0" applyNumberFormat="1"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0" xfId="0" applyFont="1" applyBorder="1" applyAlignment="1">
      <alignment vertical="center"/>
    </xf>
    <xf numFmtId="0" fontId="1"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 fillId="0" borderId="0" xfId="0" applyFont="1" applyAlignment="1" applyProtection="1">
      <alignment vertical="center"/>
      <protection locked="0"/>
    </xf>
    <xf numFmtId="0" fontId="0" fillId="0" borderId="18"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shrinkToFit="1"/>
    </xf>
    <xf numFmtId="0" fontId="0" fillId="0" borderId="0" xfId="0" applyFill="1" applyBorder="1" applyAlignment="1">
      <alignment vertical="center"/>
    </xf>
    <xf numFmtId="0" fontId="11" fillId="0" borderId="18" xfId="0" applyFont="1" applyBorder="1" applyAlignment="1">
      <alignment horizontal="center" vertical="center" wrapText="1"/>
    </xf>
    <xf numFmtId="0" fontId="3" fillId="0" borderId="0" xfId="0" applyFont="1" applyAlignment="1">
      <alignment vertical="center"/>
    </xf>
    <xf numFmtId="0" fontId="3" fillId="33" borderId="12"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Border="1" applyAlignment="1" applyProtection="1">
      <alignment vertical="top" wrapText="1"/>
      <protection locked="0"/>
    </xf>
    <xf numFmtId="0" fontId="0" fillId="0" borderId="0" xfId="0" applyAlignment="1">
      <alignment horizontal="left" vertical="center"/>
    </xf>
    <xf numFmtId="0" fontId="0" fillId="0" borderId="0" xfId="0" applyBorder="1" applyAlignment="1">
      <alignment horizontal="left" vertical="center" wrapText="1"/>
    </xf>
    <xf numFmtId="0" fontId="0" fillId="0" borderId="0" xfId="0" applyAlignment="1">
      <alignment vertical="center" wrapText="1"/>
    </xf>
    <xf numFmtId="0" fontId="0" fillId="0" borderId="15" xfId="0" applyFont="1" applyBorder="1" applyAlignment="1">
      <alignment horizontal="left" vertical="center"/>
    </xf>
    <xf numFmtId="0" fontId="0" fillId="0" borderId="0" xfId="0" applyAlignment="1">
      <alignment horizontal="right" vertical="center"/>
    </xf>
    <xf numFmtId="0" fontId="1" fillId="0" borderId="0" xfId="0" applyFont="1" applyBorder="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0" xfId="0" applyFont="1" applyBorder="1" applyAlignment="1">
      <alignment horizontal="center" vertical="center" shrinkToFit="1"/>
    </xf>
    <xf numFmtId="9" fontId="0" fillId="0" borderId="0" xfId="0" applyNumberFormat="1" applyFont="1" applyBorder="1" applyAlignment="1">
      <alignment horizontal="center" vertical="center"/>
    </xf>
    <xf numFmtId="0" fontId="0" fillId="0" borderId="0" xfId="0" applyAlignment="1">
      <alignment vertical="center" wrapText="1" shrinkToFit="1"/>
    </xf>
    <xf numFmtId="0" fontId="0" fillId="0" borderId="0" xfId="0" applyAlignment="1">
      <alignment vertical="top" wrapText="1"/>
    </xf>
    <xf numFmtId="0" fontId="13" fillId="0" borderId="0" xfId="0" applyFont="1" applyAlignment="1">
      <alignment vertical="center"/>
    </xf>
    <xf numFmtId="0" fontId="0" fillId="34" borderId="18" xfId="0" applyFill="1" applyBorder="1" applyAlignment="1">
      <alignment vertical="center"/>
    </xf>
    <xf numFmtId="0" fontId="0" fillId="35" borderId="18" xfId="0" applyFill="1" applyBorder="1" applyAlignment="1">
      <alignment vertical="center"/>
    </xf>
    <xf numFmtId="0" fontId="0" fillId="0" borderId="0" xfId="0" applyAlignment="1">
      <alignment vertical="top"/>
    </xf>
    <xf numFmtId="0" fontId="0" fillId="0" borderId="0" xfId="0" applyFill="1" applyBorder="1" applyAlignment="1">
      <alignment vertical="top"/>
    </xf>
    <xf numFmtId="0" fontId="0" fillId="0" borderId="25" xfId="0" applyBorder="1" applyAlignment="1">
      <alignment horizontal="center" vertical="center" shrinkToFit="1"/>
    </xf>
    <xf numFmtId="9" fontId="0" fillId="0" borderId="25" xfId="0" applyNumberFormat="1" applyFont="1" applyBorder="1" applyAlignment="1">
      <alignment horizontal="center" vertical="center"/>
    </xf>
    <xf numFmtId="0" fontId="0" fillId="0" borderId="26" xfId="0" applyFont="1" applyBorder="1" applyAlignment="1">
      <alignment horizontal="center" vertical="center" shrinkToFit="1"/>
    </xf>
    <xf numFmtId="9" fontId="0" fillId="35" borderId="19" xfId="42" applyFont="1" applyFill="1" applyBorder="1" applyAlignment="1">
      <alignment vertical="center"/>
    </xf>
    <xf numFmtId="9" fontId="0" fillId="35" borderId="20" xfId="42" applyFont="1" applyFill="1" applyBorder="1" applyAlignment="1">
      <alignment vertical="center"/>
    </xf>
    <xf numFmtId="9" fontId="0" fillId="35" borderId="21" xfId="42" applyFont="1" applyFill="1" applyBorder="1" applyAlignment="1">
      <alignment vertical="center"/>
    </xf>
    <xf numFmtId="9" fontId="0" fillId="35" borderId="26" xfId="42" applyFont="1" applyFill="1" applyBorder="1" applyAlignment="1">
      <alignment vertical="center"/>
    </xf>
    <xf numFmtId="0" fontId="14" fillId="0" borderId="0" xfId="0" applyFont="1" applyAlignment="1">
      <alignment vertical="top"/>
    </xf>
    <xf numFmtId="0" fontId="14" fillId="0" borderId="0" xfId="0" applyFont="1" applyBorder="1" applyAlignment="1">
      <alignment vertical="center"/>
    </xf>
    <xf numFmtId="0" fontId="14" fillId="0" borderId="0" xfId="0" applyFont="1" applyAlignment="1">
      <alignment horizontal="left" vertical="center"/>
    </xf>
    <xf numFmtId="176" fontId="0" fillId="35" borderId="18" xfId="0" applyNumberFormat="1" applyFill="1" applyBorder="1" applyAlignment="1">
      <alignment vertical="center"/>
    </xf>
    <xf numFmtId="49" fontId="15" fillId="0" borderId="13" xfId="0" applyNumberFormat="1" applyFont="1" applyBorder="1" applyAlignment="1">
      <alignment horizontal="center" vertical="center"/>
    </xf>
    <xf numFmtId="49" fontId="15" fillId="0" borderId="18" xfId="0" applyNumberFormat="1" applyFont="1" applyBorder="1" applyAlignment="1">
      <alignment horizontal="left" vertical="center" wrapText="1"/>
    </xf>
    <xf numFmtId="49" fontId="15" fillId="0" borderId="18" xfId="0" applyNumberFormat="1" applyFont="1" applyBorder="1" applyAlignment="1">
      <alignment horizontal="center" vertical="center"/>
    </xf>
    <xf numFmtId="177" fontId="15" fillId="0" borderId="27"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28" xfId="0" applyNumberFormat="1" applyFont="1" applyBorder="1" applyAlignment="1">
      <alignment horizontal="left" vertical="center" wrapText="1"/>
    </xf>
    <xf numFmtId="49" fontId="15" fillId="0" borderId="28" xfId="0" applyNumberFormat="1" applyFont="1" applyBorder="1" applyAlignment="1">
      <alignment horizontal="center" vertical="center"/>
    </xf>
    <xf numFmtId="177" fontId="15" fillId="0" borderId="29" xfId="0" applyNumberFormat="1" applyFont="1" applyBorder="1" applyAlignment="1">
      <alignment horizontal="center" vertical="center"/>
    </xf>
    <xf numFmtId="0" fontId="15" fillId="0" borderId="18" xfId="0" applyFont="1" applyBorder="1" applyAlignment="1">
      <alignment horizontal="left" vertical="center" wrapText="1"/>
    </xf>
    <xf numFmtId="0" fontId="15" fillId="0" borderId="18"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left" vertical="center" wrapText="1"/>
    </xf>
    <xf numFmtId="0" fontId="15" fillId="0" borderId="28" xfId="0" applyFont="1" applyBorder="1" applyAlignment="1">
      <alignment horizontal="center" vertical="center"/>
    </xf>
    <xf numFmtId="0" fontId="15" fillId="0" borderId="29" xfId="0" applyFont="1" applyBorder="1" applyAlignment="1">
      <alignment horizontal="center" vertical="center"/>
    </xf>
    <xf numFmtId="176" fontId="0" fillId="36" borderId="18" xfId="0" applyNumberFormat="1" applyFill="1" applyBorder="1" applyAlignment="1">
      <alignment vertical="center"/>
    </xf>
    <xf numFmtId="0" fontId="0" fillId="0" borderId="10" xfId="0" applyFont="1" applyBorder="1" applyAlignment="1">
      <alignment horizontal="left" vertical="center"/>
    </xf>
    <xf numFmtId="0" fontId="0" fillId="0" borderId="17" xfId="0" applyFont="1" applyBorder="1" applyAlignment="1">
      <alignment horizontal="left" vertical="center" wrapText="1"/>
    </xf>
    <xf numFmtId="0" fontId="0" fillId="0" borderId="30" xfId="0" applyFont="1" applyBorder="1" applyAlignment="1">
      <alignment horizontal="right" vertical="center"/>
    </xf>
    <xf numFmtId="0" fontId="0" fillId="0" borderId="30" xfId="0" applyFont="1" applyBorder="1" applyAlignment="1">
      <alignment horizontal="right" vertical="center" shrinkToFit="1"/>
    </xf>
    <xf numFmtId="180" fontId="0" fillId="0" borderId="30" xfId="0" applyNumberFormat="1" applyFont="1" applyBorder="1" applyAlignment="1">
      <alignment horizontal="right" vertical="center"/>
    </xf>
    <xf numFmtId="0" fontId="0" fillId="0" borderId="0" xfId="0" applyBorder="1" applyAlignment="1">
      <alignment horizontal="left" vertical="center"/>
    </xf>
    <xf numFmtId="0" fontId="0" fillId="37" borderId="31" xfId="0" applyFont="1" applyFill="1" applyBorder="1" applyAlignment="1">
      <alignment horizontal="center" vertical="center"/>
    </xf>
    <xf numFmtId="0" fontId="0" fillId="37" borderId="11" xfId="0" applyFont="1" applyFill="1" applyBorder="1" applyAlignment="1">
      <alignment horizontal="right" vertical="center"/>
    </xf>
    <xf numFmtId="0" fontId="0" fillId="34" borderId="32"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3" xfId="0" applyFont="1" applyFill="1" applyBorder="1" applyAlignment="1">
      <alignment horizontal="center" vertical="center"/>
    </xf>
    <xf numFmtId="0" fontId="0" fillId="36" borderId="31" xfId="0" applyFont="1" applyFill="1" applyBorder="1" applyAlignment="1">
      <alignment horizontal="center" vertical="center"/>
    </xf>
    <xf numFmtId="180" fontId="0" fillId="36" borderId="34" xfId="0" applyNumberFormat="1" applyFont="1" applyFill="1" applyBorder="1" applyAlignment="1">
      <alignment horizontal="center" vertical="center"/>
    </xf>
    <xf numFmtId="180" fontId="0" fillId="36" borderId="14" xfId="0" applyNumberFormat="1" applyFont="1" applyFill="1" applyBorder="1" applyAlignment="1">
      <alignment horizontal="right" vertical="center"/>
    </xf>
    <xf numFmtId="9" fontId="0" fillId="36" borderId="31" xfId="42" applyFont="1" applyFill="1" applyBorder="1" applyAlignment="1">
      <alignment horizontal="center" vertical="center"/>
    </xf>
    <xf numFmtId="180" fontId="0" fillId="36" borderId="31" xfId="0" applyNumberFormat="1" applyFont="1" applyFill="1" applyBorder="1" applyAlignment="1">
      <alignment horizontal="center" vertical="center"/>
    </xf>
    <xf numFmtId="180" fontId="0" fillId="33" borderId="31" xfId="0" applyNumberFormat="1" applyFont="1" applyFill="1" applyBorder="1" applyAlignment="1">
      <alignment horizontal="center" vertical="center"/>
    </xf>
    <xf numFmtId="181" fontId="0" fillId="33" borderId="31" xfId="0" applyNumberFormat="1" applyFont="1" applyFill="1" applyBorder="1" applyAlignment="1">
      <alignment horizontal="center" vertical="center"/>
    </xf>
    <xf numFmtId="0" fontId="0" fillId="34" borderId="18" xfId="0" applyFill="1" applyBorder="1" applyAlignment="1">
      <alignment horizontal="left" vertical="center" wrapText="1"/>
    </xf>
    <xf numFmtId="0" fontId="0" fillId="36" borderId="18" xfId="0" applyFill="1" applyBorder="1" applyAlignment="1">
      <alignment horizontal="left" vertical="center" wrapText="1"/>
    </xf>
    <xf numFmtId="0" fontId="0" fillId="0" borderId="0" xfId="0" applyFill="1" applyBorder="1" applyAlignment="1">
      <alignment horizontal="left" vertical="center" wrapText="1"/>
    </xf>
    <xf numFmtId="0" fontId="12" fillId="0" borderId="0" xfId="0" applyFont="1" applyAlignment="1">
      <alignment horizontal="center" vertical="center"/>
    </xf>
    <xf numFmtId="0" fontId="0" fillId="0" borderId="16" xfId="0" applyFont="1" applyBorder="1" applyAlignment="1">
      <alignment vertical="center"/>
    </xf>
    <xf numFmtId="0" fontId="72" fillId="0" borderId="0" xfId="0" applyFont="1" applyAlignment="1">
      <alignment vertical="center"/>
    </xf>
    <xf numFmtId="0" fontId="72" fillId="0" borderId="30" xfId="0" applyFont="1" applyBorder="1" applyAlignment="1">
      <alignment horizontal="center" vertical="top" wrapText="1"/>
    </xf>
    <xf numFmtId="0" fontId="72" fillId="0" borderId="18" xfId="0" applyFont="1" applyBorder="1" applyAlignment="1">
      <alignment horizontal="center" vertical="top"/>
    </xf>
    <xf numFmtId="0" fontId="72" fillId="0" borderId="18" xfId="0" applyFont="1" applyBorder="1" applyAlignment="1">
      <alignment vertical="center"/>
    </xf>
    <xf numFmtId="0" fontId="0" fillId="0" borderId="0" xfId="0" applyFont="1" applyFill="1" applyAlignment="1" applyProtection="1">
      <alignment vertical="center"/>
      <protection locked="0"/>
    </xf>
    <xf numFmtId="0" fontId="10" fillId="0" borderId="0" xfId="0" applyFont="1" applyFill="1" applyAlignment="1">
      <alignment vertical="center"/>
    </xf>
    <xf numFmtId="0" fontId="0" fillId="0" borderId="35" xfId="0" applyFont="1" applyBorder="1" applyAlignment="1">
      <alignment horizontal="left" vertical="top" wrapText="1" shrinkToFit="1"/>
    </xf>
    <xf numFmtId="0" fontId="0" fillId="0" borderId="0" xfId="0" applyFont="1" applyBorder="1" applyAlignment="1">
      <alignment horizontal="left" vertical="top" shrinkToFit="1"/>
    </xf>
    <xf numFmtId="0" fontId="0" fillId="0" borderId="18" xfId="0" applyFont="1" applyBorder="1" applyAlignment="1">
      <alignment vertical="center" shrinkToFit="1"/>
    </xf>
    <xf numFmtId="0" fontId="0" fillId="0" borderId="0" xfId="0" applyFont="1" applyBorder="1" applyAlignment="1">
      <alignment horizontal="right" vertical="center"/>
    </xf>
    <xf numFmtId="0" fontId="72" fillId="0" borderId="0" xfId="0" applyFont="1" applyBorder="1" applyAlignment="1">
      <alignment vertical="center"/>
    </xf>
    <xf numFmtId="0" fontId="72" fillId="0" borderId="0" xfId="0" applyFont="1" applyBorder="1" applyAlignment="1">
      <alignment horizontal="right" vertical="center"/>
    </xf>
    <xf numFmtId="0" fontId="73" fillId="0" borderId="36" xfId="0" applyFont="1" applyBorder="1" applyAlignment="1">
      <alignment horizontal="left" vertical="top" wrapText="1" shrinkToFit="1"/>
    </xf>
    <xf numFmtId="176" fontId="17" fillId="38" borderId="17" xfId="0" applyNumberFormat="1" applyFont="1" applyFill="1" applyBorder="1" applyAlignment="1">
      <alignment horizontal="right" vertical="center" wrapText="1"/>
    </xf>
    <xf numFmtId="0" fontId="0" fillId="38" borderId="15" xfId="0" applyFont="1" applyFill="1" applyBorder="1" applyAlignment="1">
      <alignment horizontal="right" vertical="center"/>
    </xf>
    <xf numFmtId="0" fontId="0" fillId="0" borderId="17" xfId="0" applyFont="1" applyBorder="1" applyAlignment="1">
      <alignment horizontal="center" vertical="center"/>
    </xf>
    <xf numFmtId="0" fontId="0" fillId="0" borderId="37" xfId="0" applyFont="1" applyBorder="1" applyAlignment="1">
      <alignment horizontal="center" vertical="center"/>
    </xf>
    <xf numFmtId="0" fontId="1" fillId="0" borderId="0" xfId="0" applyFont="1" applyBorder="1" applyAlignment="1">
      <alignment horizontal="center" vertical="center"/>
    </xf>
    <xf numFmtId="0" fontId="74" fillId="0" borderId="18" xfId="0" applyFont="1" applyBorder="1" applyAlignment="1">
      <alignment vertical="center"/>
    </xf>
    <xf numFmtId="0" fontId="75" fillId="0" borderId="18" xfId="44" applyFont="1" applyBorder="1" applyAlignment="1">
      <alignment vertical="center"/>
    </xf>
    <xf numFmtId="49" fontId="76" fillId="0" borderId="13" xfId="0" applyNumberFormat="1" applyFont="1" applyBorder="1" applyAlignment="1">
      <alignment horizontal="center" vertical="center"/>
    </xf>
    <xf numFmtId="49" fontId="76" fillId="0" borderId="18" xfId="0" applyNumberFormat="1" applyFont="1" applyBorder="1" applyAlignment="1">
      <alignment horizontal="left" vertical="center" wrapText="1"/>
    </xf>
    <xf numFmtId="49" fontId="76" fillId="0" borderId="18" xfId="0" applyNumberFormat="1" applyFont="1" applyBorder="1" applyAlignment="1">
      <alignment horizontal="center" vertical="center"/>
    </xf>
    <xf numFmtId="177" fontId="76" fillId="0" borderId="27" xfId="0" applyNumberFormat="1" applyFont="1" applyBorder="1" applyAlignment="1">
      <alignment horizontal="center" vertical="center"/>
    </xf>
    <xf numFmtId="176" fontId="77" fillId="0" borderId="0" xfId="0" applyNumberFormat="1" applyFont="1" applyBorder="1" applyAlignment="1">
      <alignment horizontal="right" vertical="center" wrapText="1"/>
    </xf>
    <xf numFmtId="0" fontId="76" fillId="0" borderId="18" xfId="0" applyFont="1" applyBorder="1" applyAlignment="1">
      <alignment horizontal="left" vertical="center" wrapText="1"/>
    </xf>
    <xf numFmtId="0" fontId="76" fillId="0" borderId="18" xfId="0" applyFont="1" applyBorder="1" applyAlignment="1">
      <alignment horizontal="center" vertical="center"/>
    </xf>
    <xf numFmtId="178" fontId="76" fillId="0" borderId="18" xfId="0" applyNumberFormat="1" applyFont="1" applyBorder="1" applyAlignment="1">
      <alignment horizontal="center" vertical="center"/>
    </xf>
    <xf numFmtId="180" fontId="74" fillId="34" borderId="34" xfId="0" applyNumberFormat="1" applyFont="1" applyFill="1" applyBorder="1" applyAlignment="1">
      <alignment horizontal="center" vertical="center"/>
    </xf>
    <xf numFmtId="0" fontId="74" fillId="34" borderId="33" xfId="0" applyFont="1" applyFill="1" applyBorder="1" applyAlignment="1">
      <alignment horizontal="center" vertical="center"/>
    </xf>
    <xf numFmtId="0" fontId="74" fillId="34" borderId="32" xfId="0" applyFont="1" applyFill="1" applyBorder="1" applyAlignment="1">
      <alignment horizontal="center" vertical="center"/>
    </xf>
    <xf numFmtId="0" fontId="74" fillId="34" borderId="31" xfId="0" applyFont="1" applyFill="1" applyBorder="1" applyAlignment="1">
      <alignment horizontal="center" vertical="center"/>
    </xf>
    <xf numFmtId="0" fontId="73" fillId="0" borderId="0" xfId="0" applyFont="1" applyBorder="1" applyAlignment="1">
      <alignment horizontal="left" vertical="top" wrapText="1"/>
    </xf>
    <xf numFmtId="176" fontId="74" fillId="38" borderId="17" xfId="0" applyNumberFormat="1" applyFont="1" applyFill="1" applyBorder="1" applyAlignment="1">
      <alignment horizontal="center" vertical="center"/>
    </xf>
    <xf numFmtId="176" fontId="77" fillId="38" borderId="17" xfId="0" applyNumberFormat="1" applyFont="1" applyFill="1" applyBorder="1" applyAlignment="1">
      <alignment horizontal="right" vertical="center"/>
    </xf>
    <xf numFmtId="49" fontId="76" fillId="0" borderId="18" xfId="0" applyNumberFormat="1" applyFont="1" applyBorder="1" applyAlignment="1">
      <alignment horizontal="center" vertical="center" wrapText="1"/>
    </xf>
    <xf numFmtId="0" fontId="74" fillId="0" borderId="38" xfId="0" applyFont="1" applyFill="1" applyBorder="1" applyAlignment="1">
      <alignment horizontal="center" vertical="center"/>
    </xf>
    <xf numFmtId="0" fontId="0" fillId="0" borderId="39" xfId="0" applyBorder="1" applyAlignment="1">
      <alignment vertical="center"/>
    </xf>
    <xf numFmtId="178" fontId="76" fillId="0" borderId="27" xfId="0" applyNumberFormat="1" applyFont="1" applyBorder="1" applyAlignment="1">
      <alignment horizontal="center" vertical="center"/>
    </xf>
    <xf numFmtId="0" fontId="0" fillId="0" borderId="17" xfId="0" applyFont="1" applyBorder="1" applyAlignment="1">
      <alignment horizontal="lef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0" xfId="0" applyFont="1" applyAlignment="1">
      <alignment horizontal="right" vertical="center"/>
    </xf>
    <xf numFmtId="49" fontId="0" fillId="0" borderId="0" xfId="0" applyNumberFormat="1" applyFont="1" applyBorder="1" applyAlignment="1">
      <alignment horizontal="center" vertical="center"/>
    </xf>
    <xf numFmtId="0" fontId="11" fillId="0" borderId="0" xfId="0" applyNumberFormat="1" applyFont="1" applyBorder="1" applyAlignment="1">
      <alignment horizontal="left" vertical="center" wrapText="1"/>
    </xf>
    <xf numFmtId="0" fontId="11" fillId="0" borderId="0" xfId="0" applyNumberFormat="1" applyFont="1" applyBorder="1" applyAlignment="1">
      <alignment horizontal="center" vertical="center" wrapText="1"/>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left" vertical="center" wrapText="1"/>
    </xf>
    <xf numFmtId="0" fontId="18" fillId="0" borderId="17" xfId="0" applyFont="1" applyBorder="1" applyAlignment="1">
      <alignment horizontal="left" vertical="center" wrapText="1"/>
    </xf>
    <xf numFmtId="0" fontId="18" fillId="0" borderId="17" xfId="0" applyFont="1" applyBorder="1" applyAlignment="1">
      <alignment horizontal="center" vertical="center" wrapText="1"/>
    </xf>
    <xf numFmtId="0" fontId="11" fillId="0" borderId="17" xfId="0" applyNumberFormat="1" applyFont="1" applyBorder="1" applyAlignment="1">
      <alignment horizontal="left" vertical="center" wrapText="1"/>
    </xf>
    <xf numFmtId="0" fontId="0" fillId="0" borderId="17" xfId="0" applyFont="1" applyBorder="1" applyAlignment="1">
      <alignment horizontal="right" vertical="center"/>
    </xf>
    <xf numFmtId="0" fontId="18" fillId="0" borderId="10" xfId="0" applyFont="1" applyBorder="1" applyAlignment="1">
      <alignment horizontal="center" vertical="center" wrapText="1"/>
    </xf>
    <xf numFmtId="0" fontId="19" fillId="33" borderId="22" xfId="0" applyFont="1" applyFill="1" applyBorder="1" applyAlignment="1">
      <alignment horizontal="center" vertical="center" wrapText="1"/>
    </xf>
    <xf numFmtId="0" fontId="0" fillId="0" borderId="0" xfId="0" applyFont="1" applyAlignment="1">
      <alignment vertical="center"/>
    </xf>
    <xf numFmtId="0" fontId="21" fillId="0" borderId="0" xfId="0" applyFont="1" applyFill="1" applyBorder="1" applyAlignment="1">
      <alignment vertical="center" wrapText="1"/>
    </xf>
    <xf numFmtId="0" fontId="22" fillId="0" borderId="0" xfId="0" applyFont="1" applyFill="1" applyAlignment="1">
      <alignment vertical="center"/>
    </xf>
    <xf numFmtId="0" fontId="21" fillId="0" borderId="18"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3" fillId="0" borderId="18" xfId="0" applyFont="1" applyFill="1" applyBorder="1" applyAlignment="1">
      <alignment vertical="center" wrapText="1"/>
    </xf>
    <xf numFmtId="0" fontId="78" fillId="0" borderId="18" xfId="0" applyFont="1" applyFill="1" applyBorder="1" applyAlignment="1">
      <alignment vertical="center" wrapText="1"/>
    </xf>
    <xf numFmtId="0" fontId="72" fillId="0" borderId="41" xfId="0" applyFont="1" applyBorder="1" applyAlignment="1">
      <alignment horizontal="left" vertical="top"/>
    </xf>
    <xf numFmtId="0" fontId="0" fillId="0" borderId="36" xfId="0" applyBorder="1" applyAlignment="1">
      <alignment horizontal="left" vertical="top"/>
    </xf>
    <xf numFmtId="0" fontId="0" fillId="0" borderId="40"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16" xfId="0" applyBorder="1" applyAlignment="1">
      <alignment horizontal="left" vertical="top"/>
    </xf>
    <xf numFmtId="0" fontId="0" fillId="0" borderId="37" xfId="0" applyBorder="1" applyAlignment="1">
      <alignment horizontal="left" vertical="top"/>
    </xf>
    <xf numFmtId="0" fontId="0" fillId="0" borderId="17" xfId="0" applyBorder="1" applyAlignment="1">
      <alignment horizontal="left" vertical="top"/>
    </xf>
    <xf numFmtId="0" fontId="0" fillId="0" borderId="42" xfId="0" applyBorder="1" applyAlignment="1">
      <alignment horizontal="left" vertical="top"/>
    </xf>
    <xf numFmtId="0" fontId="74" fillId="0" borderId="30" xfId="0" applyFont="1" applyBorder="1" applyAlignment="1">
      <alignment vertical="center"/>
    </xf>
    <xf numFmtId="0" fontId="74" fillId="0" borderId="10" xfId="0" applyFont="1" applyBorder="1" applyAlignment="1">
      <alignment vertical="center"/>
    </xf>
    <xf numFmtId="0" fontId="74" fillId="0" borderId="15"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75" fillId="0" borderId="30" xfId="44" applyFont="1" applyBorder="1" applyAlignment="1">
      <alignment vertical="center"/>
    </xf>
    <xf numFmtId="0" fontId="0" fillId="0" borderId="4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72" fillId="0" borderId="30" xfId="0" applyFont="1" applyBorder="1" applyAlignment="1">
      <alignment vertical="center"/>
    </xf>
    <xf numFmtId="0" fontId="0" fillId="0" borderId="15" xfId="0" applyBorder="1" applyAlignment="1">
      <alignment vertical="center"/>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72" fillId="0" borderId="30" xfId="0" applyFont="1" applyBorder="1" applyAlignment="1">
      <alignment horizontal="center" vertical="center"/>
    </xf>
    <xf numFmtId="0" fontId="72" fillId="0" borderId="10" xfId="0" applyFont="1" applyBorder="1" applyAlignment="1">
      <alignment horizontal="center" vertical="center"/>
    </xf>
    <xf numFmtId="0" fontId="72" fillId="0" borderId="15" xfId="0" applyFont="1" applyBorder="1" applyAlignment="1">
      <alignment horizontal="center" vertical="center"/>
    </xf>
    <xf numFmtId="0" fontId="72" fillId="0" borderId="41" xfId="0" applyFont="1" applyBorder="1" applyAlignment="1">
      <alignment horizontal="center" vertical="center"/>
    </xf>
    <xf numFmtId="0" fontId="72" fillId="0" borderId="36" xfId="0" applyFont="1" applyBorder="1" applyAlignment="1">
      <alignment horizontal="center" vertical="center"/>
    </xf>
    <xf numFmtId="0" fontId="72" fillId="0" borderId="40" xfId="0" applyFont="1" applyBorder="1" applyAlignment="1">
      <alignment horizontal="center" vertical="center"/>
    </xf>
    <xf numFmtId="0" fontId="72" fillId="0" borderId="35" xfId="0" applyFont="1" applyBorder="1" applyAlignment="1">
      <alignment horizontal="center" vertical="center"/>
    </xf>
    <xf numFmtId="0" fontId="72" fillId="0" borderId="0" xfId="0" applyFont="1" applyBorder="1" applyAlignment="1">
      <alignment horizontal="center" vertical="center"/>
    </xf>
    <xf numFmtId="0" fontId="72" fillId="0" borderId="16" xfId="0" applyFont="1" applyBorder="1" applyAlignment="1">
      <alignment horizontal="center" vertical="center"/>
    </xf>
    <xf numFmtId="0" fontId="72" fillId="0" borderId="30" xfId="0" applyFont="1" applyBorder="1" applyAlignment="1">
      <alignment horizontal="center" vertical="top"/>
    </xf>
    <xf numFmtId="0" fontId="72" fillId="0" borderId="15" xfId="0" applyFont="1" applyBorder="1" applyAlignment="1">
      <alignment horizontal="center" vertical="top"/>
    </xf>
    <xf numFmtId="0" fontId="74" fillId="0" borderId="30" xfId="0" applyFont="1" applyBorder="1" applyAlignment="1">
      <alignment horizontal="left" vertical="center"/>
    </xf>
    <xf numFmtId="0" fontId="74" fillId="0" borderId="10" xfId="0" applyFont="1" applyBorder="1" applyAlignment="1">
      <alignment horizontal="left" vertical="center"/>
    </xf>
    <xf numFmtId="0" fontId="74" fillId="0" borderId="15" xfId="0" applyFont="1" applyBorder="1" applyAlignment="1">
      <alignment horizontal="left" vertical="center"/>
    </xf>
    <xf numFmtId="0" fontId="74" fillId="0" borderId="41" xfId="0" applyFont="1" applyBorder="1" applyAlignment="1">
      <alignment horizontal="left" vertical="center" wrapText="1"/>
    </xf>
    <xf numFmtId="0" fontId="74" fillId="0" borderId="36" xfId="0" applyFont="1" applyBorder="1" applyAlignment="1">
      <alignment horizontal="left" vertical="center" wrapText="1"/>
    </xf>
    <xf numFmtId="0" fontId="74" fillId="0" borderId="40" xfId="0" applyFont="1" applyBorder="1" applyAlignment="1">
      <alignment horizontal="left" vertical="center" wrapText="1"/>
    </xf>
    <xf numFmtId="0" fontId="74" fillId="0" borderId="37" xfId="0" applyFont="1" applyBorder="1" applyAlignment="1">
      <alignment horizontal="left" vertical="center" wrapText="1"/>
    </xf>
    <xf numFmtId="0" fontId="74" fillId="0" borderId="17" xfId="0" applyFont="1" applyBorder="1" applyAlignment="1">
      <alignment horizontal="left" vertical="center" wrapText="1"/>
    </xf>
    <xf numFmtId="0" fontId="74" fillId="0" borderId="42" xfId="0" applyFont="1" applyBorder="1" applyAlignment="1">
      <alignment horizontal="left" vertical="center" wrapText="1"/>
    </xf>
    <xf numFmtId="0" fontId="73" fillId="0" borderId="30"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5" xfId="0" applyFont="1" applyBorder="1" applyAlignment="1">
      <alignment horizontal="center" vertical="center" wrapText="1"/>
    </xf>
    <xf numFmtId="0" fontId="0" fillId="0" borderId="43" xfId="0" applyFont="1" applyBorder="1" applyAlignment="1">
      <alignment horizontal="left" vertical="center" wrapText="1"/>
    </xf>
    <xf numFmtId="0" fontId="0" fillId="0" borderId="21" xfId="0" applyFont="1" applyBorder="1" applyAlignment="1">
      <alignment horizontal="left" vertical="center"/>
    </xf>
    <xf numFmtId="0" fontId="0" fillId="0" borderId="25" xfId="0" applyFont="1" applyBorder="1" applyAlignment="1">
      <alignment horizontal="left" vertical="center"/>
    </xf>
    <xf numFmtId="0" fontId="0" fillId="0" borderId="43"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pplyProtection="1">
      <alignment vertical="center"/>
      <protection locked="0"/>
    </xf>
    <xf numFmtId="0" fontId="0" fillId="0" borderId="0" xfId="0" applyFont="1" applyAlignment="1">
      <alignment vertical="center"/>
    </xf>
    <xf numFmtId="0" fontId="72" fillId="0" borderId="36" xfId="0" applyFont="1" applyBorder="1" applyAlignment="1">
      <alignment horizontal="left" vertical="center" wrapText="1"/>
    </xf>
    <xf numFmtId="0" fontId="72" fillId="0" borderId="0" xfId="0" applyFont="1" applyAlignment="1">
      <alignment horizontal="left" vertical="center" wrapText="1"/>
    </xf>
    <xf numFmtId="0" fontId="74" fillId="0" borderId="41" xfId="0" applyFont="1" applyBorder="1" applyAlignment="1">
      <alignment horizontal="left" vertical="top"/>
    </xf>
    <xf numFmtId="0" fontId="74" fillId="0" borderId="36" xfId="0" applyFont="1" applyBorder="1" applyAlignment="1">
      <alignment horizontal="left" vertical="top"/>
    </xf>
    <xf numFmtId="0" fontId="74" fillId="0" borderId="40" xfId="0" applyFont="1" applyBorder="1" applyAlignment="1">
      <alignment horizontal="left" vertical="top"/>
    </xf>
    <xf numFmtId="0" fontId="74" fillId="0" borderId="37" xfId="0" applyFont="1" applyBorder="1" applyAlignment="1">
      <alignment horizontal="left" vertical="top"/>
    </xf>
    <xf numFmtId="0" fontId="74" fillId="0" borderId="17" xfId="0" applyFont="1" applyBorder="1" applyAlignment="1">
      <alignment horizontal="left" vertical="top"/>
    </xf>
    <xf numFmtId="0" fontId="74" fillId="0" borderId="42" xfId="0" applyFont="1" applyBorder="1" applyAlignment="1">
      <alignment horizontal="left" vertical="top"/>
    </xf>
    <xf numFmtId="0" fontId="72" fillId="0" borderId="30" xfId="0" applyFont="1" applyBorder="1" applyAlignment="1">
      <alignment horizontal="left" vertical="center"/>
    </xf>
    <xf numFmtId="0" fontId="72" fillId="0" borderId="15" xfId="0" applyFont="1" applyBorder="1" applyAlignment="1">
      <alignment horizontal="left" vertical="center"/>
    </xf>
    <xf numFmtId="0" fontId="72" fillId="0" borderId="10" xfId="0" applyFont="1" applyBorder="1" applyAlignment="1">
      <alignment horizontal="left" vertical="center"/>
    </xf>
    <xf numFmtId="0" fontId="72" fillId="0" borderId="41" xfId="0" applyFont="1" applyBorder="1" applyAlignment="1">
      <alignment horizontal="left" vertical="center" wrapText="1"/>
    </xf>
    <xf numFmtId="0" fontId="72" fillId="0" borderId="40" xfId="0" applyFont="1" applyBorder="1" applyAlignment="1">
      <alignment horizontal="left" vertical="center" wrapText="1"/>
    </xf>
    <xf numFmtId="0" fontId="72" fillId="0" borderId="37" xfId="0" applyFont="1" applyBorder="1" applyAlignment="1">
      <alignment horizontal="left" vertical="center" wrapText="1"/>
    </xf>
    <xf numFmtId="0" fontId="72" fillId="0" borderId="42" xfId="0" applyFont="1" applyBorder="1" applyAlignment="1">
      <alignment horizontal="left" vertical="center" wrapText="1"/>
    </xf>
    <xf numFmtId="176" fontId="74" fillId="0" borderId="41" xfId="0" applyNumberFormat="1" applyFont="1" applyBorder="1" applyAlignment="1">
      <alignment horizontal="right" vertical="center"/>
    </xf>
    <xf numFmtId="176" fontId="74" fillId="0" borderId="36" xfId="0" applyNumberFormat="1" applyFont="1" applyBorder="1" applyAlignment="1">
      <alignment horizontal="right" vertical="center"/>
    </xf>
    <xf numFmtId="176" fontId="74" fillId="0" borderId="40" xfId="0" applyNumberFormat="1" applyFont="1" applyBorder="1" applyAlignment="1">
      <alignment horizontal="right" vertical="center"/>
    </xf>
    <xf numFmtId="176" fontId="74" fillId="0" borderId="30" xfId="0" applyNumberFormat="1" applyFont="1" applyBorder="1" applyAlignment="1">
      <alignment horizontal="right" vertical="center"/>
    </xf>
    <xf numFmtId="176" fontId="74" fillId="0" borderId="15" xfId="0" applyNumberFormat="1" applyFont="1" applyBorder="1" applyAlignment="1">
      <alignment horizontal="right" vertical="center"/>
    </xf>
    <xf numFmtId="176" fontId="74" fillId="0" borderId="18" xfId="0" applyNumberFormat="1" applyFont="1" applyBorder="1" applyAlignment="1">
      <alignment horizontal="right" vertical="center"/>
    </xf>
    <xf numFmtId="176" fontId="74" fillId="38" borderId="30" xfId="0" applyNumberFormat="1" applyFont="1" applyFill="1" applyBorder="1" applyAlignment="1">
      <alignment horizontal="right" vertical="center"/>
    </xf>
    <xf numFmtId="176" fontId="74" fillId="38" borderId="15" xfId="0" applyNumberFormat="1" applyFont="1" applyFill="1" applyBorder="1" applyAlignment="1">
      <alignment horizontal="right" vertical="center"/>
    </xf>
    <xf numFmtId="0" fontId="0" fillId="0" borderId="30"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8" xfId="0" applyFont="1" applyBorder="1" applyAlignment="1">
      <alignment horizontal="center" vertical="center" shrinkToFit="1"/>
    </xf>
    <xf numFmtId="0" fontId="72" fillId="0" borderId="17" xfId="0" applyFont="1" applyBorder="1" applyAlignment="1">
      <alignment horizontal="center" vertical="center"/>
    </xf>
    <xf numFmtId="0" fontId="12" fillId="0" borderId="0" xfId="0" applyFont="1" applyAlignment="1">
      <alignment horizontal="left" vertical="center"/>
    </xf>
    <xf numFmtId="0" fontId="12" fillId="0" borderId="17" xfId="0" applyFont="1" applyBorder="1" applyAlignment="1">
      <alignment horizontal="center" vertical="center"/>
    </xf>
    <xf numFmtId="0" fontId="0" fillId="0" borderId="17" xfId="0" applyBorder="1" applyAlignment="1">
      <alignment horizontal="center" vertical="center"/>
    </xf>
    <xf numFmtId="0" fontId="72" fillId="0" borderId="0" xfId="0" applyFont="1" applyAlignment="1">
      <alignment horizontal="left" vertical="center"/>
    </xf>
    <xf numFmtId="0" fontId="0" fillId="0" borderId="0" xfId="0" applyFont="1" applyAlignment="1">
      <alignment horizontal="left" vertical="center"/>
    </xf>
    <xf numFmtId="0" fontId="74" fillId="0" borderId="0" xfId="0" applyFont="1" applyBorder="1" applyAlignment="1">
      <alignment horizontal="center" vertical="center"/>
    </xf>
    <xf numFmtId="0" fontId="74" fillId="0" borderId="16" xfId="0" applyFont="1" applyBorder="1" applyAlignment="1">
      <alignment horizontal="center" vertical="center"/>
    </xf>
    <xf numFmtId="0" fontId="72" fillId="0" borderId="40" xfId="0" applyFont="1" applyBorder="1" applyAlignment="1">
      <alignment horizontal="left" vertical="top"/>
    </xf>
    <xf numFmtId="0" fontId="72" fillId="0" borderId="37" xfId="0" applyFont="1" applyBorder="1" applyAlignment="1">
      <alignment horizontal="left" vertical="top"/>
    </xf>
    <xf numFmtId="0" fontId="72" fillId="0" borderId="42" xfId="0" applyFont="1" applyBorder="1" applyAlignment="1">
      <alignment horizontal="left" vertical="top"/>
    </xf>
    <xf numFmtId="176" fontId="0" fillId="38" borderId="30" xfId="0" applyNumberFormat="1" applyFont="1" applyFill="1" applyBorder="1" applyAlignment="1">
      <alignment horizontal="right" vertical="center"/>
    </xf>
    <xf numFmtId="176" fontId="0" fillId="38" borderId="10" xfId="0" applyNumberFormat="1" applyFill="1" applyBorder="1" applyAlignment="1">
      <alignment horizontal="right" vertical="center"/>
    </xf>
    <xf numFmtId="0" fontId="0" fillId="0" borderId="18" xfId="0" applyFont="1" applyBorder="1" applyAlignment="1">
      <alignment vertical="center"/>
    </xf>
    <xf numFmtId="0" fontId="79" fillId="0" borderId="41" xfId="0" applyFont="1" applyBorder="1" applyAlignment="1">
      <alignment horizontal="left" vertical="top" wrapText="1"/>
    </xf>
    <xf numFmtId="0" fontId="79" fillId="0" borderId="36" xfId="0" applyFont="1" applyBorder="1" applyAlignment="1">
      <alignment horizontal="left" vertical="top" wrapText="1"/>
    </xf>
    <xf numFmtId="0" fontId="79" fillId="0" borderId="40" xfId="0" applyFont="1" applyBorder="1" applyAlignment="1">
      <alignment horizontal="left" vertical="top" wrapText="1"/>
    </xf>
    <xf numFmtId="176" fontId="77" fillId="38" borderId="17" xfId="0" applyNumberFormat="1" applyFont="1" applyFill="1" applyBorder="1" applyAlignment="1">
      <alignment horizontal="center" vertical="center" wrapText="1"/>
    </xf>
    <xf numFmtId="176" fontId="77" fillId="38" borderId="42" xfId="0" applyNumberFormat="1"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42" xfId="0" applyFont="1" applyBorder="1" applyAlignment="1">
      <alignment horizontal="center" vertical="center" wrapText="1"/>
    </xf>
    <xf numFmtId="0" fontId="0" fillId="0" borderId="43" xfId="0" applyFont="1" applyBorder="1" applyAlignment="1">
      <alignment horizontal="left" vertical="top" shrinkToFit="1"/>
    </xf>
    <xf numFmtId="0" fontId="0" fillId="0" borderId="21" xfId="0" applyFont="1" applyBorder="1" applyAlignment="1">
      <alignment horizontal="left" vertical="top" shrinkToFit="1"/>
    </xf>
    <xf numFmtId="0" fontId="0" fillId="0" borderId="25" xfId="0" applyFont="1" applyBorder="1" applyAlignment="1">
      <alignment horizontal="left" vertical="top" shrinkToFit="1"/>
    </xf>
    <xf numFmtId="0" fontId="0" fillId="0" borderId="43" xfId="0" applyFont="1" applyBorder="1" applyAlignment="1">
      <alignment horizontal="left" vertical="top" wrapText="1" shrinkToFit="1"/>
    </xf>
    <xf numFmtId="0" fontId="0" fillId="0" borderId="21" xfId="0" applyFont="1" applyBorder="1" applyAlignment="1">
      <alignment horizontal="left" vertical="top" wrapText="1" shrinkToFit="1"/>
    </xf>
    <xf numFmtId="176" fontId="74" fillId="0" borderId="0" xfId="0" applyNumberFormat="1" applyFont="1" applyBorder="1" applyAlignment="1">
      <alignment horizontal="center" vertical="center"/>
    </xf>
    <xf numFmtId="176" fontId="74" fillId="0" borderId="16" xfId="0" applyNumberFormat="1" applyFont="1" applyBorder="1" applyAlignment="1">
      <alignment horizontal="center" vertical="center"/>
    </xf>
    <xf numFmtId="0" fontId="0" fillId="0" borderId="10" xfId="0" applyFont="1" applyBorder="1" applyAlignment="1">
      <alignment horizontal="center" vertical="center" shrinkToFit="1"/>
    </xf>
    <xf numFmtId="0" fontId="0" fillId="0" borderId="17" xfId="0" applyFont="1" applyBorder="1" applyAlignment="1">
      <alignment horizontal="center" vertical="center"/>
    </xf>
    <xf numFmtId="0" fontId="72" fillId="0" borderId="43" xfId="0" applyFont="1" applyBorder="1" applyAlignment="1">
      <alignment horizontal="center" vertical="center" shrinkToFit="1"/>
    </xf>
    <xf numFmtId="0" fontId="0" fillId="0" borderId="21" xfId="0" applyBorder="1" applyAlignment="1">
      <alignment vertical="center" shrinkToFit="1"/>
    </xf>
    <xf numFmtId="0" fontId="0" fillId="0" borderId="25" xfId="0" applyBorder="1" applyAlignment="1">
      <alignment vertical="center" shrinkToFit="1"/>
    </xf>
    <xf numFmtId="0" fontId="0" fillId="0" borderId="18" xfId="0" applyFont="1" applyBorder="1" applyAlignment="1">
      <alignment horizontal="left" vertical="top" wrapText="1"/>
    </xf>
    <xf numFmtId="0" fontId="74" fillId="0" borderId="19" xfId="0" applyFont="1" applyBorder="1" applyAlignment="1">
      <alignment horizontal="left" vertical="top" wrapText="1"/>
    </xf>
    <xf numFmtId="0" fontId="74" fillId="0" borderId="19" xfId="0" applyFont="1" applyBorder="1" applyAlignment="1">
      <alignment horizontal="left" vertical="center"/>
    </xf>
    <xf numFmtId="0" fontId="74" fillId="0" borderId="44" xfId="0" applyFont="1" applyBorder="1" applyAlignment="1">
      <alignment vertical="center"/>
    </xf>
    <xf numFmtId="0" fontId="74" fillId="0" borderId="45" xfId="0" applyFont="1" applyBorder="1" applyAlignment="1">
      <alignment vertical="center"/>
    </xf>
    <xf numFmtId="0" fontId="74" fillId="0" borderId="46" xfId="0" applyFont="1" applyBorder="1" applyAlignment="1">
      <alignment vertical="center"/>
    </xf>
    <xf numFmtId="0" fontId="74" fillId="0" borderId="20" xfId="0" applyFont="1" applyBorder="1" applyAlignment="1">
      <alignment horizontal="left" vertical="top" wrapText="1"/>
    </xf>
    <xf numFmtId="0" fontId="74" fillId="0" borderId="20" xfId="0" applyFont="1" applyBorder="1" applyAlignment="1">
      <alignment horizontal="left" vertical="center"/>
    </xf>
    <xf numFmtId="0" fontId="74" fillId="0" borderId="47" xfId="0" applyFont="1" applyBorder="1" applyAlignment="1">
      <alignment vertical="center"/>
    </xf>
    <xf numFmtId="0" fontId="74" fillId="0" borderId="48" xfId="0" applyFont="1" applyBorder="1" applyAlignment="1">
      <alignment vertical="center"/>
    </xf>
    <xf numFmtId="0" fontId="74" fillId="0" borderId="49" xfId="0" applyFont="1" applyBorder="1" applyAlignment="1">
      <alignment vertical="center"/>
    </xf>
    <xf numFmtId="0" fontId="73" fillId="0" borderId="20" xfId="0" applyFont="1" applyBorder="1" applyAlignment="1">
      <alignment vertical="center"/>
    </xf>
    <xf numFmtId="0" fontId="0" fillId="0" borderId="20" xfId="0" applyBorder="1" applyAlignment="1">
      <alignment vertical="center"/>
    </xf>
    <xf numFmtId="0" fontId="74" fillId="0" borderId="26" xfId="0" applyFont="1" applyBorder="1" applyAlignment="1">
      <alignment horizontal="left" vertical="top" wrapText="1"/>
    </xf>
    <xf numFmtId="0" fontId="74" fillId="0" borderId="26" xfId="0" applyFont="1" applyBorder="1" applyAlignment="1">
      <alignment horizontal="left" vertical="center"/>
    </xf>
    <xf numFmtId="0" fontId="73" fillId="0" borderId="26" xfId="0" applyFont="1" applyBorder="1" applyAlignment="1">
      <alignment vertical="center"/>
    </xf>
    <xf numFmtId="0" fontId="0" fillId="0" borderId="26" xfId="0" applyBorder="1" applyAlignment="1">
      <alignment vertical="center"/>
    </xf>
    <xf numFmtId="0" fontId="0" fillId="0" borderId="50" xfId="0" applyFont="1" applyBorder="1" applyAlignment="1">
      <alignment horizontal="center" vertical="center"/>
    </xf>
    <xf numFmtId="0" fontId="0" fillId="0" borderId="50" xfId="0" applyBorder="1" applyAlignment="1">
      <alignment horizontal="center" vertical="center"/>
    </xf>
    <xf numFmtId="0" fontId="0" fillId="0" borderId="51" xfId="0" applyFont="1" applyBorder="1" applyAlignment="1">
      <alignment horizontal="center" vertical="center"/>
    </xf>
    <xf numFmtId="0" fontId="0" fillId="0" borderId="51" xfId="0" applyBorder="1" applyAlignment="1">
      <alignment horizontal="center" vertical="center"/>
    </xf>
    <xf numFmtId="0" fontId="0" fillId="0" borderId="36" xfId="0" applyFont="1" applyBorder="1" applyAlignment="1">
      <alignment horizontal="left" vertical="top"/>
    </xf>
    <xf numFmtId="0" fontId="0" fillId="0" borderId="52" xfId="0" applyFont="1" applyBorder="1" applyAlignment="1">
      <alignment horizontal="center" vertical="center"/>
    </xf>
    <xf numFmtId="0" fontId="0" fillId="0" borderId="52" xfId="0" applyBorder="1" applyAlignment="1">
      <alignment horizontal="center" vertical="center"/>
    </xf>
    <xf numFmtId="0" fontId="0" fillId="0" borderId="53" xfId="0" applyFont="1" applyBorder="1" applyAlignment="1">
      <alignment horizontal="left" vertical="center" wrapText="1"/>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0" xfId="0" applyFont="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4" fillId="0" borderId="61" xfId="0" applyFont="1" applyBorder="1" applyAlignment="1">
      <alignment horizontal="left" vertical="top" wrapText="1"/>
    </xf>
    <xf numFmtId="0" fontId="74" fillId="0" borderId="62" xfId="0" applyFont="1" applyBorder="1" applyAlignment="1">
      <alignment horizontal="left" vertical="top" wrapText="1"/>
    </xf>
    <xf numFmtId="0" fontId="74" fillId="0" borderId="63" xfId="0" applyFont="1" applyBorder="1" applyAlignment="1">
      <alignment horizontal="left" vertical="top" wrapText="1"/>
    </xf>
    <xf numFmtId="0" fontId="0" fillId="0" borderId="15" xfId="0" applyFont="1" applyBorder="1" applyAlignment="1">
      <alignment horizontal="left" vertical="center"/>
    </xf>
    <xf numFmtId="0" fontId="0" fillId="0" borderId="30" xfId="0" applyFont="1" applyBorder="1" applyAlignment="1">
      <alignment horizontal="left" vertical="center"/>
    </xf>
    <xf numFmtId="0" fontId="0" fillId="33" borderId="21" xfId="0" applyFont="1" applyFill="1" applyBorder="1" applyAlignment="1">
      <alignment horizontal="left" vertical="top"/>
    </xf>
    <xf numFmtId="0" fontId="0" fillId="33" borderId="18" xfId="0" applyFont="1" applyFill="1" applyBorder="1" applyAlignment="1">
      <alignment horizontal="left" vertical="top"/>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10" xfId="0" applyFont="1" applyBorder="1" applyAlignment="1">
      <alignment horizontal="left" vertical="center"/>
    </xf>
    <xf numFmtId="0" fontId="0" fillId="0" borderId="15"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0" fillId="33" borderId="43" xfId="0" applyFont="1" applyFill="1" applyBorder="1" applyAlignment="1">
      <alignment horizontal="left" vertical="top"/>
    </xf>
    <xf numFmtId="0" fontId="0" fillId="33" borderId="18" xfId="0" applyFont="1" applyFill="1" applyBorder="1" applyAlignment="1">
      <alignment horizontal="left" vertical="top"/>
    </xf>
    <xf numFmtId="0" fontId="0" fillId="33" borderId="18" xfId="0"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5" xfId="0"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lignment horizontal="center" vertical="center"/>
    </xf>
    <xf numFmtId="0" fontId="0" fillId="0" borderId="42" xfId="0" applyFont="1" applyBorder="1" applyAlignment="1">
      <alignment horizontal="left" vertical="center"/>
    </xf>
    <xf numFmtId="0" fontId="0" fillId="0" borderId="36" xfId="0" applyFont="1" applyBorder="1" applyAlignment="1">
      <alignment horizontal="left" vertical="center"/>
    </xf>
    <xf numFmtId="0" fontId="0" fillId="0" borderId="17" xfId="0" applyFont="1" applyBorder="1" applyAlignment="1">
      <alignment horizontal="left" vertical="center"/>
    </xf>
    <xf numFmtId="0" fontId="74" fillId="0" borderId="53" xfId="0" applyFont="1" applyBorder="1" applyAlignment="1">
      <alignment horizontal="left" vertical="top" wrapText="1"/>
    </xf>
    <xf numFmtId="0" fontId="74" fillId="0" borderId="54" xfId="0" applyFont="1" applyBorder="1" applyAlignment="1">
      <alignment horizontal="left" vertical="top"/>
    </xf>
    <xf numFmtId="0" fontId="74" fillId="0" borderId="55" xfId="0" applyFont="1" applyBorder="1" applyAlignment="1">
      <alignment horizontal="left" vertical="top"/>
    </xf>
    <xf numFmtId="0" fontId="74" fillId="0" borderId="56" xfId="0" applyFont="1" applyBorder="1" applyAlignment="1">
      <alignment horizontal="left" vertical="top"/>
    </xf>
    <xf numFmtId="0" fontId="74" fillId="0" borderId="0" xfId="0" applyFont="1" applyBorder="1" applyAlignment="1">
      <alignment horizontal="left" vertical="top"/>
    </xf>
    <xf numFmtId="0" fontId="74" fillId="0" borderId="57" xfId="0" applyFont="1" applyBorder="1" applyAlignment="1">
      <alignment horizontal="left" vertical="top"/>
    </xf>
    <xf numFmtId="0" fontId="74" fillId="0" borderId="58" xfId="0" applyFont="1" applyBorder="1" applyAlignment="1">
      <alignment horizontal="left" vertical="top"/>
    </xf>
    <xf numFmtId="0" fontId="74" fillId="0" borderId="59" xfId="0" applyFont="1" applyBorder="1" applyAlignment="1">
      <alignment horizontal="left" vertical="top"/>
    </xf>
    <xf numFmtId="0" fontId="74" fillId="0" borderId="60" xfId="0" applyFont="1" applyBorder="1" applyAlignment="1">
      <alignment horizontal="left" vertical="top"/>
    </xf>
    <xf numFmtId="0" fontId="73" fillId="0" borderId="0" xfId="0" applyFont="1" applyAlignment="1">
      <alignment vertical="center"/>
    </xf>
    <xf numFmtId="179" fontId="0" fillId="35" borderId="61" xfId="0" applyNumberFormat="1" applyFill="1" applyBorder="1" applyAlignment="1">
      <alignment vertical="center"/>
    </xf>
    <xf numFmtId="179" fontId="0" fillId="0" borderId="63" xfId="0" applyNumberFormat="1" applyBorder="1" applyAlignment="1">
      <alignment vertical="center"/>
    </xf>
    <xf numFmtId="0" fontId="0" fillId="0" borderId="0" xfId="0" applyAlignment="1">
      <alignment vertical="center"/>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40" xfId="0" applyFont="1" applyBorder="1" applyAlignment="1">
      <alignment horizontal="center" vertical="center"/>
    </xf>
    <xf numFmtId="182" fontId="0" fillId="0" borderId="49" xfId="0" applyNumberFormat="1" applyFont="1" applyBorder="1" applyAlignment="1">
      <alignment horizontal="center" vertical="center"/>
    </xf>
    <xf numFmtId="182" fontId="0" fillId="0" borderId="20" xfId="0" applyNumberFormat="1" applyFont="1" applyBorder="1" applyAlignment="1">
      <alignment horizontal="center" vertical="center"/>
    </xf>
    <xf numFmtId="182" fontId="0" fillId="0" borderId="16" xfId="0" applyNumberFormat="1" applyFont="1" applyBorder="1" applyAlignment="1">
      <alignment horizontal="center" vertical="center"/>
    </xf>
    <xf numFmtId="182" fontId="0" fillId="0" borderId="21" xfId="0" applyNumberFormat="1" applyFont="1" applyBorder="1" applyAlignment="1">
      <alignment horizontal="center" vertical="center"/>
    </xf>
    <xf numFmtId="176" fontId="74" fillId="34" borderId="47" xfId="0" applyNumberFormat="1" applyFont="1" applyFill="1" applyBorder="1" applyAlignment="1">
      <alignment horizontal="right" vertical="center" wrapText="1"/>
    </xf>
    <xf numFmtId="0" fontId="74" fillId="0" borderId="49" xfId="0" applyFont="1" applyBorder="1" applyAlignment="1">
      <alignment horizontal="right" vertical="center" wrapText="1"/>
    </xf>
    <xf numFmtId="176" fontId="74" fillId="34" borderId="67" xfId="0" applyNumberFormat="1" applyFont="1" applyFill="1" applyBorder="1" applyAlignment="1">
      <alignment horizontal="right" vertical="center" wrapText="1"/>
    </xf>
    <xf numFmtId="0" fontId="74" fillId="0" borderId="23" xfId="0" applyFont="1" applyBorder="1" applyAlignment="1">
      <alignment horizontal="right" vertical="center" wrapText="1"/>
    </xf>
    <xf numFmtId="176" fontId="74" fillId="34" borderId="44" xfId="0" applyNumberFormat="1" applyFont="1" applyFill="1" applyBorder="1" applyAlignment="1">
      <alignment horizontal="right" vertical="center" wrapText="1"/>
    </xf>
    <xf numFmtId="0" fontId="74" fillId="0" borderId="46" xfId="0" applyFont="1" applyBorder="1" applyAlignment="1">
      <alignment horizontal="right" vertical="center" wrapText="1"/>
    </xf>
    <xf numFmtId="0" fontId="14" fillId="35" borderId="41" xfId="0" applyFont="1" applyFill="1" applyBorder="1" applyAlignment="1">
      <alignment horizontal="left" vertical="center" wrapText="1"/>
    </xf>
    <xf numFmtId="0" fontId="14" fillId="35" borderId="36" xfId="0" applyFont="1" applyFill="1" applyBorder="1" applyAlignment="1">
      <alignment vertical="center"/>
    </xf>
    <xf numFmtId="0" fontId="14" fillId="35" borderId="40" xfId="0" applyFont="1" applyFill="1" applyBorder="1" applyAlignment="1">
      <alignment vertical="center"/>
    </xf>
    <xf numFmtId="0" fontId="14" fillId="35" borderId="37" xfId="0" applyFont="1" applyFill="1" applyBorder="1" applyAlignment="1">
      <alignment vertical="center"/>
    </xf>
    <xf numFmtId="0" fontId="14" fillId="35" borderId="17" xfId="0" applyFont="1" applyFill="1" applyBorder="1" applyAlignment="1">
      <alignment vertical="center"/>
    </xf>
    <xf numFmtId="0" fontId="14" fillId="35" borderId="42" xfId="0" applyFont="1" applyFill="1" applyBorder="1" applyAlignment="1">
      <alignment vertical="center"/>
    </xf>
    <xf numFmtId="0" fontId="11" fillId="0" borderId="30" xfId="0" applyFont="1" applyBorder="1" applyAlignment="1">
      <alignment horizontal="center" vertical="center"/>
    </xf>
    <xf numFmtId="0" fontId="11" fillId="0" borderId="15" xfId="0" applyFont="1" applyBorder="1" applyAlignment="1">
      <alignment horizontal="center" vertical="center"/>
    </xf>
    <xf numFmtId="0" fontId="0" fillId="0" borderId="0" xfId="0" applyFont="1" applyBorder="1" applyAlignment="1">
      <alignment horizontal="center" vertical="center"/>
    </xf>
    <xf numFmtId="183" fontId="0" fillId="36" borderId="19" xfId="0" applyNumberFormat="1" applyFill="1" applyBorder="1" applyAlignment="1">
      <alignment vertical="center"/>
    </xf>
    <xf numFmtId="183" fontId="0" fillId="35" borderId="20" xfId="0" applyNumberFormat="1" applyFill="1" applyBorder="1" applyAlignment="1">
      <alignment vertical="center"/>
    </xf>
    <xf numFmtId="179" fontId="0" fillId="35" borderId="61" xfId="0" applyNumberFormat="1" applyFill="1" applyBorder="1" applyAlignment="1">
      <alignment vertical="top" wrapText="1"/>
    </xf>
    <xf numFmtId="179" fontId="0" fillId="35" borderId="63" xfId="0" applyNumberFormat="1" applyFill="1" applyBorder="1" applyAlignment="1">
      <alignment vertical="top" wrapText="1"/>
    </xf>
    <xf numFmtId="0" fontId="0" fillId="0" borderId="42" xfId="0" applyFont="1" applyBorder="1" applyAlignment="1">
      <alignment horizontal="center" vertical="center"/>
    </xf>
    <xf numFmtId="183" fontId="0" fillId="35" borderId="26" xfId="0" applyNumberFormat="1" applyFill="1" applyBorder="1" applyAlignment="1">
      <alignment vertical="center"/>
    </xf>
    <xf numFmtId="0" fontId="0" fillId="0" borderId="4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176" fontId="0" fillId="35" borderId="37" xfId="0" applyNumberFormat="1" applyFill="1" applyBorder="1" applyAlignment="1">
      <alignment horizontal="right" vertical="center" wrapText="1"/>
    </xf>
    <xf numFmtId="176" fontId="0" fillId="35" borderId="42" xfId="0" applyNumberFormat="1" applyFill="1" applyBorder="1" applyAlignment="1">
      <alignment horizontal="right" vertical="center" wrapText="1"/>
    </xf>
    <xf numFmtId="0" fontId="23" fillId="0" borderId="1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78" fillId="0" borderId="18" xfId="0" applyFont="1" applyFill="1" applyBorder="1" applyAlignment="1">
      <alignment horizontal="center" vertical="center" wrapText="1"/>
    </xf>
    <xf numFmtId="3" fontId="78" fillId="0" borderId="18"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41"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35"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7" xfId="0" applyFont="1" applyBorder="1" applyAlignment="1">
      <alignment vertical="center"/>
    </xf>
    <xf numFmtId="0" fontId="0" fillId="0" borderId="17" xfId="0" applyFont="1" applyBorder="1" applyAlignment="1">
      <alignment vertical="center"/>
    </xf>
    <xf numFmtId="0" fontId="0" fillId="0" borderId="42" xfId="0" applyFont="1" applyBorder="1" applyAlignment="1">
      <alignment vertical="center"/>
    </xf>
    <xf numFmtId="0" fontId="0" fillId="0" borderId="37" xfId="0" applyBorder="1" applyAlignment="1">
      <alignment vertical="center"/>
    </xf>
    <xf numFmtId="0" fontId="0" fillId="0" borderId="17" xfId="0" applyFont="1" applyBorder="1" applyAlignment="1">
      <alignment vertical="center"/>
    </xf>
    <xf numFmtId="0" fontId="0" fillId="0" borderId="42" xfId="0" applyFont="1" applyBorder="1" applyAlignment="1">
      <alignment vertical="center"/>
    </xf>
    <xf numFmtId="0" fontId="0" fillId="0" borderId="3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176" fontId="0" fillId="33" borderId="10" xfId="0" applyNumberFormat="1" applyFont="1" applyFill="1" applyBorder="1" applyAlignment="1">
      <alignment horizontal="right" vertical="center"/>
    </xf>
    <xf numFmtId="0" fontId="0" fillId="0" borderId="41" xfId="0" applyBorder="1" applyAlignment="1">
      <alignment horizontal="center" vertical="center"/>
    </xf>
    <xf numFmtId="176" fontId="74" fillId="0" borderId="30" xfId="0" applyNumberFormat="1" applyFont="1" applyFill="1" applyBorder="1" applyAlignment="1" applyProtection="1">
      <alignment vertical="center"/>
      <protection locked="0"/>
    </xf>
    <xf numFmtId="176" fontId="74" fillId="0" borderId="10" xfId="0" applyNumberFormat="1" applyFont="1" applyFill="1" applyBorder="1" applyAlignment="1" applyProtection="1">
      <alignment vertical="center"/>
      <protection locked="0"/>
    </xf>
    <xf numFmtId="3" fontId="74" fillId="0" borderId="37" xfId="0" applyNumberFormat="1" applyFont="1" applyFill="1" applyBorder="1" applyAlignment="1" applyProtection="1">
      <alignment vertical="center"/>
      <protection locked="0"/>
    </xf>
    <xf numFmtId="3" fontId="74" fillId="0" borderId="17" xfId="0" applyNumberFormat="1" applyFont="1" applyFill="1" applyBorder="1" applyAlignment="1" applyProtection="1">
      <alignment vertical="center"/>
      <protection locked="0"/>
    </xf>
    <xf numFmtId="176" fontId="0" fillId="33" borderId="37" xfId="0" applyNumberFormat="1" applyFont="1" applyFill="1" applyBorder="1" applyAlignment="1">
      <alignment vertical="center"/>
    </xf>
    <xf numFmtId="176" fontId="0" fillId="33" borderId="17" xfId="0" applyNumberFormat="1" applyFont="1" applyFill="1" applyBorder="1" applyAlignment="1">
      <alignment vertical="center"/>
    </xf>
    <xf numFmtId="0" fontId="74" fillId="0" borderId="35" xfId="0" applyFont="1" applyBorder="1" applyAlignment="1" applyProtection="1">
      <alignment vertical="center" wrapText="1"/>
      <protection locked="0"/>
    </xf>
    <xf numFmtId="0" fontId="74" fillId="0" borderId="0" xfId="0" applyFont="1" applyBorder="1" applyAlignment="1" applyProtection="1">
      <alignment vertical="center" wrapText="1"/>
      <protection locked="0"/>
    </xf>
    <xf numFmtId="0" fontId="74" fillId="0" borderId="16" xfId="0" applyFont="1" applyBorder="1" applyAlignment="1" applyProtection="1">
      <alignment vertical="center" wrapText="1"/>
      <protection locked="0"/>
    </xf>
    <xf numFmtId="176" fontId="74" fillId="0" borderId="35" xfId="0" applyNumberFormat="1" applyFont="1" applyFill="1" applyBorder="1" applyAlignment="1" applyProtection="1">
      <alignment horizontal="right" vertical="center"/>
      <protection locked="0"/>
    </xf>
    <xf numFmtId="176" fontId="74" fillId="0" borderId="0" xfId="0" applyNumberFormat="1" applyFont="1" applyFill="1" applyBorder="1" applyAlignment="1" applyProtection="1">
      <alignment horizontal="right" vertical="center"/>
      <protection locked="0"/>
    </xf>
    <xf numFmtId="0" fontId="74" fillId="0" borderId="41" xfId="0" applyFont="1" applyBorder="1" applyAlignment="1" applyProtection="1">
      <alignment vertical="center" wrapText="1"/>
      <protection locked="0"/>
    </xf>
    <xf numFmtId="0" fontId="74" fillId="0" borderId="36" xfId="0" applyFont="1" applyBorder="1" applyAlignment="1" applyProtection="1">
      <alignment vertical="center" wrapText="1"/>
      <protection locked="0"/>
    </xf>
    <xf numFmtId="0" fontId="74" fillId="0" borderId="40" xfId="0" applyFont="1" applyBorder="1" applyAlignment="1" applyProtection="1">
      <alignment vertical="center" wrapText="1"/>
      <protection locked="0"/>
    </xf>
    <xf numFmtId="176" fontId="74" fillId="0" borderId="41" xfId="0" applyNumberFormat="1" applyFont="1" applyFill="1" applyBorder="1" applyAlignment="1" applyProtection="1">
      <alignment horizontal="right" vertical="center"/>
      <protection locked="0"/>
    </xf>
    <xf numFmtId="176" fontId="74" fillId="0" borderId="36" xfId="0" applyNumberFormat="1" applyFont="1" applyFill="1" applyBorder="1" applyAlignment="1" applyProtection="1">
      <alignment horizontal="right" vertical="center"/>
      <protection locked="0"/>
    </xf>
    <xf numFmtId="176" fontId="74" fillId="0" borderId="16" xfId="0" applyNumberFormat="1" applyFont="1" applyFill="1" applyBorder="1" applyAlignment="1" applyProtection="1">
      <alignment horizontal="right" vertical="center"/>
      <protection locked="0"/>
    </xf>
    <xf numFmtId="176" fontId="74" fillId="0" borderId="35" xfId="0" applyNumberFormat="1" applyFont="1" applyFill="1" applyBorder="1" applyAlignment="1" applyProtection="1">
      <alignment vertical="center" wrapText="1"/>
      <protection locked="0"/>
    </xf>
    <xf numFmtId="176" fontId="74" fillId="0" borderId="0" xfId="0" applyNumberFormat="1" applyFont="1" applyFill="1" applyBorder="1" applyAlignment="1">
      <alignment vertical="center" wrapText="1"/>
    </xf>
    <xf numFmtId="0" fontId="74" fillId="0" borderId="0" xfId="0" applyFont="1" applyFill="1" applyBorder="1" applyAlignment="1">
      <alignment vertical="center" wrapText="1"/>
    </xf>
    <xf numFmtId="0" fontId="74" fillId="0" borderId="16" xfId="0" applyFont="1" applyBorder="1" applyAlignment="1">
      <alignment vertical="center" wrapText="1"/>
    </xf>
    <xf numFmtId="0" fontId="74" fillId="0" borderId="0" xfId="0" applyFont="1" applyBorder="1" applyAlignment="1">
      <alignment vertical="center" wrapText="1"/>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176" fontId="73" fillId="0" borderId="35" xfId="0" applyNumberFormat="1" applyFont="1" applyFill="1" applyBorder="1" applyAlignment="1" applyProtection="1">
      <alignment horizontal="right" vertical="center"/>
      <protection locked="0"/>
    </xf>
    <xf numFmtId="176" fontId="73" fillId="0" borderId="0" xfId="0" applyNumberFormat="1" applyFont="1" applyFill="1" applyBorder="1" applyAlignment="1" applyProtection="1">
      <alignment horizontal="right" vertical="center"/>
      <protection locked="0"/>
    </xf>
    <xf numFmtId="176" fontId="73" fillId="0" borderId="16" xfId="0" applyNumberFormat="1" applyFont="1" applyFill="1" applyBorder="1" applyAlignment="1" applyProtection="1">
      <alignment horizontal="right" vertical="center"/>
      <protection locked="0"/>
    </xf>
    <xf numFmtId="176" fontId="73" fillId="0" borderId="35" xfId="0" applyNumberFormat="1" applyFont="1" applyFill="1" applyBorder="1" applyAlignment="1" applyProtection="1">
      <alignment vertical="center" wrapText="1"/>
      <protection locked="0"/>
    </xf>
    <xf numFmtId="176" fontId="0" fillId="0" borderId="0" xfId="0" applyNumberFormat="1" applyFont="1" applyFill="1" applyBorder="1" applyAlignment="1">
      <alignment vertical="center" wrapText="1"/>
    </xf>
    <xf numFmtId="0" fontId="73"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6" xfId="0" applyBorder="1" applyAlignment="1">
      <alignment vertical="center" wrapText="1"/>
    </xf>
    <xf numFmtId="0" fontId="0" fillId="0" borderId="37" xfId="0" applyFont="1" applyBorder="1" applyAlignment="1">
      <alignment horizontal="center" vertical="center"/>
    </xf>
    <xf numFmtId="176" fontId="0" fillId="33" borderId="41" xfId="0" applyNumberFormat="1" applyFont="1" applyFill="1" applyBorder="1" applyAlignment="1">
      <alignment horizontal="right" vertical="center"/>
    </xf>
    <xf numFmtId="176" fontId="0" fillId="33" borderId="36" xfId="0" applyNumberFormat="1" applyFont="1" applyFill="1" applyBorder="1" applyAlignment="1">
      <alignment horizontal="right" vertical="center"/>
    </xf>
    <xf numFmtId="176" fontId="0" fillId="33" borderId="40" xfId="0" applyNumberFormat="1" applyFont="1" applyFill="1" applyBorder="1" applyAlignment="1">
      <alignment horizontal="right" vertical="center"/>
    </xf>
    <xf numFmtId="176" fontId="0" fillId="33" borderId="37" xfId="0" applyNumberFormat="1" applyFont="1" applyFill="1" applyBorder="1" applyAlignment="1">
      <alignment horizontal="right" vertical="center"/>
    </xf>
    <xf numFmtId="176" fontId="0" fillId="33" borderId="17" xfId="0" applyNumberFormat="1" applyFont="1" applyFill="1" applyBorder="1" applyAlignment="1">
      <alignment horizontal="right" vertical="center"/>
    </xf>
    <xf numFmtId="176" fontId="0" fillId="33" borderId="42" xfId="0" applyNumberFormat="1" applyFont="1" applyFill="1" applyBorder="1" applyAlignment="1">
      <alignment horizontal="right" vertical="center"/>
    </xf>
    <xf numFmtId="0" fontId="21" fillId="0" borderId="68"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7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0" fillId="0" borderId="41" xfId="0" applyFont="1" applyBorder="1" applyAlignment="1">
      <alignment horizontal="left" vertical="top" wrapText="1"/>
    </xf>
    <xf numFmtId="0" fontId="0" fillId="0" borderId="36" xfId="0" applyFont="1" applyBorder="1" applyAlignment="1">
      <alignment horizontal="left" vertical="top" wrapText="1"/>
    </xf>
    <xf numFmtId="0" fontId="0" fillId="0" borderId="40" xfId="0" applyFont="1" applyBorder="1" applyAlignment="1">
      <alignment horizontal="left" vertical="top" wrapText="1"/>
    </xf>
    <xf numFmtId="0" fontId="80" fillId="0" borderId="41" xfId="0" applyFont="1" applyBorder="1" applyAlignment="1" applyProtection="1">
      <alignment horizontal="left" vertical="top" wrapText="1"/>
      <protection locked="0"/>
    </xf>
    <xf numFmtId="0" fontId="80" fillId="0" borderId="36" xfId="0" applyFont="1" applyBorder="1" applyAlignment="1" applyProtection="1">
      <alignment horizontal="left" vertical="top" wrapText="1"/>
      <protection locked="0"/>
    </xf>
    <xf numFmtId="0" fontId="80" fillId="0" borderId="40" xfId="0" applyFont="1" applyBorder="1" applyAlignment="1" applyProtection="1">
      <alignment horizontal="left" vertical="top" wrapText="1"/>
      <protection locked="0"/>
    </xf>
    <xf numFmtId="0" fontId="80" fillId="0" borderId="35" xfId="0" applyFont="1" applyBorder="1" applyAlignment="1" applyProtection="1">
      <alignment horizontal="left" vertical="top" wrapText="1"/>
      <protection locked="0"/>
    </xf>
    <xf numFmtId="0" fontId="80" fillId="0" borderId="0" xfId="0" applyFont="1" applyBorder="1" applyAlignment="1" applyProtection="1">
      <alignment horizontal="left" vertical="top" wrapText="1"/>
      <protection locked="0"/>
    </xf>
    <xf numFmtId="0" fontId="80" fillId="0" borderId="16" xfId="0" applyFont="1" applyBorder="1" applyAlignment="1" applyProtection="1">
      <alignment horizontal="left" vertical="top" wrapText="1"/>
      <protection locked="0"/>
    </xf>
    <xf numFmtId="0" fontId="80" fillId="0" borderId="37" xfId="0" applyFont="1" applyBorder="1" applyAlignment="1" applyProtection="1">
      <alignment horizontal="left" vertical="top" wrapText="1"/>
      <protection locked="0"/>
    </xf>
    <xf numFmtId="0" fontId="80" fillId="0" borderId="17" xfId="0" applyFont="1" applyBorder="1" applyAlignment="1" applyProtection="1">
      <alignment horizontal="left" vertical="top" wrapText="1"/>
      <protection locked="0"/>
    </xf>
    <xf numFmtId="0" fontId="80" fillId="0" borderId="42" xfId="0" applyFont="1" applyBorder="1" applyAlignment="1" applyProtection="1">
      <alignment horizontal="left" vertical="top" wrapText="1"/>
      <protection locked="0"/>
    </xf>
    <xf numFmtId="0" fontId="0" fillId="0" borderId="3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43"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71" xfId="0" applyBorder="1" applyAlignment="1">
      <alignment horizontal="right" vertical="center"/>
    </xf>
    <xf numFmtId="0" fontId="0" fillId="0" borderId="72" xfId="0" applyBorder="1" applyAlignment="1">
      <alignment horizontal="right" vertical="center"/>
    </xf>
    <xf numFmtId="0" fontId="0" fillId="0" borderId="73" xfId="0" applyBorder="1" applyAlignment="1">
      <alignment horizontal="right"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41" xfId="0" applyFont="1" applyBorder="1" applyAlignment="1">
      <alignment vertical="center" wrapText="1"/>
    </xf>
    <xf numFmtId="0" fontId="0" fillId="0" borderId="35" xfId="0" applyFont="1" applyBorder="1" applyAlignment="1">
      <alignment vertical="center"/>
    </xf>
    <xf numFmtId="0" fontId="0" fillId="0" borderId="37" xfId="0" applyFont="1" applyBorder="1" applyAlignment="1">
      <alignment vertical="center"/>
    </xf>
    <xf numFmtId="0" fontId="0" fillId="0" borderId="41"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176" fontId="0" fillId="33" borderId="37" xfId="0" applyNumberFormat="1" applyFill="1" applyBorder="1" applyAlignment="1" applyProtection="1">
      <alignment vertical="center"/>
      <protection locked="0"/>
    </xf>
    <xf numFmtId="176" fontId="0" fillId="33" borderId="17" xfId="0" applyNumberFormat="1" applyFill="1" applyBorder="1" applyAlignment="1" applyProtection="1">
      <alignment vertical="center"/>
      <protection locked="0"/>
    </xf>
    <xf numFmtId="0" fontId="0" fillId="0" borderId="17" xfId="0" applyBorder="1" applyAlignment="1">
      <alignment vertical="center"/>
    </xf>
    <xf numFmtId="0" fontId="0" fillId="0" borderId="42"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176" fontId="74" fillId="0" borderId="37" xfId="0" applyNumberFormat="1" applyFont="1" applyFill="1" applyBorder="1" applyAlignment="1" applyProtection="1">
      <alignment vertical="center"/>
      <protection locked="0"/>
    </xf>
    <xf numFmtId="176" fontId="74" fillId="0" borderId="17" xfId="0" applyNumberFormat="1" applyFont="1" applyFill="1" applyBorder="1" applyAlignment="1" applyProtection="1">
      <alignment vertical="center"/>
      <protection locked="0"/>
    </xf>
    <xf numFmtId="0" fontId="0" fillId="0" borderId="36" xfId="0" applyFont="1" applyBorder="1" applyAlignment="1">
      <alignment vertical="center" wrapText="1"/>
    </xf>
    <xf numFmtId="0" fontId="0" fillId="0" borderId="40" xfId="0" applyFont="1" applyBorder="1" applyAlignment="1">
      <alignment vertical="center" wrapText="1"/>
    </xf>
    <xf numFmtId="0" fontId="0" fillId="0" borderId="35"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42" xfId="0" applyFont="1" applyBorder="1" applyAlignment="1">
      <alignment vertical="center" wrapText="1"/>
    </xf>
    <xf numFmtId="0" fontId="0" fillId="0" borderId="77" xfId="0" applyBorder="1" applyAlignment="1">
      <alignment horizontal="left" vertical="center"/>
    </xf>
    <xf numFmtId="0" fontId="0" fillId="0" borderId="24" xfId="0" applyBorder="1" applyAlignment="1">
      <alignment horizontal="left" vertical="center"/>
    </xf>
    <xf numFmtId="0" fontId="74" fillId="0" borderId="41" xfId="0" applyFont="1" applyBorder="1" applyAlignment="1" applyProtection="1">
      <alignment horizontal="left" vertical="top" wrapText="1"/>
      <protection locked="0"/>
    </xf>
    <xf numFmtId="0" fontId="74" fillId="0" borderId="36" xfId="0" applyFont="1" applyBorder="1" applyAlignment="1" applyProtection="1">
      <alignment horizontal="left" vertical="top" wrapText="1"/>
      <protection locked="0"/>
    </xf>
    <xf numFmtId="0" fontId="74" fillId="0" borderId="40" xfId="0" applyFont="1" applyBorder="1" applyAlignment="1" applyProtection="1">
      <alignment horizontal="left" vertical="top" wrapText="1"/>
      <protection locked="0"/>
    </xf>
    <xf numFmtId="0" fontId="74" fillId="0" borderId="35" xfId="0" applyFont="1" applyBorder="1" applyAlignment="1" applyProtection="1">
      <alignment horizontal="left" vertical="top" wrapText="1"/>
      <protection locked="0"/>
    </xf>
    <xf numFmtId="0" fontId="74" fillId="0" borderId="0" xfId="0" applyFont="1" applyBorder="1" applyAlignment="1" applyProtection="1">
      <alignment horizontal="left" vertical="top" wrapText="1"/>
      <protection locked="0"/>
    </xf>
    <xf numFmtId="0" fontId="74" fillId="0" borderId="16" xfId="0" applyFont="1" applyBorder="1" applyAlignment="1" applyProtection="1">
      <alignment horizontal="left" vertical="top" wrapText="1"/>
      <protection locked="0"/>
    </xf>
    <xf numFmtId="0" fontId="74" fillId="0" borderId="37" xfId="0" applyFont="1" applyBorder="1" applyAlignment="1" applyProtection="1">
      <alignment horizontal="left" vertical="top" wrapText="1"/>
      <protection locked="0"/>
    </xf>
    <xf numFmtId="0" fontId="74" fillId="0" borderId="17" xfId="0" applyFont="1" applyBorder="1" applyAlignment="1" applyProtection="1">
      <alignment horizontal="left" vertical="top" wrapText="1"/>
      <protection locked="0"/>
    </xf>
    <xf numFmtId="0" fontId="74" fillId="0" borderId="42" xfId="0" applyFont="1" applyBorder="1" applyAlignment="1" applyProtection="1">
      <alignment horizontal="left" vertical="top" wrapText="1"/>
      <protection locked="0"/>
    </xf>
    <xf numFmtId="0" fontId="0" fillId="0" borderId="0" xfId="0" applyBorder="1" applyAlignment="1">
      <alignment vertical="center"/>
    </xf>
    <xf numFmtId="0" fontId="0" fillId="0" borderId="16" xfId="0" applyBorder="1" applyAlignment="1">
      <alignment vertical="center"/>
    </xf>
    <xf numFmtId="0" fontId="72" fillId="0" borderId="0" xfId="0" applyFont="1" applyAlignment="1" applyProtection="1">
      <alignment vertical="center"/>
      <protection locked="0"/>
    </xf>
    <xf numFmtId="0" fontId="72" fillId="0" borderId="0" xfId="0" applyFont="1" applyAlignment="1">
      <alignment vertical="center"/>
    </xf>
    <xf numFmtId="0" fontId="18" fillId="0" borderId="0" xfId="0" applyFont="1" applyBorder="1" applyAlignment="1">
      <alignment horizontal="left" vertical="center" wrapText="1" shrinkToFit="1"/>
    </xf>
    <xf numFmtId="0" fontId="18" fillId="0" borderId="0" xfId="0" applyFont="1" applyAlignment="1">
      <alignment vertical="center" wrapText="1" shrinkToFit="1"/>
    </xf>
    <xf numFmtId="0" fontId="18" fillId="0" borderId="0" xfId="0" applyFont="1" applyAlignment="1">
      <alignment vertical="top" wrapText="1"/>
    </xf>
    <xf numFmtId="0" fontId="18"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214</xdr:row>
      <xdr:rowOff>57150</xdr:rowOff>
    </xdr:from>
    <xdr:to>
      <xdr:col>7</xdr:col>
      <xdr:colOff>438150</xdr:colOff>
      <xdr:row>228</xdr:row>
      <xdr:rowOff>142875</xdr:rowOff>
    </xdr:to>
    <xdr:grpSp>
      <xdr:nvGrpSpPr>
        <xdr:cNvPr id="1" name="グループ化 15"/>
        <xdr:cNvGrpSpPr>
          <a:grpSpLocks/>
        </xdr:cNvGrpSpPr>
      </xdr:nvGrpSpPr>
      <xdr:grpSpPr>
        <a:xfrm>
          <a:off x="2209800" y="55883175"/>
          <a:ext cx="4752975" cy="3686175"/>
          <a:chOff x="0" y="54352031"/>
          <a:chExt cx="4755696" cy="3749674"/>
        </a:xfrm>
        <a:solidFill>
          <a:srgbClr val="FFFFFF"/>
        </a:solidFill>
      </xdr:grpSpPr>
      <xdr:sp>
        <xdr:nvSpPr>
          <xdr:cNvPr id="2" name="テキスト ボックス 4"/>
          <xdr:cNvSpPr txBox="1">
            <a:spLocks noChangeArrowheads="1"/>
          </xdr:cNvSpPr>
        </xdr:nvSpPr>
        <xdr:spPr>
          <a:xfrm>
            <a:off x="762100" y="54352031"/>
            <a:ext cx="3097147" cy="659005"/>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代表事業者</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リース株式会社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（設備のリース）</a:t>
            </a:r>
          </a:p>
        </xdr:txBody>
      </xdr:sp>
      <xdr:sp>
        <xdr:nvSpPr>
          <xdr:cNvPr id="3" name="テキスト ボックス 5"/>
          <xdr:cNvSpPr txBox="1">
            <a:spLocks noChangeArrowheads="1"/>
          </xdr:cNvSpPr>
        </xdr:nvSpPr>
        <xdr:spPr>
          <a:xfrm>
            <a:off x="705032" y="55902521"/>
            <a:ext cx="3106658" cy="649631"/>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共同事業者</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株式会社○○不動産</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（設備を導入する業務ビルのオーナー）</a:t>
            </a:r>
          </a:p>
        </xdr:txBody>
      </xdr:sp>
      <xdr:sp>
        <xdr:nvSpPr>
          <xdr:cNvPr id="4" name="テキスト ボックス 6"/>
          <xdr:cNvSpPr txBox="1">
            <a:spLocks noChangeArrowheads="1"/>
          </xdr:cNvSpPr>
        </xdr:nvSpPr>
        <xdr:spPr>
          <a:xfrm>
            <a:off x="733566" y="57452074"/>
            <a:ext cx="3125681" cy="649631"/>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削減協力者</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株式会社△△△</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（設備を導入する業務ビルのテナント）</a:t>
            </a:r>
          </a:p>
        </xdr:txBody>
      </xdr:sp>
      <xdr:sp>
        <xdr:nvSpPr>
          <xdr:cNvPr id="5" name="直線矢印コネクタ 7"/>
          <xdr:cNvSpPr>
            <a:spLocks/>
          </xdr:cNvSpPr>
        </xdr:nvSpPr>
        <xdr:spPr>
          <a:xfrm flipH="1">
            <a:off x="1419575" y="55001662"/>
            <a:ext cx="0" cy="882111"/>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AutoShape 1344"/>
          <xdr:cNvSpPr>
            <a:spLocks/>
          </xdr:cNvSpPr>
        </xdr:nvSpPr>
        <xdr:spPr>
          <a:xfrm>
            <a:off x="2764248" y="55036347"/>
            <a:ext cx="323387" cy="838052"/>
          </a:xfrm>
          <a:prstGeom prst="upDownArrow">
            <a:avLst>
              <a:gd name="adj1" fmla="val -24907"/>
              <a:gd name="adj2" fmla="val -26564"/>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342"/>
          <xdr:cNvSpPr txBox="1">
            <a:spLocks noChangeArrowheads="1"/>
          </xdr:cNvSpPr>
        </xdr:nvSpPr>
        <xdr:spPr>
          <a:xfrm>
            <a:off x="0" y="55301636"/>
            <a:ext cx="1410064" cy="474334"/>
          </a:xfrm>
          <a:prstGeom prst="rect">
            <a:avLst/>
          </a:prstGeom>
          <a:noFill/>
          <a:ln w="9525" cmpd="sng">
            <a:noFill/>
          </a:ln>
        </xdr:spPr>
        <xdr:txBody>
          <a:bodyPr vertOverflow="clip" wrap="square" lIns="74295" tIns="8890" rIns="74295" bIns="8890"/>
          <a:p>
            <a:pPr algn="l">
              <a:defRPr/>
            </a:pPr>
            <a:r>
              <a:rPr lang="en-US" cap="none" sz="1200" b="0" i="0" u="none" baseline="0">
                <a:solidFill>
                  <a:srgbClr val="FF0000"/>
                </a:solidFill>
                <a:latin typeface="ＭＳ Ｐゴシック"/>
                <a:ea typeface="ＭＳ Ｐゴシック"/>
                <a:cs typeface="ＭＳ Ｐゴシック"/>
              </a:rPr>
              <a:t>設備リース</a:t>
            </a:r>
            <a:r>
              <a:rPr lang="en-US" cap="none" sz="1200" b="0" i="0" u="none" baseline="0">
                <a:solidFill>
                  <a:srgbClr val="FF0000"/>
                </a:solidFill>
                <a:latin typeface="ＭＳ Ｐゴシック"/>
                <a:ea typeface="ＭＳ Ｐゴシック"/>
                <a:cs typeface="ＭＳ Ｐゴシック"/>
              </a:rPr>
              <a:t>
</a:t>
            </a:r>
          </a:p>
        </xdr:txBody>
      </xdr:sp>
      <xdr:sp>
        <xdr:nvSpPr>
          <xdr:cNvPr id="8" name="Text Box 1345"/>
          <xdr:cNvSpPr txBox="1">
            <a:spLocks noChangeArrowheads="1"/>
          </xdr:cNvSpPr>
        </xdr:nvSpPr>
        <xdr:spPr>
          <a:xfrm>
            <a:off x="3049590" y="55311010"/>
            <a:ext cx="1706106" cy="610259"/>
          </a:xfrm>
          <a:prstGeom prst="rect">
            <a:avLst/>
          </a:prstGeom>
          <a:noFill/>
          <a:ln w="9525" cmpd="sng">
            <a:noFill/>
          </a:ln>
        </xdr:spPr>
        <xdr:txBody>
          <a:bodyPr vertOverflow="clip" wrap="square" lIns="74295" tIns="8890" rIns="74295" bIns="8890"/>
          <a:p>
            <a:pPr algn="l">
              <a:defRPr/>
            </a:pPr>
            <a:r>
              <a:rPr lang="en-US" cap="none" sz="1200" b="0" i="0" u="none" baseline="0">
                <a:solidFill>
                  <a:srgbClr val="FF0000"/>
                </a:solidFill>
                <a:latin typeface="ＭＳ Ｐゴシック"/>
                <a:ea typeface="ＭＳ Ｐゴシック"/>
                <a:cs typeface="ＭＳ Ｐゴシック"/>
              </a:rPr>
              <a:t>設備のリース契約</a:t>
            </a:r>
            <a:r>
              <a:rPr lang="en-US" cap="none" sz="1200" b="0" i="0" u="none" baseline="0">
                <a:solidFill>
                  <a:srgbClr val="FF0000"/>
                </a:solidFill>
                <a:latin typeface="ＭＳ Ｐゴシック"/>
                <a:ea typeface="ＭＳ Ｐゴシック"/>
                <a:cs typeface="ＭＳ Ｐゴシック"/>
              </a:rPr>
              <a:t>
</a:t>
            </a:r>
          </a:p>
        </xdr:txBody>
      </xdr:sp>
      <xdr:sp>
        <xdr:nvSpPr>
          <xdr:cNvPr id="9" name="AutoShape 1344"/>
          <xdr:cNvSpPr>
            <a:spLocks/>
          </xdr:cNvSpPr>
        </xdr:nvSpPr>
        <xdr:spPr>
          <a:xfrm>
            <a:off x="2754737" y="56584024"/>
            <a:ext cx="323387" cy="838052"/>
          </a:xfrm>
          <a:prstGeom prst="upDownArrow">
            <a:avLst>
              <a:gd name="adj1" fmla="val -24907"/>
              <a:gd name="adj2" fmla="val -26564"/>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345"/>
          <xdr:cNvSpPr txBox="1">
            <a:spLocks noChangeArrowheads="1"/>
          </xdr:cNvSpPr>
        </xdr:nvSpPr>
        <xdr:spPr>
          <a:xfrm>
            <a:off x="3040079" y="56841815"/>
            <a:ext cx="1706106" cy="619634"/>
          </a:xfrm>
          <a:prstGeom prst="rect">
            <a:avLst/>
          </a:prstGeom>
          <a:noFill/>
          <a:ln w="9525" cmpd="sng">
            <a:noFill/>
          </a:ln>
        </xdr:spPr>
        <xdr:txBody>
          <a:bodyPr vertOverflow="clip" wrap="square" lIns="74295" tIns="8890" rIns="74295" bIns="8890"/>
          <a:p>
            <a:pPr algn="l">
              <a:defRPr/>
            </a:pPr>
            <a:r>
              <a:rPr lang="en-US" cap="none" sz="1200" b="0" i="0" u="none" baseline="0">
                <a:solidFill>
                  <a:srgbClr val="FF0000"/>
                </a:solidFill>
                <a:latin typeface="ＭＳ Ｐゴシック"/>
                <a:ea typeface="ＭＳ Ｐゴシック"/>
                <a:cs typeface="ＭＳ Ｐゴシック"/>
              </a:rPr>
              <a:t>ビルの賃貸契約</a:t>
            </a:r>
            <a:r>
              <a:rPr lang="en-US" cap="none" sz="1200" b="0" i="0" u="none" baseline="0">
                <a:solidFill>
                  <a:srgbClr val="FF0000"/>
                </a:solidFill>
                <a:latin typeface="ＭＳ Ｐゴシック"/>
                <a:ea typeface="ＭＳ Ｐゴシック"/>
                <a:cs typeface="ＭＳ Ｐゴシック"/>
              </a:rPr>
              <a:t>
</a:t>
            </a:r>
          </a:p>
        </xdr:txBody>
      </xdr:sp>
      <xdr:sp>
        <xdr:nvSpPr>
          <xdr:cNvPr id="11" name="直線矢印コネクタ 13"/>
          <xdr:cNvSpPr>
            <a:spLocks/>
          </xdr:cNvSpPr>
        </xdr:nvSpPr>
        <xdr:spPr>
          <a:xfrm flipV="1">
            <a:off x="1429087" y="56551215"/>
            <a:ext cx="0" cy="89148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Text Box 1342"/>
          <xdr:cNvSpPr txBox="1">
            <a:spLocks noChangeArrowheads="1"/>
          </xdr:cNvSpPr>
        </xdr:nvSpPr>
        <xdr:spPr>
          <a:xfrm>
            <a:off x="0" y="56870875"/>
            <a:ext cx="1410064" cy="474334"/>
          </a:xfrm>
          <a:prstGeom prst="rect">
            <a:avLst/>
          </a:prstGeom>
          <a:noFill/>
          <a:ln w="9525" cmpd="sng">
            <a:noFill/>
          </a:ln>
        </xdr:spPr>
        <xdr:txBody>
          <a:bodyPr vertOverflow="clip" wrap="square" lIns="74295" tIns="8890" rIns="74295" bIns="8890" anchor="ctr"/>
          <a:p>
            <a:pPr algn="r">
              <a:defRPr/>
            </a:pPr>
            <a:r>
              <a:rPr lang="en-US" cap="none" sz="1200" b="0" i="0" u="none" baseline="0">
                <a:solidFill>
                  <a:srgbClr val="FF0000"/>
                </a:solidFill>
                <a:latin typeface="ＭＳ Ｐゴシック"/>
                <a:ea typeface="ＭＳ Ｐゴシック"/>
                <a:cs typeface="ＭＳ Ｐゴシック"/>
              </a:rPr>
              <a:t>削減への協力</a:t>
            </a:r>
          </a:p>
        </xdr:txBody>
      </xdr:sp>
    </xdr:grpSp>
    <xdr:clientData/>
  </xdr:twoCellAnchor>
  <xdr:twoCellAnchor>
    <xdr:from>
      <xdr:col>8</xdr:col>
      <xdr:colOff>342900</xdr:colOff>
      <xdr:row>138</xdr:row>
      <xdr:rowOff>180975</xdr:rowOff>
    </xdr:from>
    <xdr:to>
      <xdr:col>10</xdr:col>
      <xdr:colOff>1047750</xdr:colOff>
      <xdr:row>149</xdr:row>
      <xdr:rowOff>133350</xdr:rowOff>
    </xdr:to>
    <xdr:grpSp>
      <xdr:nvGrpSpPr>
        <xdr:cNvPr id="13" name="グループ化 52"/>
        <xdr:cNvGrpSpPr>
          <a:grpSpLocks/>
        </xdr:cNvGrpSpPr>
      </xdr:nvGrpSpPr>
      <xdr:grpSpPr>
        <a:xfrm>
          <a:off x="8115300" y="36461700"/>
          <a:ext cx="1914525" cy="2781300"/>
          <a:chOff x="10918031" y="37468969"/>
          <a:chExt cx="1905000" cy="2095500"/>
        </a:xfrm>
        <a:solidFill>
          <a:srgbClr val="FFFFFF"/>
        </a:solidFill>
      </xdr:grpSpPr>
      <xdr:sp>
        <xdr:nvSpPr>
          <xdr:cNvPr id="14" name="正方形/長方形 50"/>
          <xdr:cNvSpPr>
            <a:spLocks/>
          </xdr:cNvSpPr>
        </xdr:nvSpPr>
        <xdr:spPr>
          <a:xfrm>
            <a:off x="10918031" y="37468969"/>
            <a:ext cx="1905000" cy="2095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凡例</a:t>
            </a:r>
          </a:p>
        </xdr:txBody>
      </xdr:sp>
      <xdr:sp>
        <xdr:nvSpPr>
          <xdr:cNvPr id="15" name="正方形/長方形 48"/>
          <xdr:cNvSpPr>
            <a:spLocks/>
          </xdr:cNvSpPr>
        </xdr:nvSpPr>
        <xdr:spPr>
          <a:xfrm>
            <a:off x="11012805" y="37662803"/>
            <a:ext cx="1649254" cy="624459"/>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に指定された先進技術による設備</a:t>
            </a:r>
          </a:p>
        </xdr:txBody>
      </xdr:sp>
      <xdr:sp>
        <xdr:nvSpPr>
          <xdr:cNvPr id="16" name="正方形/長方形 49"/>
          <xdr:cNvSpPr>
            <a:spLocks/>
          </xdr:cNvSpPr>
        </xdr:nvSpPr>
        <xdr:spPr>
          <a:xfrm>
            <a:off x="11031855" y="38365843"/>
            <a:ext cx="1639729" cy="609791"/>
          </a:xfrm>
          <a:prstGeom prst="rect">
            <a:avLst/>
          </a:prstGeom>
          <a:solidFill>
            <a:srgbClr val="FFFFFF"/>
          </a:solidFill>
          <a:ln w="25400" cmpd="sng">
            <a:solidFill>
              <a:srgbClr val="0070C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先進技術による設備以外の設備（補助対象）</a:t>
            </a:r>
          </a:p>
        </xdr:txBody>
      </xdr:sp>
      <xdr:sp>
        <xdr:nvSpPr>
          <xdr:cNvPr id="17" name="正方形/長方形 51"/>
          <xdr:cNvSpPr>
            <a:spLocks/>
          </xdr:cNvSpPr>
        </xdr:nvSpPr>
        <xdr:spPr>
          <a:xfrm>
            <a:off x="11012805" y="39069407"/>
            <a:ext cx="1667828" cy="337376"/>
          </a:xfrm>
          <a:prstGeom prst="rect">
            <a:avLst/>
          </a:prstGeom>
          <a:noFill/>
          <a:ln w="25400" cmpd="sng">
            <a:solidFill>
              <a:srgbClr val="00B05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補助対象外の設備</a:t>
            </a:r>
          </a:p>
        </xdr:txBody>
      </xdr:sp>
    </xdr:grpSp>
    <xdr:clientData/>
  </xdr:twoCellAnchor>
  <xdr:twoCellAnchor>
    <xdr:from>
      <xdr:col>1</xdr:col>
      <xdr:colOff>1133475</xdr:colOff>
      <xdr:row>155</xdr:row>
      <xdr:rowOff>142875</xdr:rowOff>
    </xdr:from>
    <xdr:to>
      <xdr:col>8</xdr:col>
      <xdr:colOff>571500</xdr:colOff>
      <xdr:row>176</xdr:row>
      <xdr:rowOff>38100</xdr:rowOff>
    </xdr:to>
    <xdr:grpSp>
      <xdr:nvGrpSpPr>
        <xdr:cNvPr id="18" name="グループ化 17"/>
        <xdr:cNvGrpSpPr>
          <a:grpSpLocks/>
        </xdr:cNvGrpSpPr>
      </xdr:nvGrpSpPr>
      <xdr:grpSpPr>
        <a:xfrm>
          <a:off x="2343150" y="40795575"/>
          <a:ext cx="6000750" cy="5295900"/>
          <a:chOff x="787400" y="31750000"/>
          <a:chExt cx="6018306" cy="5400675"/>
        </a:xfrm>
        <a:solidFill>
          <a:srgbClr val="FFFFFF"/>
        </a:solidFill>
      </xdr:grpSpPr>
      <xdr:grpSp>
        <xdr:nvGrpSpPr>
          <xdr:cNvPr id="19" name="Group 70"/>
          <xdr:cNvGrpSpPr>
            <a:grpSpLocks/>
          </xdr:cNvGrpSpPr>
        </xdr:nvGrpSpPr>
        <xdr:grpSpPr>
          <a:xfrm>
            <a:off x="796427" y="32149650"/>
            <a:ext cx="809462" cy="3730516"/>
            <a:chOff x="11" y="156"/>
            <a:chExt cx="85" cy="385"/>
          </a:xfrm>
          <a:solidFill>
            <a:srgbClr val="FFFFFF"/>
          </a:solidFill>
        </xdr:grpSpPr>
        <xdr:sp>
          <xdr:nvSpPr>
            <xdr:cNvPr id="20" name="Rectangle 35"/>
            <xdr:cNvSpPr>
              <a:spLocks/>
            </xdr:cNvSpPr>
          </xdr:nvSpPr>
          <xdr:spPr>
            <a:xfrm>
              <a:off x="11" y="156"/>
              <a:ext cx="85" cy="38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28"/>
            <xdr:cNvSpPr>
              <a:spLocks/>
            </xdr:cNvSpPr>
          </xdr:nvSpPr>
          <xdr:spPr>
            <a:xfrm>
              <a:off x="18" y="166"/>
              <a:ext cx="70" cy="18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30"/>
            <xdr:cNvSpPr>
              <a:spLocks/>
            </xdr:cNvSpPr>
          </xdr:nvSpPr>
          <xdr:spPr>
            <a:xfrm>
              <a:off x="18" y="366"/>
              <a:ext cx="70" cy="16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39"/>
            <xdr:cNvSpPr>
              <a:spLocks/>
            </xdr:cNvSpPr>
          </xdr:nvSpPr>
          <xdr:spPr>
            <a:xfrm>
              <a:off x="34" y="207"/>
              <a:ext cx="37" cy="106"/>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△△商事ビル</a:t>
              </a:r>
            </a:p>
          </xdr:txBody>
        </xdr:sp>
        <xdr:sp>
          <xdr:nvSpPr>
            <xdr:cNvPr id="24" name="Rectangle 40"/>
            <xdr:cNvSpPr>
              <a:spLocks/>
            </xdr:cNvSpPr>
          </xdr:nvSpPr>
          <xdr:spPr>
            <a:xfrm>
              <a:off x="34" y="373"/>
              <a:ext cx="37" cy="137"/>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○○株式会社ビル</a:t>
              </a:r>
            </a:p>
          </xdr:txBody>
        </xdr:sp>
      </xdr:grpSp>
      <xdr:grpSp>
        <xdr:nvGrpSpPr>
          <xdr:cNvPr id="25" name="Group 71"/>
          <xdr:cNvGrpSpPr>
            <a:grpSpLocks/>
          </xdr:cNvGrpSpPr>
        </xdr:nvGrpSpPr>
        <xdr:grpSpPr>
          <a:xfrm>
            <a:off x="787400" y="36152900"/>
            <a:ext cx="838049" cy="997775"/>
            <a:chOff x="10" y="572"/>
            <a:chExt cx="88" cy="103"/>
          </a:xfrm>
          <a:solidFill>
            <a:srgbClr val="FFFFFF"/>
          </a:solidFill>
        </xdr:grpSpPr>
        <xdr:sp>
          <xdr:nvSpPr>
            <xdr:cNvPr id="26" name="Rectangle 36"/>
            <xdr:cNvSpPr>
              <a:spLocks/>
            </xdr:cNvSpPr>
          </xdr:nvSpPr>
          <xdr:spPr>
            <a:xfrm>
              <a:off x="10" y="572"/>
              <a:ext cx="88" cy="10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32"/>
            <xdr:cNvSpPr>
              <a:spLocks/>
            </xdr:cNvSpPr>
          </xdr:nvSpPr>
          <xdr:spPr>
            <a:xfrm>
              <a:off x="12" y="581"/>
              <a:ext cx="77" cy="9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41"/>
            <xdr:cNvSpPr>
              <a:spLocks/>
            </xdr:cNvSpPr>
          </xdr:nvSpPr>
          <xdr:spPr>
            <a:xfrm>
              <a:off x="21" y="619"/>
              <a:ext cx="66" cy="43"/>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スーパー</a:t>
              </a:r>
            </a:p>
          </xdr:txBody>
        </xdr:sp>
      </xdr:grpSp>
      <xdr:grpSp>
        <xdr:nvGrpSpPr>
          <xdr:cNvPr id="29" name="Group 65"/>
          <xdr:cNvGrpSpPr>
            <a:grpSpLocks/>
          </xdr:cNvGrpSpPr>
        </xdr:nvGrpSpPr>
        <xdr:grpSpPr>
          <a:xfrm>
            <a:off x="1956456" y="32202307"/>
            <a:ext cx="3520709" cy="3622503"/>
            <a:chOff x="142" y="160"/>
            <a:chExt cx="369" cy="373"/>
          </a:xfrm>
          <a:solidFill>
            <a:srgbClr val="FFFFFF"/>
          </a:solidFill>
        </xdr:grpSpPr>
        <xdr:grpSp>
          <xdr:nvGrpSpPr>
            <xdr:cNvPr id="30" name="Group 63"/>
            <xdr:cNvGrpSpPr>
              <a:grpSpLocks/>
            </xdr:cNvGrpSpPr>
          </xdr:nvGrpSpPr>
          <xdr:grpSpPr>
            <a:xfrm>
              <a:off x="142" y="160"/>
              <a:ext cx="369" cy="373"/>
              <a:chOff x="142" y="160"/>
              <a:chExt cx="369" cy="373"/>
            </a:xfrm>
            <a:solidFill>
              <a:srgbClr val="FFFFFF"/>
            </a:solidFill>
          </xdr:grpSpPr>
          <xdr:sp>
            <xdr:nvSpPr>
              <xdr:cNvPr id="31" name="Line 9"/>
              <xdr:cNvSpPr>
                <a:spLocks/>
              </xdr:cNvSpPr>
            </xdr:nvSpPr>
            <xdr:spPr>
              <a:xfrm>
                <a:off x="142" y="161"/>
                <a:ext cx="369"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10"/>
              <xdr:cNvSpPr>
                <a:spLocks/>
              </xdr:cNvSpPr>
            </xdr:nvSpPr>
            <xdr:spPr>
              <a:xfrm>
                <a:off x="143" y="160"/>
                <a:ext cx="0" cy="373"/>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12"/>
              <xdr:cNvSpPr>
                <a:spLocks/>
              </xdr:cNvSpPr>
            </xdr:nvSpPr>
            <xdr:spPr>
              <a:xfrm>
                <a:off x="509" y="160"/>
                <a:ext cx="0" cy="232"/>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13"/>
              <xdr:cNvSpPr>
                <a:spLocks/>
              </xdr:cNvSpPr>
            </xdr:nvSpPr>
            <xdr:spPr>
              <a:xfrm flipH="1">
                <a:off x="257" y="388"/>
                <a:ext cx="254" cy="143"/>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14"/>
              <xdr:cNvSpPr>
                <a:spLocks/>
              </xdr:cNvSpPr>
            </xdr:nvSpPr>
            <xdr:spPr>
              <a:xfrm flipH="1">
                <a:off x="143" y="532"/>
                <a:ext cx="114"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6" name="Group 64"/>
            <xdr:cNvGrpSpPr>
              <a:grpSpLocks/>
            </xdr:cNvGrpSpPr>
          </xdr:nvGrpSpPr>
          <xdr:grpSpPr>
            <a:xfrm>
              <a:off x="297" y="166"/>
              <a:ext cx="203" cy="82"/>
              <a:chOff x="297" y="166"/>
              <a:chExt cx="203" cy="82"/>
            </a:xfrm>
            <a:solidFill>
              <a:srgbClr val="FFFFFF"/>
            </a:solidFill>
          </xdr:grpSpPr>
          <xdr:sp>
            <xdr:nvSpPr>
              <xdr:cNvPr id="37" name="Rectangle 42"/>
              <xdr:cNvSpPr>
                <a:spLocks/>
              </xdr:cNvSpPr>
            </xdr:nvSpPr>
            <xdr:spPr>
              <a:xfrm>
                <a:off x="402" y="166"/>
                <a:ext cx="98" cy="8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50"/>
              <xdr:cNvSpPr>
                <a:spLocks/>
              </xdr:cNvSpPr>
            </xdr:nvSpPr>
            <xdr:spPr>
              <a:xfrm>
                <a:off x="297" y="167"/>
                <a:ext cx="97" cy="7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39" name="Group 66"/>
          <xdr:cNvGrpSpPr>
            <a:grpSpLocks/>
          </xdr:cNvGrpSpPr>
        </xdr:nvGrpSpPr>
        <xdr:grpSpPr>
          <a:xfrm>
            <a:off x="2385260" y="34241061"/>
            <a:ext cx="3072345" cy="1593199"/>
            <a:chOff x="187" y="370"/>
            <a:chExt cx="322" cy="164"/>
          </a:xfrm>
          <a:solidFill>
            <a:srgbClr val="FFFFFF"/>
          </a:solidFill>
        </xdr:grpSpPr>
        <xdr:grpSp>
          <xdr:nvGrpSpPr>
            <xdr:cNvPr id="40" name="Group 59"/>
            <xdr:cNvGrpSpPr>
              <a:grpSpLocks/>
            </xdr:cNvGrpSpPr>
          </xdr:nvGrpSpPr>
          <xdr:grpSpPr>
            <a:xfrm>
              <a:off x="263" y="396"/>
              <a:ext cx="246" cy="138"/>
              <a:chOff x="263" y="396"/>
              <a:chExt cx="246" cy="138"/>
            </a:xfrm>
            <a:solidFill>
              <a:srgbClr val="FFFFFF"/>
            </a:solidFill>
          </xdr:grpSpPr>
          <xdr:sp>
            <xdr:nvSpPr>
              <xdr:cNvPr id="41" name="Line 55"/>
              <xdr:cNvSpPr>
                <a:spLocks/>
              </xdr:cNvSpPr>
            </xdr:nvSpPr>
            <xdr:spPr>
              <a:xfrm>
                <a:off x="264" y="533"/>
                <a:ext cx="2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56"/>
              <xdr:cNvSpPr>
                <a:spLocks/>
              </xdr:cNvSpPr>
            </xdr:nvSpPr>
            <xdr:spPr>
              <a:xfrm flipV="1">
                <a:off x="509" y="396"/>
                <a:ext cx="0" cy="1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57"/>
              <xdr:cNvSpPr>
                <a:spLocks/>
              </xdr:cNvSpPr>
            </xdr:nvSpPr>
            <xdr:spPr>
              <a:xfrm flipH="1">
                <a:off x="263" y="397"/>
                <a:ext cx="246" cy="1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4" name="Rectangle 58"/>
            <xdr:cNvSpPr>
              <a:spLocks/>
            </xdr:cNvSpPr>
          </xdr:nvSpPr>
          <xdr:spPr>
            <a:xfrm>
              <a:off x="187" y="370"/>
              <a:ext cx="129" cy="84"/>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株式会社△△△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東京第一支店ビル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１～２５階</a:t>
              </a:r>
            </a:p>
          </xdr:txBody>
        </xdr:sp>
      </xdr:grpSp>
      <xdr:grpSp>
        <xdr:nvGrpSpPr>
          <xdr:cNvPr id="45" name="Group 68"/>
          <xdr:cNvGrpSpPr>
            <a:grpSpLocks/>
          </xdr:cNvGrpSpPr>
        </xdr:nvGrpSpPr>
        <xdr:grpSpPr>
          <a:xfrm>
            <a:off x="5943584" y="32121296"/>
            <a:ext cx="862122" cy="5029379"/>
            <a:chOff x="560" y="157"/>
            <a:chExt cx="90" cy="518"/>
          </a:xfrm>
          <a:solidFill>
            <a:srgbClr val="FFFFFF"/>
          </a:solidFill>
        </xdr:grpSpPr>
        <xdr:sp>
          <xdr:nvSpPr>
            <xdr:cNvPr id="46" name="Rectangle 38"/>
            <xdr:cNvSpPr>
              <a:spLocks/>
            </xdr:cNvSpPr>
          </xdr:nvSpPr>
          <xdr:spPr>
            <a:xfrm>
              <a:off x="560" y="157"/>
              <a:ext cx="90" cy="51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29"/>
            <xdr:cNvSpPr>
              <a:spLocks/>
            </xdr:cNvSpPr>
          </xdr:nvSpPr>
          <xdr:spPr>
            <a:xfrm>
              <a:off x="568" y="167"/>
              <a:ext cx="80" cy="49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Rectangle 60"/>
            <xdr:cNvSpPr>
              <a:spLocks/>
            </xdr:cNvSpPr>
          </xdr:nvSpPr>
          <xdr:spPr>
            <a:xfrm>
              <a:off x="582" y="350"/>
              <a:ext cx="46" cy="158"/>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□□タワービル</a:t>
              </a:r>
            </a:p>
          </xdr:txBody>
        </xdr:sp>
      </xdr:grpSp>
      <xdr:grpSp>
        <xdr:nvGrpSpPr>
          <xdr:cNvPr id="49" name="Group 69"/>
          <xdr:cNvGrpSpPr>
            <a:grpSpLocks/>
          </xdr:cNvGrpSpPr>
        </xdr:nvGrpSpPr>
        <xdr:grpSpPr>
          <a:xfrm>
            <a:off x="1917337" y="36124547"/>
            <a:ext cx="3606470" cy="1026128"/>
            <a:chOff x="138" y="569"/>
            <a:chExt cx="378" cy="106"/>
          </a:xfrm>
          <a:solidFill>
            <a:srgbClr val="FFFFFF"/>
          </a:solidFill>
        </xdr:grpSpPr>
        <xdr:sp>
          <xdr:nvSpPr>
            <xdr:cNvPr id="50" name="Rectangle 37"/>
            <xdr:cNvSpPr>
              <a:spLocks/>
            </xdr:cNvSpPr>
          </xdr:nvSpPr>
          <xdr:spPr>
            <a:xfrm>
              <a:off x="138" y="569"/>
              <a:ext cx="378" cy="10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33"/>
            <xdr:cNvSpPr>
              <a:spLocks/>
            </xdr:cNvSpPr>
          </xdr:nvSpPr>
          <xdr:spPr>
            <a:xfrm>
              <a:off x="146" y="580"/>
              <a:ext cx="360" cy="9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61"/>
            <xdr:cNvSpPr>
              <a:spLocks/>
            </xdr:cNvSpPr>
          </xdr:nvSpPr>
          <xdr:spPr>
            <a:xfrm>
              <a:off x="201" y="623"/>
              <a:ext cx="259" cy="29"/>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□△百貨店</a:t>
              </a:r>
            </a:p>
          </xdr:txBody>
        </xdr:sp>
      </xdr:grpSp>
      <xdr:sp>
        <xdr:nvSpPr>
          <xdr:cNvPr id="53" name="テキスト ボックス 12"/>
          <xdr:cNvSpPr txBox="1">
            <a:spLocks noChangeArrowheads="1"/>
          </xdr:cNvSpPr>
        </xdr:nvSpPr>
        <xdr:spPr>
          <a:xfrm>
            <a:off x="4980655" y="31750000"/>
            <a:ext cx="1566264" cy="22277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敷地境界</a:t>
            </a:r>
          </a:p>
        </xdr:txBody>
      </xdr:sp>
      <xdr:sp>
        <xdr:nvSpPr>
          <xdr:cNvPr id="54" name="直線矢印コネクタ 15"/>
          <xdr:cNvSpPr>
            <a:spLocks/>
          </xdr:cNvSpPr>
        </xdr:nvSpPr>
        <xdr:spPr>
          <a:xfrm flipH="1">
            <a:off x="4818160" y="31963327"/>
            <a:ext cx="228696" cy="213327"/>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238125</xdr:colOff>
      <xdr:row>157</xdr:row>
      <xdr:rowOff>200025</xdr:rowOff>
    </xdr:from>
    <xdr:to>
      <xdr:col>7</xdr:col>
      <xdr:colOff>323850</xdr:colOff>
      <xdr:row>160</xdr:row>
      <xdr:rowOff>57150</xdr:rowOff>
    </xdr:to>
    <xdr:sp>
      <xdr:nvSpPr>
        <xdr:cNvPr id="55" name="テキスト ボックス 90"/>
        <xdr:cNvSpPr txBox="1">
          <a:spLocks noChangeArrowheads="1"/>
        </xdr:cNvSpPr>
      </xdr:nvSpPr>
      <xdr:spPr>
        <a:xfrm>
          <a:off x="6105525" y="41367075"/>
          <a:ext cx="742950" cy="628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灯油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ボイラー</a:t>
          </a:r>
        </a:p>
      </xdr:txBody>
    </xdr:sp>
    <xdr:clientData/>
  </xdr:twoCellAnchor>
  <xdr:twoCellAnchor>
    <xdr:from>
      <xdr:col>5</xdr:col>
      <xdr:colOff>704850</xdr:colOff>
      <xdr:row>158</xdr:row>
      <xdr:rowOff>104775</xdr:rowOff>
    </xdr:from>
    <xdr:to>
      <xdr:col>5</xdr:col>
      <xdr:colOff>1438275</xdr:colOff>
      <xdr:row>160</xdr:row>
      <xdr:rowOff>47625</xdr:rowOff>
    </xdr:to>
    <xdr:sp>
      <xdr:nvSpPr>
        <xdr:cNvPr id="56" name="テキスト ボックス 91"/>
        <xdr:cNvSpPr txBox="1">
          <a:spLocks noChangeArrowheads="1"/>
        </xdr:cNvSpPr>
      </xdr:nvSpPr>
      <xdr:spPr>
        <a:xfrm>
          <a:off x="5057775" y="41529000"/>
          <a:ext cx="733425" cy="4572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受電室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6</xdr:col>
      <xdr:colOff>200025</xdr:colOff>
      <xdr:row>160</xdr:row>
      <xdr:rowOff>257175</xdr:rowOff>
    </xdr:from>
    <xdr:to>
      <xdr:col>7</xdr:col>
      <xdr:colOff>285750</xdr:colOff>
      <xdr:row>163</xdr:row>
      <xdr:rowOff>228600</xdr:rowOff>
    </xdr:to>
    <xdr:sp>
      <xdr:nvSpPr>
        <xdr:cNvPr id="57" name="テキスト ボックス 9"/>
        <xdr:cNvSpPr txBox="1">
          <a:spLocks noChangeArrowheads="1"/>
        </xdr:cNvSpPr>
      </xdr:nvSpPr>
      <xdr:spPr>
        <a:xfrm>
          <a:off x="6067425" y="42195750"/>
          <a:ext cx="742950"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ガス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ボイラ</a:t>
          </a:r>
          <a:r>
            <a:rPr lang="en-US" cap="none" sz="1100" b="0" i="0" u="none" baseline="0">
              <a:solidFill>
                <a:srgbClr val="000000"/>
              </a:solidFill>
              <a:latin typeface="Calibri"/>
              <a:ea typeface="Calibri"/>
              <a:cs typeface="Calibri"/>
            </a:rPr>
            <a:t>-</a:t>
          </a:r>
        </a:p>
      </xdr:txBody>
    </xdr:sp>
    <xdr:clientData/>
  </xdr:twoCellAnchor>
  <xdr:twoCellAnchor>
    <xdr:from>
      <xdr:col>5</xdr:col>
      <xdr:colOff>209550</xdr:colOff>
      <xdr:row>84</xdr:row>
      <xdr:rowOff>133350</xdr:rowOff>
    </xdr:from>
    <xdr:to>
      <xdr:col>9</xdr:col>
      <xdr:colOff>381000</xdr:colOff>
      <xdr:row>88</xdr:row>
      <xdr:rowOff>19050</xdr:rowOff>
    </xdr:to>
    <xdr:sp>
      <xdr:nvSpPr>
        <xdr:cNvPr id="58" name="四角形吹き出し 107"/>
        <xdr:cNvSpPr>
          <a:spLocks/>
        </xdr:cNvSpPr>
      </xdr:nvSpPr>
      <xdr:spPr>
        <a:xfrm>
          <a:off x="4562475" y="22936200"/>
          <a:ext cx="4238625" cy="876300"/>
        </a:xfrm>
        <a:prstGeom prst="wedgeRectCallout">
          <a:avLst>
            <a:gd name="adj1" fmla="val -58222"/>
            <a:gd name="adj2" fmla="val -134685"/>
          </a:avLst>
        </a:prstGeom>
        <a:solidFill>
          <a:srgbClr val="FFFFFF"/>
        </a:solidFill>
        <a:ln w="25400" cmpd="sng">
          <a:solidFill>
            <a:srgbClr val="000000"/>
          </a:solidFill>
          <a:headEnd type="none"/>
          <a:tailEnd type="none"/>
        </a:ln>
      </xdr:spPr>
      <xdr:txBody>
        <a:bodyPr vertOverflow="clip" wrap="square"/>
        <a:p>
          <a:pPr algn="l">
            <a:defRPr/>
          </a:pPr>
          <a:r>
            <a:rPr lang="en-US" cap="none" sz="1050" b="1" i="0" u="none" baseline="0">
              <a:solidFill>
                <a:srgbClr val="FF0000"/>
              </a:solidFill>
              <a:latin typeface="ＭＳ Ｐゴシック"/>
              <a:ea typeface="ＭＳ Ｐゴシック"/>
              <a:cs typeface="ＭＳ Ｐゴシック"/>
            </a:rPr>
            <a:t>ここで記載する設備名は、全ての別添・別紙において同一のものとしてください。設備名は一つの商品名に一つの設備名を対応させてください。</a:t>
          </a:r>
        </a:p>
      </xdr:txBody>
    </xdr:sp>
    <xdr:clientData/>
  </xdr:twoCellAnchor>
  <xdr:twoCellAnchor>
    <xdr:from>
      <xdr:col>5</xdr:col>
      <xdr:colOff>1152525</xdr:colOff>
      <xdr:row>35</xdr:row>
      <xdr:rowOff>209550</xdr:rowOff>
    </xdr:from>
    <xdr:to>
      <xdr:col>9</xdr:col>
      <xdr:colOff>0</xdr:colOff>
      <xdr:row>37</xdr:row>
      <xdr:rowOff>171450</xdr:rowOff>
    </xdr:to>
    <xdr:sp>
      <xdr:nvSpPr>
        <xdr:cNvPr id="59" name="四角形吹き出し 93"/>
        <xdr:cNvSpPr>
          <a:spLocks/>
        </xdr:cNvSpPr>
      </xdr:nvSpPr>
      <xdr:spPr>
        <a:xfrm>
          <a:off x="5505450" y="9210675"/>
          <a:ext cx="2914650" cy="476250"/>
        </a:xfrm>
        <a:prstGeom prst="wedgeRectCallout">
          <a:avLst>
            <a:gd name="adj1" fmla="val -82439"/>
            <a:gd name="adj2" fmla="val -39120"/>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・事業場・工場の名称および住所を記載してください。</a:t>
          </a:r>
        </a:p>
      </xdr:txBody>
    </xdr:sp>
    <xdr:clientData/>
  </xdr:twoCellAnchor>
  <xdr:twoCellAnchor>
    <xdr:from>
      <xdr:col>0</xdr:col>
      <xdr:colOff>685800</xdr:colOff>
      <xdr:row>103</xdr:row>
      <xdr:rowOff>19050</xdr:rowOff>
    </xdr:from>
    <xdr:to>
      <xdr:col>7</xdr:col>
      <xdr:colOff>561975</xdr:colOff>
      <xdr:row>121</xdr:row>
      <xdr:rowOff>76200</xdr:rowOff>
    </xdr:to>
    <xdr:grpSp>
      <xdr:nvGrpSpPr>
        <xdr:cNvPr id="60" name="グループ化 35"/>
        <xdr:cNvGrpSpPr>
          <a:grpSpLocks/>
        </xdr:cNvGrpSpPr>
      </xdr:nvGrpSpPr>
      <xdr:grpSpPr>
        <a:xfrm>
          <a:off x="685800" y="27298650"/>
          <a:ext cx="6400800" cy="4686300"/>
          <a:chOff x="2391865" y="27040415"/>
          <a:chExt cx="6392302" cy="4624918"/>
        </a:xfrm>
        <a:solidFill>
          <a:srgbClr val="FFFFFF"/>
        </a:solidFill>
      </xdr:grpSpPr>
      <xdr:sp>
        <xdr:nvSpPr>
          <xdr:cNvPr id="61" name="正方形/長方形 119"/>
          <xdr:cNvSpPr>
            <a:spLocks/>
          </xdr:cNvSpPr>
        </xdr:nvSpPr>
        <xdr:spPr>
          <a:xfrm>
            <a:off x="2391865" y="29155159"/>
            <a:ext cx="1607664" cy="385024"/>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電気事業者</a:t>
            </a:r>
          </a:p>
        </xdr:txBody>
      </xdr:sp>
      <xdr:sp>
        <xdr:nvSpPr>
          <xdr:cNvPr id="62" name="正方形/長方形 120"/>
          <xdr:cNvSpPr>
            <a:spLocks/>
          </xdr:cNvSpPr>
        </xdr:nvSpPr>
        <xdr:spPr>
          <a:xfrm>
            <a:off x="5055857" y="29155159"/>
            <a:ext cx="960443" cy="385024"/>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受電設備</a:t>
            </a:r>
          </a:p>
        </xdr:txBody>
      </xdr:sp>
      <xdr:sp>
        <xdr:nvSpPr>
          <xdr:cNvPr id="63" name="直線矢印コネクタ 121"/>
          <xdr:cNvSpPr>
            <a:spLocks/>
          </xdr:cNvSpPr>
        </xdr:nvSpPr>
        <xdr:spPr>
          <a:xfrm>
            <a:off x="3999529" y="29343624"/>
            <a:ext cx="1056328" cy="0"/>
          </a:xfrm>
          <a:prstGeom prst="straightConnector1">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正方形/長方形 122"/>
          <xdr:cNvSpPr>
            <a:spLocks/>
          </xdr:cNvSpPr>
        </xdr:nvSpPr>
        <xdr:spPr>
          <a:xfrm>
            <a:off x="4779390" y="27040415"/>
            <a:ext cx="4004777" cy="4624918"/>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株式会社△△△東京第一支店ビル</a:t>
            </a:r>
          </a:p>
        </xdr:txBody>
      </xdr:sp>
      <xdr:sp>
        <xdr:nvSpPr>
          <xdr:cNvPr id="65" name="Text Box 1680"/>
          <xdr:cNvSpPr txBox="1">
            <a:spLocks noChangeArrowheads="1"/>
          </xdr:cNvSpPr>
        </xdr:nvSpPr>
        <xdr:spPr>
          <a:xfrm>
            <a:off x="6045066" y="29014099"/>
            <a:ext cx="303634" cy="19771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電気</a:t>
            </a:r>
          </a:p>
        </xdr:txBody>
      </xdr:sp>
      <xdr:sp>
        <xdr:nvSpPr>
          <xdr:cNvPr id="66" name="正方形/長方形 126"/>
          <xdr:cNvSpPr>
            <a:spLocks/>
          </xdr:cNvSpPr>
        </xdr:nvSpPr>
        <xdr:spPr>
          <a:xfrm>
            <a:off x="6757807" y="28544670"/>
            <a:ext cx="1884131" cy="59199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パッケージエアコン</a:t>
            </a:r>
          </a:p>
        </xdr:txBody>
      </xdr:sp>
      <xdr:sp>
        <xdr:nvSpPr>
          <xdr:cNvPr id="67" name="正方形/長方形 127"/>
          <xdr:cNvSpPr>
            <a:spLocks/>
          </xdr:cNvSpPr>
        </xdr:nvSpPr>
        <xdr:spPr>
          <a:xfrm>
            <a:off x="6757807" y="29691649"/>
            <a:ext cx="1884131" cy="59199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照明</a:t>
            </a:r>
          </a:p>
        </xdr:txBody>
      </xdr:sp>
      <xdr:sp>
        <xdr:nvSpPr>
          <xdr:cNvPr id="68" name="カギ線コネクタ 18"/>
          <xdr:cNvSpPr>
            <a:spLocks/>
          </xdr:cNvSpPr>
        </xdr:nvSpPr>
        <xdr:spPr>
          <a:xfrm flipV="1">
            <a:off x="6016300" y="28845289"/>
            <a:ext cx="741507" cy="498335"/>
          </a:xfrm>
          <a:prstGeom prst="bentConnector3">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カギ線コネクタ 21"/>
          <xdr:cNvSpPr>
            <a:spLocks/>
          </xdr:cNvSpPr>
        </xdr:nvSpPr>
        <xdr:spPr>
          <a:xfrm>
            <a:off x="6016300" y="29343624"/>
            <a:ext cx="741507" cy="639395"/>
          </a:xfrm>
          <a:prstGeom prst="bentConnector3">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0" name="Text Box 1680"/>
          <xdr:cNvSpPr txBox="1">
            <a:spLocks noChangeArrowheads="1"/>
          </xdr:cNvSpPr>
        </xdr:nvSpPr>
        <xdr:spPr>
          <a:xfrm>
            <a:off x="4247231" y="29004849"/>
            <a:ext cx="303634" cy="19771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電気</a:t>
            </a:r>
          </a:p>
        </xdr:txBody>
      </xdr:sp>
    </xdr:grpSp>
    <xdr:clientData/>
  </xdr:twoCellAnchor>
  <xdr:twoCellAnchor>
    <xdr:from>
      <xdr:col>5</xdr:col>
      <xdr:colOff>742950</xdr:colOff>
      <xdr:row>130</xdr:row>
      <xdr:rowOff>180975</xdr:rowOff>
    </xdr:from>
    <xdr:to>
      <xdr:col>7</xdr:col>
      <xdr:colOff>447675</xdr:colOff>
      <xdr:row>133</xdr:row>
      <xdr:rowOff>9525</xdr:rowOff>
    </xdr:to>
    <xdr:sp>
      <xdr:nvSpPr>
        <xdr:cNvPr id="71" name="正方形/長方形 41"/>
        <xdr:cNvSpPr>
          <a:spLocks/>
        </xdr:cNvSpPr>
      </xdr:nvSpPr>
      <xdr:spPr>
        <a:xfrm>
          <a:off x="5095875" y="34404300"/>
          <a:ext cx="1876425" cy="6000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高効率パッケージエアコン①</a:t>
          </a:r>
        </a:p>
      </xdr:txBody>
    </xdr:sp>
    <xdr:clientData/>
  </xdr:twoCellAnchor>
  <xdr:twoCellAnchor>
    <xdr:from>
      <xdr:col>5</xdr:col>
      <xdr:colOff>742950</xdr:colOff>
      <xdr:row>133</xdr:row>
      <xdr:rowOff>152400</xdr:rowOff>
    </xdr:from>
    <xdr:to>
      <xdr:col>7</xdr:col>
      <xdr:colOff>447675</xdr:colOff>
      <xdr:row>135</xdr:row>
      <xdr:rowOff>238125</xdr:rowOff>
    </xdr:to>
    <xdr:sp>
      <xdr:nvSpPr>
        <xdr:cNvPr id="72" name="正方形/長方形 44"/>
        <xdr:cNvSpPr>
          <a:spLocks/>
        </xdr:cNvSpPr>
      </xdr:nvSpPr>
      <xdr:spPr>
        <a:xfrm>
          <a:off x="5095875" y="35147250"/>
          <a:ext cx="1876425" cy="6000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高効率パッケージエアコン②</a:t>
          </a:r>
        </a:p>
      </xdr:txBody>
    </xdr:sp>
    <xdr:clientData/>
  </xdr:twoCellAnchor>
  <xdr:twoCellAnchor>
    <xdr:from>
      <xdr:col>5</xdr:col>
      <xdr:colOff>742950</xdr:colOff>
      <xdr:row>136</xdr:row>
      <xdr:rowOff>142875</xdr:rowOff>
    </xdr:from>
    <xdr:to>
      <xdr:col>7</xdr:col>
      <xdr:colOff>447675</xdr:colOff>
      <xdr:row>138</xdr:row>
      <xdr:rowOff>219075</xdr:rowOff>
    </xdr:to>
    <xdr:sp>
      <xdr:nvSpPr>
        <xdr:cNvPr id="73" name="正方形/長方形 45"/>
        <xdr:cNvSpPr>
          <a:spLocks/>
        </xdr:cNvSpPr>
      </xdr:nvSpPr>
      <xdr:spPr>
        <a:xfrm>
          <a:off x="5095875" y="35909250"/>
          <a:ext cx="1876425" cy="590550"/>
        </a:xfrm>
        <a:prstGeom prst="rect">
          <a:avLst/>
        </a:prstGeom>
        <a:solidFill>
          <a:srgbClr val="FFFFFF"/>
        </a:solidFill>
        <a:ln w="25400" cmpd="sng">
          <a:solidFill>
            <a:srgbClr val="0070C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高効率照明①</a:t>
          </a:r>
        </a:p>
      </xdr:txBody>
    </xdr:sp>
    <xdr:clientData/>
  </xdr:twoCellAnchor>
  <xdr:twoCellAnchor>
    <xdr:from>
      <xdr:col>5</xdr:col>
      <xdr:colOff>742950</xdr:colOff>
      <xdr:row>139</xdr:row>
      <xdr:rowOff>123825</xdr:rowOff>
    </xdr:from>
    <xdr:to>
      <xdr:col>7</xdr:col>
      <xdr:colOff>447675</xdr:colOff>
      <xdr:row>141</xdr:row>
      <xdr:rowOff>219075</xdr:rowOff>
    </xdr:to>
    <xdr:sp>
      <xdr:nvSpPr>
        <xdr:cNvPr id="74" name="正方形/長方形 46"/>
        <xdr:cNvSpPr>
          <a:spLocks/>
        </xdr:cNvSpPr>
      </xdr:nvSpPr>
      <xdr:spPr>
        <a:xfrm>
          <a:off x="5095875" y="36661725"/>
          <a:ext cx="1876425" cy="609600"/>
        </a:xfrm>
        <a:prstGeom prst="rect">
          <a:avLst/>
        </a:prstGeom>
        <a:solidFill>
          <a:srgbClr val="FFFFFF"/>
        </a:solidFill>
        <a:ln w="25400" cmpd="sng">
          <a:solidFill>
            <a:srgbClr val="0070C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高効率照明②</a:t>
          </a:r>
        </a:p>
      </xdr:txBody>
    </xdr:sp>
    <xdr:clientData/>
  </xdr:twoCellAnchor>
  <xdr:twoCellAnchor>
    <xdr:from>
      <xdr:col>5</xdr:col>
      <xdr:colOff>742950</xdr:colOff>
      <xdr:row>142</xdr:row>
      <xdr:rowOff>123825</xdr:rowOff>
    </xdr:from>
    <xdr:to>
      <xdr:col>7</xdr:col>
      <xdr:colOff>447675</xdr:colOff>
      <xdr:row>144</xdr:row>
      <xdr:rowOff>209550</xdr:rowOff>
    </xdr:to>
    <xdr:sp>
      <xdr:nvSpPr>
        <xdr:cNvPr id="75" name="正方形/長方形 47"/>
        <xdr:cNvSpPr>
          <a:spLocks/>
        </xdr:cNvSpPr>
      </xdr:nvSpPr>
      <xdr:spPr>
        <a:xfrm>
          <a:off x="5095875" y="37433250"/>
          <a:ext cx="1876425" cy="600075"/>
        </a:xfrm>
        <a:prstGeom prst="rect">
          <a:avLst/>
        </a:prstGeom>
        <a:noFill/>
        <a:ln w="25400" cmpd="sng">
          <a:solidFill>
            <a:srgbClr val="00B05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パッケージエアコン</a:t>
          </a:r>
        </a:p>
      </xdr:txBody>
    </xdr:sp>
    <xdr:clientData/>
  </xdr:twoCellAnchor>
  <xdr:twoCellAnchor>
    <xdr:from>
      <xdr:col>0</xdr:col>
      <xdr:colOff>666750</xdr:colOff>
      <xdr:row>136</xdr:row>
      <xdr:rowOff>247650</xdr:rowOff>
    </xdr:from>
    <xdr:to>
      <xdr:col>1</xdr:col>
      <xdr:colOff>1066800</xdr:colOff>
      <xdr:row>138</xdr:row>
      <xdr:rowOff>114300</xdr:rowOff>
    </xdr:to>
    <xdr:sp>
      <xdr:nvSpPr>
        <xdr:cNvPr id="76" name="正方形/長方形 108"/>
        <xdr:cNvSpPr>
          <a:spLocks/>
        </xdr:cNvSpPr>
      </xdr:nvSpPr>
      <xdr:spPr>
        <a:xfrm>
          <a:off x="666750" y="36014025"/>
          <a:ext cx="1609725" cy="381000"/>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電気事業者</a:t>
          </a:r>
        </a:p>
      </xdr:txBody>
    </xdr:sp>
    <xdr:clientData/>
  </xdr:twoCellAnchor>
  <xdr:twoCellAnchor>
    <xdr:from>
      <xdr:col>3</xdr:col>
      <xdr:colOff>561975</xdr:colOff>
      <xdr:row>136</xdr:row>
      <xdr:rowOff>247650</xdr:rowOff>
    </xdr:from>
    <xdr:to>
      <xdr:col>4</xdr:col>
      <xdr:colOff>361950</xdr:colOff>
      <xdr:row>138</xdr:row>
      <xdr:rowOff>114300</xdr:rowOff>
    </xdr:to>
    <xdr:sp>
      <xdr:nvSpPr>
        <xdr:cNvPr id="77" name="正方形/長方形 109"/>
        <xdr:cNvSpPr>
          <a:spLocks/>
        </xdr:cNvSpPr>
      </xdr:nvSpPr>
      <xdr:spPr>
        <a:xfrm>
          <a:off x="3333750" y="36014025"/>
          <a:ext cx="962025" cy="381000"/>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受電設備</a:t>
          </a:r>
        </a:p>
      </xdr:txBody>
    </xdr:sp>
    <xdr:clientData/>
  </xdr:twoCellAnchor>
  <xdr:twoCellAnchor>
    <xdr:from>
      <xdr:col>1</xdr:col>
      <xdr:colOff>1066800</xdr:colOff>
      <xdr:row>137</xdr:row>
      <xdr:rowOff>180975</xdr:rowOff>
    </xdr:from>
    <xdr:to>
      <xdr:col>3</xdr:col>
      <xdr:colOff>561975</xdr:colOff>
      <xdr:row>137</xdr:row>
      <xdr:rowOff>180975</xdr:rowOff>
    </xdr:to>
    <xdr:sp>
      <xdr:nvSpPr>
        <xdr:cNvPr id="78" name="直線矢印コネクタ 111"/>
        <xdr:cNvSpPr>
          <a:spLocks/>
        </xdr:cNvSpPr>
      </xdr:nvSpPr>
      <xdr:spPr>
        <a:xfrm>
          <a:off x="2276475" y="36204525"/>
          <a:ext cx="1057275" cy="0"/>
        </a:xfrm>
        <a:prstGeom prst="straightConnector1">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128</xdr:row>
      <xdr:rowOff>161925</xdr:rowOff>
    </xdr:from>
    <xdr:to>
      <xdr:col>7</xdr:col>
      <xdr:colOff>542925</xdr:colOff>
      <xdr:row>146</xdr:row>
      <xdr:rowOff>209550</xdr:rowOff>
    </xdr:to>
    <xdr:sp>
      <xdr:nvSpPr>
        <xdr:cNvPr id="79" name="正方形/長方形 112"/>
        <xdr:cNvSpPr>
          <a:spLocks/>
        </xdr:cNvSpPr>
      </xdr:nvSpPr>
      <xdr:spPr>
        <a:xfrm>
          <a:off x="3067050" y="33870900"/>
          <a:ext cx="4000500" cy="467677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株式会社△△△東京第一支店ビル</a:t>
          </a:r>
        </a:p>
      </xdr:txBody>
    </xdr:sp>
    <xdr:clientData/>
  </xdr:twoCellAnchor>
  <xdr:twoCellAnchor>
    <xdr:from>
      <xdr:col>4</xdr:col>
      <xdr:colOff>361950</xdr:colOff>
      <xdr:row>134</xdr:row>
      <xdr:rowOff>200025</xdr:rowOff>
    </xdr:from>
    <xdr:to>
      <xdr:col>5</xdr:col>
      <xdr:colOff>742950</xdr:colOff>
      <xdr:row>137</xdr:row>
      <xdr:rowOff>180975</xdr:rowOff>
    </xdr:to>
    <xdr:sp>
      <xdr:nvSpPr>
        <xdr:cNvPr id="80" name="カギ線コネクタ 115"/>
        <xdr:cNvSpPr>
          <a:spLocks/>
        </xdr:cNvSpPr>
      </xdr:nvSpPr>
      <xdr:spPr>
        <a:xfrm flipV="1">
          <a:off x="4295775" y="35452050"/>
          <a:ext cx="800100" cy="752475"/>
        </a:xfrm>
        <a:prstGeom prst="bentConnector3">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137</xdr:row>
      <xdr:rowOff>180975</xdr:rowOff>
    </xdr:from>
    <xdr:to>
      <xdr:col>5</xdr:col>
      <xdr:colOff>742950</xdr:colOff>
      <xdr:row>140</xdr:row>
      <xdr:rowOff>171450</xdr:rowOff>
    </xdr:to>
    <xdr:sp>
      <xdr:nvSpPr>
        <xdr:cNvPr id="81" name="カギ線コネクタ 116"/>
        <xdr:cNvSpPr>
          <a:spLocks/>
        </xdr:cNvSpPr>
      </xdr:nvSpPr>
      <xdr:spPr>
        <a:xfrm>
          <a:off x="4295775" y="36204525"/>
          <a:ext cx="800100" cy="762000"/>
        </a:xfrm>
        <a:prstGeom prst="bentConnector3">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137</xdr:row>
      <xdr:rowOff>180975</xdr:rowOff>
    </xdr:from>
    <xdr:to>
      <xdr:col>5</xdr:col>
      <xdr:colOff>742950</xdr:colOff>
      <xdr:row>137</xdr:row>
      <xdr:rowOff>180975</xdr:rowOff>
    </xdr:to>
    <xdr:sp>
      <xdr:nvSpPr>
        <xdr:cNvPr id="82" name="直線矢印コネクタ 25"/>
        <xdr:cNvSpPr>
          <a:spLocks/>
        </xdr:cNvSpPr>
      </xdr:nvSpPr>
      <xdr:spPr>
        <a:xfrm>
          <a:off x="4295775" y="36204525"/>
          <a:ext cx="800100" cy="0"/>
        </a:xfrm>
        <a:prstGeom prst="straightConnector1">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137</xdr:row>
      <xdr:rowOff>180975</xdr:rowOff>
    </xdr:from>
    <xdr:to>
      <xdr:col>5</xdr:col>
      <xdr:colOff>742950</xdr:colOff>
      <xdr:row>143</xdr:row>
      <xdr:rowOff>171450</xdr:rowOff>
    </xdr:to>
    <xdr:sp>
      <xdr:nvSpPr>
        <xdr:cNvPr id="83" name="カギ線コネクタ 129"/>
        <xdr:cNvSpPr>
          <a:spLocks/>
        </xdr:cNvSpPr>
      </xdr:nvSpPr>
      <xdr:spPr>
        <a:xfrm>
          <a:off x="4295775" y="36204525"/>
          <a:ext cx="800100" cy="1533525"/>
        </a:xfrm>
        <a:prstGeom prst="bentConnector3">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131</xdr:row>
      <xdr:rowOff>219075</xdr:rowOff>
    </xdr:from>
    <xdr:to>
      <xdr:col>5</xdr:col>
      <xdr:colOff>742950</xdr:colOff>
      <xdr:row>137</xdr:row>
      <xdr:rowOff>180975</xdr:rowOff>
    </xdr:to>
    <xdr:sp>
      <xdr:nvSpPr>
        <xdr:cNvPr id="84" name="カギ線コネクタ 131"/>
        <xdr:cNvSpPr>
          <a:spLocks/>
        </xdr:cNvSpPr>
      </xdr:nvSpPr>
      <xdr:spPr>
        <a:xfrm flipV="1">
          <a:off x="4295775" y="34699575"/>
          <a:ext cx="800100" cy="1504950"/>
        </a:xfrm>
        <a:prstGeom prst="bentConnector3">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12</xdr:row>
      <xdr:rowOff>19050</xdr:rowOff>
    </xdr:from>
    <xdr:to>
      <xdr:col>5</xdr:col>
      <xdr:colOff>1314450</xdr:colOff>
      <xdr:row>14</xdr:row>
      <xdr:rowOff>85725</xdr:rowOff>
    </xdr:to>
    <xdr:sp>
      <xdr:nvSpPr>
        <xdr:cNvPr id="1" name="AutoShape 6"/>
        <xdr:cNvSpPr>
          <a:spLocks/>
        </xdr:cNvSpPr>
      </xdr:nvSpPr>
      <xdr:spPr>
        <a:xfrm>
          <a:off x="6886575" y="2800350"/>
          <a:ext cx="1219200" cy="409575"/>
        </a:xfrm>
        <a:prstGeom prst="wedgeRoundRectCallout">
          <a:avLst>
            <a:gd name="adj1" fmla="val -59648"/>
            <a:gd name="adj2" fmla="val 50000"/>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2</xdr:col>
      <xdr:colOff>1028700</xdr:colOff>
      <xdr:row>42</xdr:row>
      <xdr:rowOff>66675</xdr:rowOff>
    </xdr:from>
    <xdr:to>
      <xdr:col>3</xdr:col>
      <xdr:colOff>628650</xdr:colOff>
      <xdr:row>43</xdr:row>
      <xdr:rowOff>114300</xdr:rowOff>
    </xdr:to>
    <xdr:sp>
      <xdr:nvSpPr>
        <xdr:cNvPr id="2" name="AutoShape 8"/>
        <xdr:cNvSpPr>
          <a:spLocks/>
        </xdr:cNvSpPr>
      </xdr:nvSpPr>
      <xdr:spPr>
        <a:xfrm>
          <a:off x="1952625" y="8067675"/>
          <a:ext cx="1400175" cy="219075"/>
        </a:xfrm>
        <a:prstGeom prst="wedgeRoundRectCallout">
          <a:avLst>
            <a:gd name="adj1" fmla="val 27444"/>
            <a:gd name="adj2" fmla="val 115217"/>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70</xdr:row>
      <xdr:rowOff>142875</xdr:rowOff>
    </xdr:from>
    <xdr:to>
      <xdr:col>5</xdr:col>
      <xdr:colOff>1314450</xdr:colOff>
      <xdr:row>73</xdr:row>
      <xdr:rowOff>114300</xdr:rowOff>
    </xdr:to>
    <xdr:sp>
      <xdr:nvSpPr>
        <xdr:cNvPr id="3" name="AutoShape 13"/>
        <xdr:cNvSpPr>
          <a:spLocks/>
        </xdr:cNvSpPr>
      </xdr:nvSpPr>
      <xdr:spPr>
        <a:xfrm>
          <a:off x="6905625" y="13420725"/>
          <a:ext cx="1200150" cy="485775"/>
        </a:xfrm>
        <a:prstGeom prst="wedgeRoundRectCallout">
          <a:avLst>
            <a:gd name="adj1" fmla="val -59819"/>
            <a:gd name="adj2" fmla="val 34314"/>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78</xdr:row>
      <xdr:rowOff>142875</xdr:rowOff>
    </xdr:from>
    <xdr:to>
      <xdr:col>5</xdr:col>
      <xdr:colOff>1323975</xdr:colOff>
      <xdr:row>81</xdr:row>
      <xdr:rowOff>66675</xdr:rowOff>
    </xdr:to>
    <xdr:sp>
      <xdr:nvSpPr>
        <xdr:cNvPr id="4" name="AutoShape 14"/>
        <xdr:cNvSpPr>
          <a:spLocks/>
        </xdr:cNvSpPr>
      </xdr:nvSpPr>
      <xdr:spPr>
        <a:xfrm>
          <a:off x="6905625" y="14811375"/>
          <a:ext cx="1209675" cy="438150"/>
        </a:xfrm>
        <a:prstGeom prst="wedgeRoundRectCallout">
          <a:avLst>
            <a:gd name="adj1" fmla="val -59736"/>
            <a:gd name="adj2" fmla="val 43476"/>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93</xdr:row>
      <xdr:rowOff>142875</xdr:rowOff>
    </xdr:from>
    <xdr:to>
      <xdr:col>5</xdr:col>
      <xdr:colOff>1304925</xdr:colOff>
      <xdr:row>96</xdr:row>
      <xdr:rowOff>66675</xdr:rowOff>
    </xdr:to>
    <xdr:sp>
      <xdr:nvSpPr>
        <xdr:cNvPr id="5" name="AutoShape 15"/>
        <xdr:cNvSpPr>
          <a:spLocks/>
        </xdr:cNvSpPr>
      </xdr:nvSpPr>
      <xdr:spPr>
        <a:xfrm>
          <a:off x="6905625" y="17421225"/>
          <a:ext cx="1190625" cy="438150"/>
        </a:xfrm>
        <a:prstGeom prst="wedgeRoundRectCallout">
          <a:avLst>
            <a:gd name="adj1" fmla="val -59912"/>
            <a:gd name="adj2" fmla="val 43476"/>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97</xdr:row>
      <xdr:rowOff>19050</xdr:rowOff>
    </xdr:from>
    <xdr:to>
      <xdr:col>5</xdr:col>
      <xdr:colOff>1524000</xdr:colOff>
      <xdr:row>100</xdr:row>
      <xdr:rowOff>28575</xdr:rowOff>
    </xdr:to>
    <xdr:sp>
      <xdr:nvSpPr>
        <xdr:cNvPr id="6" name="AutoShape 16"/>
        <xdr:cNvSpPr>
          <a:spLocks/>
        </xdr:cNvSpPr>
      </xdr:nvSpPr>
      <xdr:spPr>
        <a:xfrm>
          <a:off x="6905625" y="17983200"/>
          <a:ext cx="1409700" cy="523875"/>
        </a:xfrm>
        <a:prstGeom prst="wedgeRoundRectCallout">
          <a:avLst>
            <a:gd name="adj1" fmla="val -57430"/>
            <a:gd name="adj2" fmla="val 51819"/>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発電容量が</a:t>
          </a:r>
          <a:r>
            <a:rPr lang="en-US" cap="none" sz="900" b="0" i="0" u="none" baseline="0">
              <a:solidFill>
                <a:srgbClr val="000000"/>
              </a:solidFill>
              <a:latin typeface="ＭＳ Ｐゴシック"/>
              <a:ea typeface="ＭＳ Ｐゴシック"/>
              <a:cs typeface="ＭＳ Ｐゴシック"/>
            </a:rPr>
            <a:t>200kW</a:t>
          </a:r>
          <a:r>
            <a:rPr lang="en-US" cap="none" sz="900" b="0" i="0" u="none" baseline="0">
              <a:solidFill>
                <a:srgbClr val="000000"/>
              </a:solidFill>
              <a:latin typeface="ＭＳ Ｐゴシック"/>
              <a:ea typeface="ＭＳ Ｐゴシック"/>
              <a:cs typeface="ＭＳ Ｐゴシック"/>
            </a:rPr>
            <a:t>以上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の場合のみ記載</a:t>
          </a:r>
        </a:p>
      </xdr:txBody>
    </xdr:sp>
    <xdr:clientData/>
  </xdr:twoCellAnchor>
  <xdr:twoCellAnchor>
    <xdr:from>
      <xdr:col>5</xdr:col>
      <xdr:colOff>76200</xdr:colOff>
      <xdr:row>41</xdr:row>
      <xdr:rowOff>38100</xdr:rowOff>
    </xdr:from>
    <xdr:to>
      <xdr:col>5</xdr:col>
      <xdr:colOff>1276350</xdr:colOff>
      <xdr:row>43</xdr:row>
      <xdr:rowOff>95250</xdr:rowOff>
    </xdr:to>
    <xdr:sp>
      <xdr:nvSpPr>
        <xdr:cNvPr id="7" name="AutoShape 11"/>
        <xdr:cNvSpPr>
          <a:spLocks/>
        </xdr:cNvSpPr>
      </xdr:nvSpPr>
      <xdr:spPr>
        <a:xfrm>
          <a:off x="6867525" y="7867650"/>
          <a:ext cx="1200150" cy="400050"/>
        </a:xfrm>
        <a:prstGeom prst="wedgeRoundRectCallout">
          <a:avLst>
            <a:gd name="adj1" fmla="val -59819"/>
            <a:gd name="adj2" fmla="val 52379"/>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2</xdr:col>
      <xdr:colOff>1028700</xdr:colOff>
      <xdr:row>50</xdr:row>
      <xdr:rowOff>66675</xdr:rowOff>
    </xdr:from>
    <xdr:to>
      <xdr:col>3</xdr:col>
      <xdr:colOff>628650</xdr:colOff>
      <xdr:row>51</xdr:row>
      <xdr:rowOff>114300</xdr:rowOff>
    </xdr:to>
    <xdr:sp>
      <xdr:nvSpPr>
        <xdr:cNvPr id="8" name="AutoShape 8"/>
        <xdr:cNvSpPr>
          <a:spLocks/>
        </xdr:cNvSpPr>
      </xdr:nvSpPr>
      <xdr:spPr>
        <a:xfrm>
          <a:off x="1952625" y="9658350"/>
          <a:ext cx="1400175" cy="219075"/>
        </a:xfrm>
        <a:prstGeom prst="wedgeRoundRectCallout">
          <a:avLst>
            <a:gd name="adj1" fmla="val 27444"/>
            <a:gd name="adj2" fmla="val 115217"/>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76200</xdr:colOff>
      <xdr:row>49</xdr:row>
      <xdr:rowOff>38100</xdr:rowOff>
    </xdr:from>
    <xdr:to>
      <xdr:col>5</xdr:col>
      <xdr:colOff>1276350</xdr:colOff>
      <xdr:row>51</xdr:row>
      <xdr:rowOff>95250</xdr:rowOff>
    </xdr:to>
    <xdr:sp>
      <xdr:nvSpPr>
        <xdr:cNvPr id="9" name="AutoShape 11"/>
        <xdr:cNvSpPr>
          <a:spLocks/>
        </xdr:cNvSpPr>
      </xdr:nvSpPr>
      <xdr:spPr>
        <a:xfrm>
          <a:off x="6867525" y="9458325"/>
          <a:ext cx="1200150" cy="400050"/>
        </a:xfrm>
        <a:prstGeom prst="wedgeRoundRectCallout">
          <a:avLst>
            <a:gd name="adj1" fmla="val -59819"/>
            <a:gd name="adj2" fmla="val 52379"/>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10</xdr:row>
      <xdr:rowOff>19050</xdr:rowOff>
    </xdr:from>
    <xdr:to>
      <xdr:col>10</xdr:col>
      <xdr:colOff>228600</xdr:colOff>
      <xdr:row>14</xdr:row>
      <xdr:rowOff>142875</xdr:rowOff>
    </xdr:to>
    <xdr:sp>
      <xdr:nvSpPr>
        <xdr:cNvPr id="1" name="AutoShape 37"/>
        <xdr:cNvSpPr>
          <a:spLocks/>
        </xdr:cNvSpPr>
      </xdr:nvSpPr>
      <xdr:spPr>
        <a:xfrm>
          <a:off x="6124575" y="2552700"/>
          <a:ext cx="161925" cy="8096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76200</xdr:rowOff>
    </xdr:from>
    <xdr:to>
      <xdr:col>10</xdr:col>
      <xdr:colOff>447675</xdr:colOff>
      <xdr:row>26</xdr:row>
      <xdr:rowOff>95250</xdr:rowOff>
    </xdr:to>
    <xdr:sp>
      <xdr:nvSpPr>
        <xdr:cNvPr id="2" name="Freeform 39"/>
        <xdr:cNvSpPr>
          <a:spLocks/>
        </xdr:cNvSpPr>
      </xdr:nvSpPr>
      <xdr:spPr>
        <a:xfrm>
          <a:off x="6057900" y="2952750"/>
          <a:ext cx="447675" cy="2724150"/>
        </a:xfrm>
        <a:custGeom>
          <a:pathLst>
            <a:path h="226" w="47">
              <a:moveTo>
                <a:pt x="23" y="0"/>
              </a:moveTo>
              <a:lnTo>
                <a:pt x="47" y="0"/>
              </a:lnTo>
              <a:lnTo>
                <a:pt x="47" y="226"/>
              </a:lnTo>
              <a:lnTo>
                <a:pt x="0" y="226"/>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xdr:row>
      <xdr:rowOff>85725</xdr:rowOff>
    </xdr:from>
    <xdr:to>
      <xdr:col>10</xdr:col>
      <xdr:colOff>466725</xdr:colOff>
      <xdr:row>7</xdr:row>
      <xdr:rowOff>19050</xdr:rowOff>
    </xdr:to>
    <xdr:sp>
      <xdr:nvSpPr>
        <xdr:cNvPr id="3" name="四角形吹き出し 2"/>
        <xdr:cNvSpPr>
          <a:spLocks/>
        </xdr:cNvSpPr>
      </xdr:nvSpPr>
      <xdr:spPr>
        <a:xfrm>
          <a:off x="2105025" y="847725"/>
          <a:ext cx="4419600" cy="504825"/>
        </a:xfrm>
        <a:prstGeom prst="wedgeRectCallout">
          <a:avLst>
            <a:gd name="adj1" fmla="val -74925"/>
            <a:gd name="adj2" fmla="val -166472"/>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本様式は、事業形態が事業場の場合のみ提出してください。工場の場合は不要です。</a:t>
          </a:r>
          <a:r>
            <a:rPr lang="en-US" cap="none" sz="1100" b="1" i="0" u="none" baseline="0">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36</xdr:row>
      <xdr:rowOff>95250</xdr:rowOff>
    </xdr:from>
    <xdr:to>
      <xdr:col>7</xdr:col>
      <xdr:colOff>923925</xdr:colOff>
      <xdr:row>39</xdr:row>
      <xdr:rowOff>114300</xdr:rowOff>
    </xdr:to>
    <xdr:sp>
      <xdr:nvSpPr>
        <xdr:cNvPr id="1" name="四角形吹き出し 1"/>
        <xdr:cNvSpPr>
          <a:spLocks/>
        </xdr:cNvSpPr>
      </xdr:nvSpPr>
      <xdr:spPr>
        <a:xfrm>
          <a:off x="3143250" y="6915150"/>
          <a:ext cx="3819525" cy="590550"/>
        </a:xfrm>
        <a:prstGeom prst="wedgeRectCallout">
          <a:avLst>
            <a:gd name="adj1" fmla="val -80782"/>
            <a:gd name="adj2" fmla="val 50"/>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削減目標量の算定過程の詳細を記述してください。</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記入欄が足りない時は「別紙のとおり」とし、別紙に記述してください。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buro@xxx.co.jp" TargetMode="External" /><Relationship Id="rId2" Type="http://schemas.openxmlformats.org/officeDocument/2006/relationships/hyperlink" Target="mailto:shiro@ooo.co.jp" TargetMode="External" /><Relationship Id="rId3" Type="http://schemas.openxmlformats.org/officeDocument/2006/relationships/hyperlink" Target="mailto:goro@ooo.co.jp"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257"/>
  <sheetViews>
    <sheetView showZeros="0" tabSelected="1" view="pageBreakPreview" zoomScale="85" zoomScaleNormal="90" zoomScaleSheetLayoutView="85" zoomScalePageLayoutView="0" workbookViewId="0" topLeftCell="A1">
      <selection activeCell="L5" sqref="L5"/>
    </sheetView>
  </sheetViews>
  <sheetFormatPr defaultColWidth="9.00390625" defaultRowHeight="13.5"/>
  <cols>
    <col min="1" max="2" width="15.875" style="112" customWidth="1"/>
    <col min="3" max="3" width="4.625" style="112" customWidth="1"/>
    <col min="4" max="4" width="15.25390625" style="112" customWidth="1"/>
    <col min="5" max="5" width="5.50390625" style="112" customWidth="1"/>
    <col min="6" max="6" width="19.875" style="112" customWidth="1"/>
    <col min="7" max="7" width="8.625" style="112" customWidth="1"/>
    <col min="8" max="8" width="16.375" style="112" customWidth="1"/>
    <col min="9" max="9" width="8.50390625" style="112" customWidth="1"/>
    <col min="10" max="10" width="7.375" style="112" customWidth="1"/>
    <col min="11" max="11" width="16.25390625" style="112" customWidth="1"/>
    <col min="12" max="12" width="11.125" style="112" customWidth="1"/>
    <col min="13" max="16384" width="9.00390625" style="112" customWidth="1"/>
  </cols>
  <sheetData>
    <row r="1" spans="1:12" ht="20.25" customHeight="1">
      <c r="A1" s="257" t="s">
        <v>51</v>
      </c>
      <c r="B1" s="257"/>
      <c r="C1" s="257"/>
      <c r="D1" s="257"/>
      <c r="E1" s="257"/>
      <c r="F1" s="257"/>
      <c r="G1" s="2"/>
      <c r="H1" s="2"/>
      <c r="I1" s="2"/>
      <c r="J1" s="2"/>
      <c r="K1" s="154" t="s">
        <v>368</v>
      </c>
      <c r="L1" s="2"/>
    </row>
    <row r="2" spans="1:13" ht="20.25" customHeight="1">
      <c r="A2" s="258" t="s">
        <v>205</v>
      </c>
      <c r="B2" s="259"/>
      <c r="C2" s="259"/>
      <c r="D2" s="259"/>
      <c r="E2" s="259"/>
      <c r="F2" s="259"/>
      <c r="G2" s="259"/>
      <c r="H2" s="259"/>
      <c r="I2" s="259"/>
      <c r="J2" s="259"/>
      <c r="K2" s="259"/>
      <c r="L2" s="110"/>
      <c r="M2" s="2"/>
    </row>
    <row r="3" spans="1:11" ht="20.25" customHeight="1">
      <c r="A3" s="194" t="s">
        <v>208</v>
      </c>
      <c r="B3" s="195" t="s">
        <v>49</v>
      </c>
      <c r="C3" s="196" t="s">
        <v>151</v>
      </c>
      <c r="D3" s="197"/>
      <c r="E3" s="198"/>
      <c r="F3" s="183" t="s">
        <v>215</v>
      </c>
      <c r="G3" s="184"/>
      <c r="H3" s="184"/>
      <c r="I3" s="184"/>
      <c r="J3" s="184"/>
      <c r="K3" s="185"/>
    </row>
    <row r="4" spans="1:11" ht="20.25" customHeight="1">
      <c r="A4" s="194"/>
      <c r="B4" s="195"/>
      <c r="C4" s="196" t="s">
        <v>152</v>
      </c>
      <c r="D4" s="197"/>
      <c r="E4" s="198"/>
      <c r="F4" s="183" t="s">
        <v>216</v>
      </c>
      <c r="G4" s="184"/>
      <c r="H4" s="184"/>
      <c r="I4" s="184"/>
      <c r="J4" s="184"/>
      <c r="K4" s="185"/>
    </row>
    <row r="5" spans="1:11" ht="20.25" customHeight="1">
      <c r="A5" s="194"/>
      <c r="B5" s="195"/>
      <c r="C5" s="196" t="s">
        <v>153</v>
      </c>
      <c r="D5" s="197"/>
      <c r="E5" s="198"/>
      <c r="F5" s="183" t="s">
        <v>217</v>
      </c>
      <c r="G5" s="184"/>
      <c r="H5" s="184"/>
      <c r="I5" s="184"/>
      <c r="J5" s="184"/>
      <c r="K5" s="185"/>
    </row>
    <row r="6" spans="1:11" ht="20.25" customHeight="1">
      <c r="A6" s="194"/>
      <c r="B6" s="195" t="s">
        <v>0</v>
      </c>
      <c r="C6" s="196" t="s">
        <v>154</v>
      </c>
      <c r="D6" s="197"/>
      <c r="E6" s="198"/>
      <c r="F6" s="183" t="s">
        <v>218</v>
      </c>
      <c r="G6" s="184"/>
      <c r="H6" s="184"/>
      <c r="I6" s="184"/>
      <c r="J6" s="184"/>
      <c r="K6" s="185"/>
    </row>
    <row r="7" spans="1:11" ht="20.25" customHeight="1">
      <c r="A7" s="194"/>
      <c r="B7" s="195"/>
      <c r="C7" s="196" t="s">
        <v>155</v>
      </c>
      <c r="D7" s="197"/>
      <c r="E7" s="198"/>
      <c r="F7" s="183" t="s">
        <v>219</v>
      </c>
      <c r="G7" s="184"/>
      <c r="H7" s="184"/>
      <c r="I7" s="184"/>
      <c r="J7" s="184"/>
      <c r="K7" s="185"/>
    </row>
    <row r="8" spans="1:11" ht="20.25" customHeight="1">
      <c r="A8" s="194"/>
      <c r="B8" s="195"/>
      <c r="C8" s="196" t="s">
        <v>156</v>
      </c>
      <c r="D8" s="197"/>
      <c r="E8" s="198"/>
      <c r="F8" s="183" t="s">
        <v>220</v>
      </c>
      <c r="G8" s="184"/>
      <c r="H8" s="184"/>
      <c r="I8" s="184"/>
      <c r="J8" s="184"/>
      <c r="K8" s="185"/>
    </row>
    <row r="9" spans="1:11" ht="20.25" customHeight="1">
      <c r="A9" s="194"/>
      <c r="B9" s="195" t="s">
        <v>50</v>
      </c>
      <c r="C9" s="196" t="s">
        <v>154</v>
      </c>
      <c r="D9" s="197"/>
      <c r="E9" s="198"/>
      <c r="F9" s="183" t="s">
        <v>221</v>
      </c>
      <c r="G9" s="184"/>
      <c r="H9" s="184"/>
      <c r="I9" s="184"/>
      <c r="J9" s="184"/>
      <c r="K9" s="185"/>
    </row>
    <row r="10" spans="1:11" ht="20.25" customHeight="1">
      <c r="A10" s="194"/>
      <c r="B10" s="195"/>
      <c r="C10" s="196" t="s">
        <v>157</v>
      </c>
      <c r="D10" s="197"/>
      <c r="E10" s="198"/>
      <c r="F10" s="183" t="s">
        <v>222</v>
      </c>
      <c r="G10" s="184"/>
      <c r="H10" s="184"/>
      <c r="I10" s="184"/>
      <c r="J10" s="184"/>
      <c r="K10" s="185"/>
    </row>
    <row r="11" spans="1:11" ht="20.25" customHeight="1">
      <c r="A11" s="194"/>
      <c r="B11" s="195"/>
      <c r="C11" s="196" t="s">
        <v>156</v>
      </c>
      <c r="D11" s="197"/>
      <c r="E11" s="198"/>
      <c r="F11" s="183" t="s">
        <v>223</v>
      </c>
      <c r="G11" s="184"/>
      <c r="H11" s="184"/>
      <c r="I11" s="184"/>
      <c r="J11" s="184"/>
      <c r="K11" s="185"/>
    </row>
    <row r="12" spans="1:11" ht="20.25" customHeight="1">
      <c r="A12" s="194"/>
      <c r="B12" s="195" t="s">
        <v>209</v>
      </c>
      <c r="C12" s="196" t="s">
        <v>158</v>
      </c>
      <c r="D12" s="197"/>
      <c r="E12" s="198"/>
      <c r="F12" s="196" t="s">
        <v>327</v>
      </c>
      <c r="G12" s="197"/>
      <c r="H12" s="197"/>
      <c r="I12" s="197"/>
      <c r="J12" s="197"/>
      <c r="K12" s="198"/>
    </row>
    <row r="13" spans="1:11" ht="20.25" customHeight="1">
      <c r="A13" s="194"/>
      <c r="B13" s="195"/>
      <c r="C13" s="196" t="s">
        <v>159</v>
      </c>
      <c r="D13" s="197"/>
      <c r="E13" s="198"/>
      <c r="F13" s="183" t="s">
        <v>224</v>
      </c>
      <c r="G13" s="184"/>
      <c r="H13" s="184"/>
      <c r="I13" s="184"/>
      <c r="J13" s="184"/>
      <c r="K13" s="185"/>
    </row>
    <row r="14" spans="1:11" ht="20.25" customHeight="1">
      <c r="A14" s="194"/>
      <c r="B14" s="195"/>
      <c r="C14" s="196" t="s">
        <v>154</v>
      </c>
      <c r="D14" s="197"/>
      <c r="E14" s="198"/>
      <c r="F14" s="183" t="s">
        <v>221</v>
      </c>
      <c r="G14" s="184"/>
      <c r="H14" s="184"/>
      <c r="I14" s="184"/>
      <c r="J14" s="184"/>
      <c r="K14" s="185"/>
    </row>
    <row r="15" spans="1:11" ht="20.25" customHeight="1">
      <c r="A15" s="194"/>
      <c r="B15" s="195"/>
      <c r="C15" s="196" t="s">
        <v>157</v>
      </c>
      <c r="D15" s="197"/>
      <c r="E15" s="198"/>
      <c r="F15" s="183" t="s">
        <v>225</v>
      </c>
      <c r="G15" s="184"/>
      <c r="H15" s="184"/>
      <c r="I15" s="184"/>
      <c r="J15" s="184"/>
      <c r="K15" s="185"/>
    </row>
    <row r="16" spans="1:11" ht="20.25" customHeight="1">
      <c r="A16" s="194"/>
      <c r="B16" s="195"/>
      <c r="C16" s="196" t="s">
        <v>156</v>
      </c>
      <c r="D16" s="197"/>
      <c r="E16" s="198"/>
      <c r="F16" s="183" t="s">
        <v>226</v>
      </c>
      <c r="G16" s="184"/>
      <c r="H16" s="184"/>
      <c r="I16" s="184"/>
      <c r="J16" s="184"/>
      <c r="K16" s="185"/>
    </row>
    <row r="17" spans="1:11" ht="20.25" customHeight="1">
      <c r="A17" s="194"/>
      <c r="B17" s="195"/>
      <c r="C17" s="196" t="s">
        <v>160</v>
      </c>
      <c r="D17" s="197"/>
      <c r="E17" s="198"/>
      <c r="F17" s="183" t="s">
        <v>216</v>
      </c>
      <c r="G17" s="184"/>
      <c r="H17" s="184"/>
      <c r="I17" s="184"/>
      <c r="J17" s="184"/>
      <c r="K17" s="185"/>
    </row>
    <row r="18" spans="1:11" ht="20.25" customHeight="1">
      <c r="A18" s="194"/>
      <c r="B18" s="195"/>
      <c r="C18" s="196" t="s">
        <v>161</v>
      </c>
      <c r="D18" s="197"/>
      <c r="E18" s="198"/>
      <c r="F18" s="183" t="s">
        <v>227</v>
      </c>
      <c r="G18" s="184"/>
      <c r="H18" s="184"/>
      <c r="I18" s="184"/>
      <c r="J18" s="184"/>
      <c r="K18" s="185"/>
    </row>
    <row r="19" spans="1:11" ht="20.25" customHeight="1">
      <c r="A19" s="194"/>
      <c r="B19" s="195"/>
      <c r="C19" s="196" t="s">
        <v>46</v>
      </c>
      <c r="D19" s="197"/>
      <c r="E19" s="198"/>
      <c r="F19" s="188" t="s">
        <v>228</v>
      </c>
      <c r="G19" s="184"/>
      <c r="H19" s="184"/>
      <c r="I19" s="184"/>
      <c r="J19" s="184"/>
      <c r="K19" s="185"/>
    </row>
    <row r="20" spans="1:11" ht="20.25" customHeight="1">
      <c r="A20" s="219" t="s">
        <v>162</v>
      </c>
      <c r="B20" s="222" t="s">
        <v>49</v>
      </c>
      <c r="C20" s="199" t="s">
        <v>163</v>
      </c>
      <c r="D20" s="200"/>
      <c r="E20" s="201"/>
      <c r="F20" s="196" t="s">
        <v>164</v>
      </c>
      <c r="G20" s="197"/>
      <c r="H20" s="197"/>
      <c r="I20" s="197"/>
      <c r="J20" s="197"/>
      <c r="K20" s="198"/>
    </row>
    <row r="21" spans="1:11" ht="20.25" customHeight="1">
      <c r="A21" s="220"/>
      <c r="B21" s="223"/>
      <c r="C21" s="202"/>
      <c r="D21" s="203"/>
      <c r="E21" s="204"/>
      <c r="F21" s="205" t="s">
        <v>156</v>
      </c>
      <c r="G21" s="206"/>
      <c r="H21" s="113" t="s">
        <v>165</v>
      </c>
      <c r="I21" s="205" t="s">
        <v>161</v>
      </c>
      <c r="J21" s="206"/>
      <c r="K21" s="114" t="s">
        <v>46</v>
      </c>
    </row>
    <row r="22" spans="1:11" ht="20.25" customHeight="1">
      <c r="A22" s="220"/>
      <c r="B22" s="223"/>
      <c r="C22" s="207" t="s">
        <v>236</v>
      </c>
      <c r="D22" s="208"/>
      <c r="E22" s="209"/>
      <c r="F22" s="183" t="s">
        <v>237</v>
      </c>
      <c r="G22" s="185"/>
      <c r="H22" s="130" t="s">
        <v>240</v>
      </c>
      <c r="I22" s="183" t="s">
        <v>238</v>
      </c>
      <c r="J22" s="185"/>
      <c r="K22" s="131" t="s">
        <v>239</v>
      </c>
    </row>
    <row r="23" spans="1:11" ht="20.25" customHeight="1">
      <c r="A23" s="220"/>
      <c r="B23" s="223"/>
      <c r="C23" s="196"/>
      <c r="D23" s="197"/>
      <c r="E23" s="198"/>
      <c r="F23" s="192"/>
      <c r="G23" s="193"/>
      <c r="H23" s="115"/>
      <c r="I23" s="192"/>
      <c r="J23" s="193"/>
      <c r="K23" s="115"/>
    </row>
    <row r="24" spans="1:11" ht="20.25" customHeight="1">
      <c r="A24" s="220"/>
      <c r="B24" s="224"/>
      <c r="C24" s="196"/>
      <c r="D24" s="197"/>
      <c r="E24" s="198"/>
      <c r="F24" s="192"/>
      <c r="G24" s="193"/>
      <c r="H24" s="115"/>
      <c r="I24" s="192"/>
      <c r="J24" s="193"/>
      <c r="K24" s="115"/>
    </row>
    <row r="25" spans="1:11" ht="20.25" customHeight="1">
      <c r="A25" s="220"/>
      <c r="B25" s="195" t="s">
        <v>166</v>
      </c>
      <c r="C25" s="196" t="s">
        <v>158</v>
      </c>
      <c r="D25" s="197"/>
      <c r="E25" s="198"/>
      <c r="F25" s="196" t="s">
        <v>332</v>
      </c>
      <c r="G25" s="197"/>
      <c r="H25" s="197"/>
      <c r="I25" s="197"/>
      <c r="J25" s="197"/>
      <c r="K25" s="198"/>
    </row>
    <row r="26" spans="1:11" ht="20.25" customHeight="1">
      <c r="A26" s="220"/>
      <c r="B26" s="195"/>
      <c r="C26" s="196" t="s">
        <v>159</v>
      </c>
      <c r="D26" s="197"/>
      <c r="E26" s="198"/>
      <c r="F26" s="183" t="s">
        <v>236</v>
      </c>
      <c r="G26" s="184"/>
      <c r="H26" s="184"/>
      <c r="I26" s="184"/>
      <c r="J26" s="184"/>
      <c r="K26" s="185"/>
    </row>
    <row r="27" spans="1:11" ht="20.25" customHeight="1">
      <c r="A27" s="220"/>
      <c r="B27" s="195"/>
      <c r="C27" s="196" t="s">
        <v>154</v>
      </c>
      <c r="D27" s="197"/>
      <c r="E27" s="198"/>
      <c r="F27" s="183" t="s">
        <v>241</v>
      </c>
      <c r="G27" s="184"/>
      <c r="H27" s="184"/>
      <c r="I27" s="184"/>
      <c r="J27" s="184"/>
      <c r="K27" s="185"/>
    </row>
    <row r="28" spans="1:11" ht="20.25" customHeight="1">
      <c r="A28" s="220"/>
      <c r="B28" s="195"/>
      <c r="C28" s="196" t="s">
        <v>157</v>
      </c>
      <c r="D28" s="197"/>
      <c r="E28" s="198"/>
      <c r="F28" s="183" t="s">
        <v>242</v>
      </c>
      <c r="G28" s="184"/>
      <c r="H28" s="184"/>
      <c r="I28" s="184"/>
      <c r="J28" s="184"/>
      <c r="K28" s="185"/>
    </row>
    <row r="29" spans="1:11" ht="20.25" customHeight="1">
      <c r="A29" s="220"/>
      <c r="B29" s="195"/>
      <c r="C29" s="196" t="s">
        <v>156</v>
      </c>
      <c r="D29" s="197"/>
      <c r="E29" s="198"/>
      <c r="F29" s="183" t="s">
        <v>243</v>
      </c>
      <c r="G29" s="184"/>
      <c r="H29" s="184"/>
      <c r="I29" s="184"/>
      <c r="J29" s="184"/>
      <c r="K29" s="185"/>
    </row>
    <row r="30" spans="1:11" ht="20.25" customHeight="1">
      <c r="A30" s="220"/>
      <c r="B30" s="195"/>
      <c r="C30" s="196" t="s">
        <v>160</v>
      </c>
      <c r="D30" s="197"/>
      <c r="E30" s="198"/>
      <c r="F30" s="183" t="s">
        <v>244</v>
      </c>
      <c r="G30" s="184"/>
      <c r="H30" s="184"/>
      <c r="I30" s="184"/>
      <c r="J30" s="184"/>
      <c r="K30" s="185"/>
    </row>
    <row r="31" spans="1:11" ht="20.25" customHeight="1">
      <c r="A31" s="220"/>
      <c r="B31" s="195"/>
      <c r="C31" s="196" t="s">
        <v>161</v>
      </c>
      <c r="D31" s="197"/>
      <c r="E31" s="198"/>
      <c r="F31" s="183" t="s">
        <v>245</v>
      </c>
      <c r="G31" s="184"/>
      <c r="H31" s="184"/>
      <c r="I31" s="184"/>
      <c r="J31" s="184"/>
      <c r="K31" s="185"/>
    </row>
    <row r="32" spans="1:11" ht="20.25" customHeight="1">
      <c r="A32" s="221"/>
      <c r="B32" s="195"/>
      <c r="C32" s="196" t="s">
        <v>167</v>
      </c>
      <c r="D32" s="197"/>
      <c r="E32" s="198"/>
      <c r="F32" s="188" t="s">
        <v>246</v>
      </c>
      <c r="G32" s="184"/>
      <c r="H32" s="184"/>
      <c r="I32" s="184"/>
      <c r="J32" s="184"/>
      <c r="K32" s="185"/>
    </row>
    <row r="33" spans="1:11" ht="20.25" customHeight="1">
      <c r="A33" s="195" t="s">
        <v>168</v>
      </c>
      <c r="B33" s="225" t="s">
        <v>48</v>
      </c>
      <c r="C33" s="207" t="s">
        <v>247</v>
      </c>
      <c r="D33" s="208"/>
      <c r="E33" s="208"/>
      <c r="F33" s="208"/>
      <c r="G33" s="208"/>
      <c r="H33" s="208"/>
      <c r="I33" s="208"/>
      <c r="J33" s="208"/>
      <c r="K33" s="209"/>
    </row>
    <row r="34" spans="1:11" ht="20.25" customHeight="1">
      <c r="A34" s="195"/>
      <c r="B34" s="225"/>
      <c r="C34" s="196"/>
      <c r="D34" s="197"/>
      <c r="E34" s="197"/>
      <c r="F34" s="197"/>
      <c r="G34" s="197"/>
      <c r="H34" s="197"/>
      <c r="I34" s="197"/>
      <c r="J34" s="197"/>
      <c r="K34" s="198"/>
    </row>
    <row r="35" spans="1:11" ht="20.25" customHeight="1">
      <c r="A35" s="195"/>
      <c r="B35" s="225"/>
      <c r="C35" s="196"/>
      <c r="D35" s="197"/>
      <c r="E35" s="197"/>
      <c r="F35" s="197"/>
      <c r="G35" s="197"/>
      <c r="H35" s="197"/>
      <c r="I35" s="197"/>
      <c r="J35" s="197"/>
      <c r="K35" s="198"/>
    </row>
    <row r="36" spans="1:11" ht="20.25" customHeight="1">
      <c r="A36" s="189" t="s">
        <v>45</v>
      </c>
      <c r="B36" s="189" t="s">
        <v>210</v>
      </c>
      <c r="C36" s="210" t="s">
        <v>320</v>
      </c>
      <c r="D36" s="211"/>
      <c r="E36" s="211"/>
      <c r="F36" s="211"/>
      <c r="G36" s="211"/>
      <c r="H36" s="211"/>
      <c r="I36" s="211"/>
      <c r="J36" s="211"/>
      <c r="K36" s="212"/>
    </row>
    <row r="37" spans="1:11" ht="20.25" customHeight="1">
      <c r="A37" s="190"/>
      <c r="B37" s="191"/>
      <c r="C37" s="213"/>
      <c r="D37" s="214"/>
      <c r="E37" s="214"/>
      <c r="F37" s="214"/>
      <c r="G37" s="214"/>
      <c r="H37" s="214"/>
      <c r="I37" s="214"/>
      <c r="J37" s="214"/>
      <c r="K37" s="215"/>
    </row>
    <row r="38" spans="1:11" ht="20.25" customHeight="1">
      <c r="A38" s="190"/>
      <c r="B38" s="195" t="s">
        <v>44</v>
      </c>
      <c r="C38" s="210" t="s">
        <v>248</v>
      </c>
      <c r="D38" s="211"/>
      <c r="E38" s="211"/>
      <c r="F38" s="211"/>
      <c r="G38" s="211"/>
      <c r="H38" s="211"/>
      <c r="I38" s="211"/>
      <c r="J38" s="211"/>
      <c r="K38" s="212"/>
    </row>
    <row r="39" spans="1:11" ht="20.25" customHeight="1">
      <c r="A39" s="190"/>
      <c r="B39" s="195"/>
      <c r="C39" s="213"/>
      <c r="D39" s="214"/>
      <c r="E39" s="214"/>
      <c r="F39" s="214"/>
      <c r="G39" s="214"/>
      <c r="H39" s="214"/>
      <c r="I39" s="214"/>
      <c r="J39" s="214"/>
      <c r="K39" s="215"/>
    </row>
    <row r="40" spans="1:11" ht="20.25" customHeight="1">
      <c r="A40" s="190"/>
      <c r="B40" s="28" t="s">
        <v>43</v>
      </c>
      <c r="C40" s="196" t="s">
        <v>329</v>
      </c>
      <c r="D40" s="197"/>
      <c r="E40" s="197"/>
      <c r="F40" s="197"/>
      <c r="G40" s="197"/>
      <c r="H40" s="197"/>
      <c r="I40" s="197"/>
      <c r="J40" s="197"/>
      <c r="K40" s="198"/>
    </row>
    <row r="41" spans="1:11" ht="20.25" customHeight="1">
      <c r="A41" s="191"/>
      <c r="B41" s="28" t="s">
        <v>169</v>
      </c>
      <c r="C41" s="216" t="s">
        <v>328</v>
      </c>
      <c r="D41" s="217"/>
      <c r="E41" s="217"/>
      <c r="F41" s="217"/>
      <c r="G41" s="217"/>
      <c r="H41" s="217"/>
      <c r="I41" s="217"/>
      <c r="J41" s="217"/>
      <c r="K41" s="218"/>
    </row>
    <row r="42" spans="1:10" ht="24.75" customHeight="1">
      <c r="A42" s="230" t="s">
        <v>170</v>
      </c>
      <c r="B42" s="230"/>
      <c r="C42" s="230"/>
      <c r="D42" s="230"/>
      <c r="E42" s="230"/>
      <c r="F42" s="230"/>
      <c r="G42" s="230"/>
      <c r="H42" s="230"/>
      <c r="I42" s="230"/>
      <c r="J42" s="230"/>
    </row>
    <row r="43" spans="1:10" ht="24.75" customHeight="1">
      <c r="A43" s="231" t="s">
        <v>171</v>
      </c>
      <c r="B43" s="231"/>
      <c r="C43" s="231"/>
      <c r="D43" s="231"/>
      <c r="E43" s="231"/>
      <c r="F43" s="231"/>
      <c r="G43" s="231"/>
      <c r="H43" s="231"/>
      <c r="I43" s="231"/>
      <c r="J43" s="231"/>
    </row>
    <row r="44" spans="1:11" ht="24.75" customHeight="1">
      <c r="A44" s="231" t="s">
        <v>172</v>
      </c>
      <c r="B44" s="231"/>
      <c r="C44" s="231"/>
      <c r="D44" s="231"/>
      <c r="E44" s="231"/>
      <c r="F44" s="231"/>
      <c r="G44" s="231"/>
      <c r="H44" s="231"/>
      <c r="I44" s="231"/>
      <c r="J44" s="231"/>
      <c r="K44" s="231"/>
    </row>
    <row r="45" spans="1:11" ht="24.75" customHeight="1">
      <c r="A45" s="231" t="s">
        <v>173</v>
      </c>
      <c r="B45" s="231"/>
      <c r="C45" s="231"/>
      <c r="D45" s="231"/>
      <c r="E45" s="231"/>
      <c r="F45" s="231"/>
      <c r="G45" s="231"/>
      <c r="H45" s="231"/>
      <c r="I45" s="231"/>
      <c r="J45" s="231"/>
      <c r="K45" s="231"/>
    </row>
    <row r="46" spans="1:11" ht="24.75" customHeight="1">
      <c r="A46" s="227" t="s">
        <v>174</v>
      </c>
      <c r="B46" s="227"/>
      <c r="C46" s="227"/>
      <c r="D46" s="227"/>
      <c r="E46" s="227"/>
      <c r="F46" s="227"/>
      <c r="G46" s="227"/>
      <c r="H46" s="227"/>
      <c r="I46" s="227"/>
      <c r="J46" s="227"/>
      <c r="K46" s="227"/>
    </row>
    <row r="47" spans="1:11" ht="24.75" customHeight="1">
      <c r="A47" s="227" t="s">
        <v>175</v>
      </c>
      <c r="B47" s="227"/>
      <c r="C47" s="227"/>
      <c r="D47" s="227"/>
      <c r="E47" s="227"/>
      <c r="F47" s="227"/>
      <c r="G47" s="227"/>
      <c r="H47" s="227"/>
      <c r="I47" s="227"/>
      <c r="J47" s="227"/>
      <c r="K47" s="227"/>
    </row>
    <row r="48" spans="1:11" ht="24.75" customHeight="1">
      <c r="A48" s="226" t="s">
        <v>176</v>
      </c>
      <c r="B48" s="226"/>
      <c r="C48" s="226"/>
      <c r="D48" s="226"/>
      <c r="E48" s="226"/>
      <c r="F48" s="226"/>
      <c r="G48" s="226"/>
      <c r="H48" s="226"/>
      <c r="I48" s="226"/>
      <c r="J48" s="226"/>
      <c r="K48" s="226"/>
    </row>
    <row r="49" spans="1:11" ht="24.75" customHeight="1">
      <c r="A49" s="226" t="s">
        <v>177</v>
      </c>
      <c r="B49" s="226"/>
      <c r="C49" s="226"/>
      <c r="D49" s="226"/>
      <c r="E49" s="226"/>
      <c r="F49" s="226"/>
      <c r="G49" s="226"/>
      <c r="H49" s="226"/>
      <c r="I49" s="226"/>
      <c r="J49" s="226"/>
      <c r="K49" s="226"/>
    </row>
    <row r="50" spans="1:11" ht="24.75" customHeight="1">
      <c r="A50" s="227" t="s">
        <v>330</v>
      </c>
      <c r="B50" s="227"/>
      <c r="C50" s="227"/>
      <c r="D50" s="227"/>
      <c r="E50" s="227"/>
      <c r="F50" s="227"/>
      <c r="G50" s="227"/>
      <c r="H50" s="227"/>
      <c r="I50" s="227"/>
      <c r="J50" s="227"/>
      <c r="K50" s="227"/>
    </row>
    <row r="51" spans="1:14" s="27" customFormat="1" ht="19.5" customHeight="1">
      <c r="A51" s="116" t="s">
        <v>331</v>
      </c>
      <c r="B51" s="116"/>
      <c r="C51" s="116"/>
      <c r="D51" s="117"/>
      <c r="E51" s="116"/>
      <c r="F51" s="116"/>
      <c r="G51" s="116"/>
      <c r="H51" s="116"/>
      <c r="I51" s="116"/>
      <c r="J51" s="116"/>
      <c r="K51" s="116"/>
      <c r="L51" s="1"/>
      <c r="M51" s="1"/>
      <c r="N51" s="1"/>
    </row>
    <row r="52" spans="1:14" s="27" customFormat="1" ht="19.5" customHeight="1">
      <c r="A52" s="228" t="s">
        <v>206</v>
      </c>
      <c r="B52" s="229"/>
      <c r="C52" s="229"/>
      <c r="D52" s="229"/>
      <c r="E52" s="229"/>
      <c r="F52" s="229"/>
      <c r="G52" s="229"/>
      <c r="H52" s="229"/>
      <c r="I52" s="229"/>
      <c r="J52" s="229"/>
      <c r="K52" s="229"/>
      <c r="L52" s="1"/>
      <c r="M52" s="1"/>
      <c r="N52" s="1"/>
    </row>
    <row r="53" spans="1:14" s="27" customFormat="1" ht="19.5" customHeight="1">
      <c r="A53" s="228" t="s">
        <v>178</v>
      </c>
      <c r="B53" s="229"/>
      <c r="C53" s="229"/>
      <c r="D53" s="229"/>
      <c r="E53" s="229"/>
      <c r="F53" s="229"/>
      <c r="G53" s="229"/>
      <c r="H53" s="229"/>
      <c r="I53" s="229"/>
      <c r="J53" s="229"/>
      <c r="K53" s="229"/>
      <c r="L53" s="1"/>
      <c r="M53" s="1"/>
      <c r="N53" s="1"/>
    </row>
    <row r="54" spans="1:14" s="27" customFormat="1" ht="19.5" customHeight="1">
      <c r="A54" s="538" t="s">
        <v>367</v>
      </c>
      <c r="B54" s="539"/>
      <c r="C54" s="539"/>
      <c r="D54" s="539"/>
      <c r="E54" s="539"/>
      <c r="F54" s="539"/>
      <c r="G54" s="539"/>
      <c r="H54" s="539"/>
      <c r="I54" s="539"/>
      <c r="J54" s="539"/>
      <c r="K54" s="539"/>
      <c r="L54" s="1"/>
      <c r="M54" s="1"/>
      <c r="N54" s="1"/>
    </row>
    <row r="55" ht="20.25" customHeight="1"/>
    <row r="56" spans="1:11" ht="20.25" customHeight="1">
      <c r="A56" s="174" t="s">
        <v>1</v>
      </c>
      <c r="B56" s="264"/>
      <c r="C56" s="232" t="s">
        <v>249</v>
      </c>
      <c r="D56" s="233"/>
      <c r="E56" s="233"/>
      <c r="F56" s="233"/>
      <c r="G56" s="233"/>
      <c r="H56" s="233"/>
      <c r="I56" s="233"/>
      <c r="J56" s="233"/>
      <c r="K56" s="234"/>
    </row>
    <row r="57" spans="1:11" ht="20.25" customHeight="1">
      <c r="A57" s="265"/>
      <c r="B57" s="266"/>
      <c r="C57" s="235"/>
      <c r="D57" s="236"/>
      <c r="E57" s="236"/>
      <c r="F57" s="236"/>
      <c r="G57" s="236"/>
      <c r="H57" s="236"/>
      <c r="I57" s="236"/>
      <c r="J57" s="236"/>
      <c r="K57" s="237"/>
    </row>
    <row r="58" spans="1:11" ht="20.25" customHeight="1">
      <c r="A58" s="238" t="s">
        <v>42</v>
      </c>
      <c r="B58" s="239"/>
      <c r="C58" s="238" t="s">
        <v>250</v>
      </c>
      <c r="D58" s="240"/>
      <c r="E58" s="240"/>
      <c r="F58" s="240"/>
      <c r="G58" s="240"/>
      <c r="H58" s="240"/>
      <c r="I58" s="240"/>
      <c r="J58" s="240"/>
      <c r="K58" s="239"/>
    </row>
    <row r="59" spans="1:11" ht="20.25" customHeight="1">
      <c r="A59" s="241" t="s">
        <v>179</v>
      </c>
      <c r="B59" s="242"/>
      <c r="C59" s="245">
        <v>1000</v>
      </c>
      <c r="D59" s="246"/>
      <c r="E59" s="247"/>
      <c r="F59" s="248">
        <v>1050</v>
      </c>
      <c r="G59" s="249"/>
      <c r="H59" s="250">
        <v>950</v>
      </c>
      <c r="I59" s="250"/>
      <c r="J59" s="251">
        <f>IF(AND(C59="",F59="",H59=""),"",ROUNDDOWN(AVERAGE(C59,F59,H59),0))</f>
        <v>1000</v>
      </c>
      <c r="K59" s="252"/>
    </row>
    <row r="60" spans="1:11" ht="20.25" customHeight="1">
      <c r="A60" s="243"/>
      <c r="B60" s="244"/>
      <c r="C60" s="253" t="s">
        <v>212</v>
      </c>
      <c r="D60" s="284"/>
      <c r="E60" s="254"/>
      <c r="F60" s="253" t="s">
        <v>213</v>
      </c>
      <c r="G60" s="254"/>
      <c r="H60" s="255" t="s">
        <v>214</v>
      </c>
      <c r="I60" s="255"/>
      <c r="J60" s="253" t="s">
        <v>263</v>
      </c>
      <c r="K60" s="254"/>
    </row>
    <row r="61" spans="1:11" ht="20.25" customHeight="1">
      <c r="A61" s="277" t="s">
        <v>41</v>
      </c>
      <c r="B61" s="280" t="s">
        <v>180</v>
      </c>
      <c r="C61" s="124"/>
      <c r="D61" s="152" t="s">
        <v>207</v>
      </c>
      <c r="E61" s="152"/>
      <c r="F61" s="152"/>
      <c r="G61" s="152"/>
      <c r="H61" s="152"/>
      <c r="I61" s="152"/>
      <c r="J61" s="152"/>
      <c r="K61" s="153"/>
    </row>
    <row r="62" spans="1:11" ht="20.25" customHeight="1">
      <c r="A62" s="278"/>
      <c r="B62" s="281"/>
      <c r="C62" s="118"/>
      <c r="D62" s="145">
        <f>'別添3'!F12</f>
        <v>125</v>
      </c>
      <c r="E62" s="25" t="s">
        <v>181</v>
      </c>
      <c r="F62" s="145">
        <f>'別添3'!F19</f>
        <v>5</v>
      </c>
      <c r="G62" s="25" t="s">
        <v>182</v>
      </c>
      <c r="H62" s="145">
        <f>'別添3'!F6</f>
        <v>130</v>
      </c>
      <c r="I62" s="155" t="s">
        <v>264</v>
      </c>
      <c r="J62" s="282"/>
      <c r="K62" s="283"/>
    </row>
    <row r="63" spans="1:11" ht="45">
      <c r="A63" s="278"/>
      <c r="B63" s="278"/>
      <c r="C63" s="119"/>
      <c r="D63" s="156" t="s">
        <v>183</v>
      </c>
      <c r="E63" s="26"/>
      <c r="F63" s="156" t="s">
        <v>184</v>
      </c>
      <c r="G63" s="26"/>
      <c r="H63" s="157" t="s">
        <v>185</v>
      </c>
      <c r="I63" s="26"/>
      <c r="J63" s="262"/>
      <c r="K63" s="263"/>
    </row>
    <row r="64" spans="1:11" ht="20.25" customHeight="1">
      <c r="A64" s="279"/>
      <c r="B64" s="279"/>
      <c r="C64" s="119"/>
      <c r="D64" s="23"/>
      <c r="E64" s="23"/>
      <c r="F64" s="23"/>
      <c r="G64" s="23"/>
      <c r="H64" s="23"/>
      <c r="I64" s="23"/>
      <c r="J64" s="23"/>
      <c r="K64" s="111"/>
    </row>
    <row r="65" spans="1:11" ht="20.25" customHeight="1">
      <c r="A65" s="286" t="s">
        <v>186</v>
      </c>
      <c r="B65" s="120" t="s">
        <v>187</v>
      </c>
      <c r="C65" s="267">
        <f>IF('別添2'!M8="","",'別添2'!M8/1000)</f>
        <v>8633</v>
      </c>
      <c r="D65" s="268"/>
      <c r="E65" s="268"/>
      <c r="F65" s="126" t="s">
        <v>333</v>
      </c>
      <c r="G65" s="269" t="s">
        <v>40</v>
      </c>
      <c r="H65" s="269"/>
      <c r="I65" s="267">
        <f>IF('別添2'!A8="","",'別添2'!A8/1000)</f>
        <v>27000</v>
      </c>
      <c r="J65" s="268"/>
      <c r="K65" s="126" t="s">
        <v>188</v>
      </c>
    </row>
    <row r="66" spans="1:13" ht="13.5">
      <c r="A66" s="287"/>
      <c r="B66" s="270"/>
      <c r="C66" s="271"/>
      <c r="D66" s="271"/>
      <c r="E66" s="271"/>
      <c r="F66" s="271"/>
      <c r="G66" s="271"/>
      <c r="H66" s="271"/>
      <c r="I66" s="271"/>
      <c r="J66" s="271"/>
      <c r="K66" s="272"/>
      <c r="L66" s="121"/>
      <c r="M66" s="121"/>
    </row>
    <row r="67" spans="1:13" ht="40.5" customHeight="1">
      <c r="A67" s="287"/>
      <c r="B67" s="125">
        <f>IF(C65="","",C65)</f>
        <v>8633</v>
      </c>
      <c r="C67" s="160" t="s">
        <v>189</v>
      </c>
      <c r="D67" s="146">
        <f>'別添3'!F12</f>
        <v>125</v>
      </c>
      <c r="E67" s="159" t="s">
        <v>190</v>
      </c>
      <c r="F67" s="146">
        <f>'別添3'!F19</f>
        <v>5</v>
      </c>
      <c r="G67" s="158" t="s">
        <v>191</v>
      </c>
      <c r="H67" s="136">
        <v>12</v>
      </c>
      <c r="I67" s="158" t="s">
        <v>192</v>
      </c>
      <c r="J67" s="273">
        <f>IF(H67="","",ROUNDDOWN(1000*B67/((D67+F67/2)*H67),0))</f>
        <v>5642</v>
      </c>
      <c r="K67" s="274"/>
      <c r="L67" s="121"/>
      <c r="M67" s="121"/>
    </row>
    <row r="68" spans="1:13" ht="51.75" customHeight="1">
      <c r="A68" s="288"/>
      <c r="B68" s="161" t="s">
        <v>265</v>
      </c>
      <c r="C68" s="162"/>
      <c r="D68" s="163" t="s">
        <v>183</v>
      </c>
      <c r="E68" s="151"/>
      <c r="F68" s="163" t="s">
        <v>184</v>
      </c>
      <c r="G68" s="164"/>
      <c r="H68" s="165" t="s">
        <v>211</v>
      </c>
      <c r="I68" s="151"/>
      <c r="J68" s="275" t="s">
        <v>193</v>
      </c>
      <c r="K68" s="276"/>
      <c r="L68" s="121"/>
      <c r="M68" s="121"/>
    </row>
    <row r="69" spans="1:12" ht="20.25" customHeight="1">
      <c r="A69" s="122"/>
      <c r="B69" s="122"/>
      <c r="C69" s="122"/>
      <c r="D69" s="122"/>
      <c r="E69" s="122"/>
      <c r="F69" s="123"/>
      <c r="G69" s="123"/>
      <c r="H69" s="123"/>
      <c r="I69" s="123"/>
      <c r="J69" s="123"/>
      <c r="K69" s="123"/>
      <c r="L69" s="123"/>
    </row>
    <row r="70" spans="1:11" ht="20.25" customHeight="1">
      <c r="A70" s="260" t="s">
        <v>194</v>
      </c>
      <c r="B70" s="260"/>
      <c r="C70" s="260"/>
      <c r="D70" s="260"/>
      <c r="E70" s="260"/>
      <c r="F70" s="260"/>
      <c r="G70" s="260"/>
      <c r="H70" s="260"/>
      <c r="I70" s="260"/>
      <c r="J70" s="260"/>
      <c r="K70" s="260"/>
    </row>
    <row r="71" spans="1:11" ht="20.25" customHeight="1">
      <c r="A71" s="260" t="s">
        <v>195</v>
      </c>
      <c r="B71" s="260"/>
      <c r="C71" s="260"/>
      <c r="D71" s="260"/>
      <c r="E71" s="260"/>
      <c r="F71" s="260"/>
      <c r="G71" s="260"/>
      <c r="H71" s="260"/>
      <c r="I71" s="260"/>
      <c r="J71" s="260"/>
      <c r="K71" s="260"/>
    </row>
    <row r="72" spans="1:11" ht="20.25" customHeight="1">
      <c r="A72" s="261" t="s">
        <v>334</v>
      </c>
      <c r="B72" s="261"/>
      <c r="C72" s="261"/>
      <c r="D72" s="261"/>
      <c r="E72" s="261"/>
      <c r="F72" s="261"/>
      <c r="G72" s="261"/>
      <c r="H72" s="261"/>
      <c r="I72" s="261"/>
      <c r="J72" s="261"/>
      <c r="K72" s="261"/>
    </row>
    <row r="73" spans="1:11" ht="20.25" customHeight="1">
      <c r="A73" s="261" t="s">
        <v>196</v>
      </c>
      <c r="B73" s="261"/>
      <c r="C73" s="261"/>
      <c r="D73" s="261"/>
      <c r="E73" s="261"/>
      <c r="F73" s="261"/>
      <c r="G73" s="261"/>
      <c r="H73" s="261"/>
      <c r="I73" s="261"/>
      <c r="J73" s="261"/>
      <c r="K73" s="261"/>
    </row>
    <row r="74" spans="1:11" ht="20.25" customHeight="1">
      <c r="A74" s="226" t="s">
        <v>335</v>
      </c>
      <c r="B74" s="226"/>
      <c r="C74" s="226"/>
      <c r="D74" s="226"/>
      <c r="E74" s="226"/>
      <c r="F74" s="226"/>
      <c r="G74" s="226"/>
      <c r="H74" s="226"/>
      <c r="I74" s="226"/>
      <c r="J74" s="226"/>
      <c r="K74" s="226"/>
    </row>
    <row r="75" spans="1:11" ht="20.25" customHeight="1">
      <c r="A75" s="226"/>
      <c r="B75" s="226"/>
      <c r="C75" s="226"/>
      <c r="D75" s="226"/>
      <c r="E75" s="226"/>
      <c r="F75" s="226"/>
      <c r="G75" s="226"/>
      <c r="H75" s="226"/>
      <c r="I75" s="226"/>
      <c r="J75" s="226"/>
      <c r="K75" s="226"/>
    </row>
    <row r="76" spans="1:11" ht="20.25" customHeight="1">
      <c r="A76" s="261" t="s">
        <v>197</v>
      </c>
      <c r="B76" s="261"/>
      <c r="C76" s="261"/>
      <c r="D76" s="261"/>
      <c r="E76" s="261"/>
      <c r="F76" s="261"/>
      <c r="G76" s="261"/>
      <c r="H76" s="261"/>
      <c r="I76" s="261"/>
      <c r="J76" s="261"/>
      <c r="K76" s="261"/>
    </row>
    <row r="77" spans="2:13" s="2" customFormat="1" ht="18.75" customHeight="1">
      <c r="B77" s="25"/>
      <c r="C77" s="25"/>
      <c r="D77" s="25"/>
      <c r="E77" s="25"/>
      <c r="F77" s="25"/>
      <c r="G77" s="25"/>
      <c r="H77" s="25"/>
      <c r="I77" s="25"/>
      <c r="J77" s="25"/>
      <c r="K77" s="25"/>
      <c r="L77" s="25"/>
      <c r="M77" s="25"/>
    </row>
    <row r="78" spans="1:13" s="2" customFormat="1" ht="19.5" customHeight="1">
      <c r="A78" s="285" t="s">
        <v>229</v>
      </c>
      <c r="B78" s="285"/>
      <c r="C78" s="285"/>
      <c r="D78" s="285"/>
      <c r="E78" s="285"/>
      <c r="F78" s="285"/>
      <c r="G78" s="285"/>
      <c r="H78" s="285"/>
      <c r="I78" s="285"/>
      <c r="J78" s="285"/>
      <c r="K78" s="285"/>
      <c r="L78" s="129"/>
      <c r="M78" s="25"/>
    </row>
    <row r="79" spans="1:11" s="2" customFormat="1" ht="13.5">
      <c r="A79" s="225" t="s">
        <v>47</v>
      </c>
      <c r="B79" s="225"/>
      <c r="C79" s="225"/>
      <c r="D79" s="225" t="s">
        <v>310</v>
      </c>
      <c r="E79" s="225"/>
      <c r="F79" s="225"/>
      <c r="G79" s="225"/>
      <c r="H79" s="225" t="s">
        <v>74</v>
      </c>
      <c r="I79" s="225"/>
      <c r="J79" s="225"/>
      <c r="K79" s="225"/>
    </row>
    <row r="80" spans="1:11" s="2" customFormat="1" ht="19.5" customHeight="1">
      <c r="A80" s="289" t="s">
        <v>230</v>
      </c>
      <c r="B80" s="289" t="s">
        <v>231</v>
      </c>
      <c r="C80" s="269"/>
      <c r="D80" s="290" t="s">
        <v>269</v>
      </c>
      <c r="E80" s="291"/>
      <c r="F80" s="291"/>
      <c r="G80" s="291"/>
      <c r="H80" s="292" t="s">
        <v>262</v>
      </c>
      <c r="I80" s="293"/>
      <c r="J80" s="293"/>
      <c r="K80" s="294"/>
    </row>
    <row r="81" spans="1:11" s="2" customFormat="1" ht="19.5" customHeight="1">
      <c r="A81" s="289"/>
      <c r="B81" s="269"/>
      <c r="C81" s="269"/>
      <c r="D81" s="295" t="s">
        <v>270</v>
      </c>
      <c r="E81" s="296"/>
      <c r="F81" s="296"/>
      <c r="G81" s="296"/>
      <c r="H81" s="297" t="s">
        <v>266</v>
      </c>
      <c r="I81" s="298"/>
      <c r="J81" s="298"/>
      <c r="K81" s="299"/>
    </row>
    <row r="82" spans="1:11" s="2" customFormat="1" ht="19.5" customHeight="1">
      <c r="A82" s="289"/>
      <c r="B82" s="269"/>
      <c r="C82" s="269"/>
      <c r="D82" s="295"/>
      <c r="E82" s="296"/>
      <c r="F82" s="296"/>
      <c r="G82" s="296"/>
      <c r="H82" s="300"/>
      <c r="I82" s="301"/>
      <c r="J82" s="301"/>
      <c r="K82" s="301"/>
    </row>
    <row r="83" spans="1:11" s="2" customFormat="1" ht="19.5" customHeight="1">
      <c r="A83" s="289"/>
      <c r="B83" s="269"/>
      <c r="C83" s="269"/>
      <c r="D83" s="295"/>
      <c r="E83" s="296"/>
      <c r="F83" s="296"/>
      <c r="G83" s="296"/>
      <c r="H83" s="300"/>
      <c r="I83" s="301"/>
      <c r="J83" s="301"/>
      <c r="K83" s="301"/>
    </row>
    <row r="84" spans="1:11" s="2" customFormat="1" ht="19.5" customHeight="1">
      <c r="A84" s="289"/>
      <c r="B84" s="269"/>
      <c r="C84" s="269"/>
      <c r="D84" s="302"/>
      <c r="E84" s="303"/>
      <c r="F84" s="303"/>
      <c r="G84" s="303"/>
      <c r="H84" s="304"/>
      <c r="I84" s="305"/>
      <c r="J84" s="305"/>
      <c r="K84" s="305"/>
    </row>
    <row r="85" spans="1:11" s="2" customFormat="1" ht="19.5" customHeight="1">
      <c r="A85" s="289"/>
      <c r="B85" s="289" t="s">
        <v>232</v>
      </c>
      <c r="C85" s="269"/>
      <c r="D85" s="290" t="s">
        <v>276</v>
      </c>
      <c r="E85" s="291"/>
      <c r="F85" s="291"/>
      <c r="G85" s="291"/>
      <c r="H85" s="306"/>
      <c r="I85" s="307"/>
      <c r="J85" s="307"/>
      <c r="K85" s="307"/>
    </row>
    <row r="86" spans="1:11" s="2" customFormat="1" ht="19.5" customHeight="1">
      <c r="A86" s="289"/>
      <c r="B86" s="269"/>
      <c r="C86" s="269"/>
      <c r="D86" s="295" t="s">
        <v>277</v>
      </c>
      <c r="E86" s="296"/>
      <c r="F86" s="296"/>
      <c r="G86" s="296"/>
      <c r="H86" s="308"/>
      <c r="I86" s="309"/>
      <c r="J86" s="309"/>
      <c r="K86" s="309"/>
    </row>
    <row r="87" spans="1:11" s="2" customFormat="1" ht="19.5" customHeight="1">
      <c r="A87" s="289"/>
      <c r="B87" s="269"/>
      <c r="C87" s="269"/>
      <c r="D87" s="295"/>
      <c r="E87" s="296"/>
      <c r="F87" s="296"/>
      <c r="G87" s="296"/>
      <c r="H87" s="308"/>
      <c r="I87" s="309"/>
      <c r="J87" s="309"/>
      <c r="K87" s="309"/>
    </row>
    <row r="88" spans="1:11" s="2" customFormat="1" ht="19.5" customHeight="1">
      <c r="A88" s="289"/>
      <c r="B88" s="269"/>
      <c r="C88" s="269"/>
      <c r="D88" s="295"/>
      <c r="E88" s="296"/>
      <c r="F88" s="296"/>
      <c r="G88" s="296"/>
      <c r="H88" s="308"/>
      <c r="I88" s="309"/>
      <c r="J88" s="309"/>
      <c r="K88" s="309"/>
    </row>
    <row r="89" spans="1:11" s="2" customFormat="1" ht="19.5" customHeight="1">
      <c r="A89" s="289"/>
      <c r="B89" s="269"/>
      <c r="C89" s="269"/>
      <c r="D89" s="302"/>
      <c r="E89" s="303"/>
      <c r="F89" s="303"/>
      <c r="G89" s="303"/>
      <c r="H89" s="311"/>
      <c r="I89" s="312"/>
      <c r="J89" s="312"/>
      <c r="K89" s="312"/>
    </row>
    <row r="90" spans="1:11" s="2" customFormat="1" ht="19.5" customHeight="1">
      <c r="A90" s="289" t="s">
        <v>233</v>
      </c>
      <c r="B90" s="289"/>
      <c r="C90" s="289"/>
      <c r="D90" s="290" t="s">
        <v>311</v>
      </c>
      <c r="E90" s="291"/>
      <c r="F90" s="291"/>
      <c r="G90" s="291"/>
      <c r="H90" s="306"/>
      <c r="I90" s="307"/>
      <c r="J90" s="307"/>
      <c r="K90" s="307"/>
    </row>
    <row r="91" spans="1:11" s="2" customFormat="1" ht="19.5" customHeight="1">
      <c r="A91" s="289"/>
      <c r="B91" s="289"/>
      <c r="C91" s="289"/>
      <c r="D91" s="295"/>
      <c r="E91" s="296"/>
      <c r="F91" s="296"/>
      <c r="G91" s="296"/>
      <c r="H91" s="308"/>
      <c r="I91" s="309"/>
      <c r="J91" s="309"/>
      <c r="K91" s="309"/>
    </row>
    <row r="92" spans="1:11" s="2" customFormat="1" ht="19.5" customHeight="1">
      <c r="A92" s="289"/>
      <c r="B92" s="289"/>
      <c r="C92" s="289"/>
      <c r="D92" s="295"/>
      <c r="E92" s="296"/>
      <c r="F92" s="296"/>
      <c r="G92" s="296"/>
      <c r="H92" s="308"/>
      <c r="I92" s="309"/>
      <c r="J92" s="309"/>
      <c r="K92" s="309"/>
    </row>
    <row r="93" spans="1:11" s="2" customFormat="1" ht="19.5" customHeight="1">
      <c r="A93" s="289"/>
      <c r="B93" s="289"/>
      <c r="C93" s="289"/>
      <c r="D93" s="295"/>
      <c r="E93" s="296"/>
      <c r="F93" s="296"/>
      <c r="G93" s="296"/>
      <c r="H93" s="308"/>
      <c r="I93" s="309"/>
      <c r="J93" s="309"/>
      <c r="K93" s="309"/>
    </row>
    <row r="94" spans="1:11" s="2" customFormat="1" ht="19.5" customHeight="1">
      <c r="A94" s="289"/>
      <c r="B94" s="289"/>
      <c r="C94" s="289"/>
      <c r="D94" s="302"/>
      <c r="E94" s="303"/>
      <c r="F94" s="303"/>
      <c r="G94" s="303"/>
      <c r="H94" s="311"/>
      <c r="I94" s="312"/>
      <c r="J94" s="312"/>
      <c r="K94" s="312"/>
    </row>
    <row r="95" spans="1:13" s="2" customFormat="1" ht="13.5" customHeight="1">
      <c r="A95" s="310" t="s">
        <v>234</v>
      </c>
      <c r="B95" s="310"/>
      <c r="C95" s="310"/>
      <c r="D95" s="310"/>
      <c r="E95" s="310"/>
      <c r="F95" s="310"/>
      <c r="G95" s="310"/>
      <c r="H95" s="310"/>
      <c r="I95" s="310"/>
      <c r="J95" s="310"/>
      <c r="K95" s="310"/>
      <c r="L95" s="144"/>
      <c r="M95" s="144"/>
    </row>
    <row r="96" spans="1:13" s="2" customFormat="1" ht="13.5" customHeight="1">
      <c r="A96" s="187" t="s">
        <v>235</v>
      </c>
      <c r="B96" s="187"/>
      <c r="C96" s="187"/>
      <c r="D96" s="187"/>
      <c r="E96" s="187"/>
      <c r="F96" s="187"/>
      <c r="G96" s="187"/>
      <c r="H96" s="187"/>
      <c r="I96" s="187"/>
      <c r="J96" s="187"/>
      <c r="K96" s="187"/>
      <c r="L96" s="144"/>
      <c r="M96" s="144"/>
    </row>
    <row r="97" spans="1:13" s="2" customFormat="1" ht="13.5" customHeight="1">
      <c r="A97" s="187" t="s">
        <v>299</v>
      </c>
      <c r="B97" s="187"/>
      <c r="C97" s="187"/>
      <c r="D97" s="187"/>
      <c r="E97" s="187"/>
      <c r="F97" s="187"/>
      <c r="G97" s="187"/>
      <c r="H97" s="187"/>
      <c r="I97" s="187"/>
      <c r="J97" s="187"/>
      <c r="K97" s="187"/>
      <c r="L97" s="144"/>
      <c r="M97" s="144"/>
    </row>
    <row r="98" spans="1:13" s="2" customFormat="1" ht="13.5" customHeight="1">
      <c r="A98" s="186" t="s">
        <v>309</v>
      </c>
      <c r="B98" s="187"/>
      <c r="C98" s="187"/>
      <c r="D98" s="187"/>
      <c r="E98" s="187"/>
      <c r="F98" s="187"/>
      <c r="G98" s="187"/>
      <c r="H98" s="187"/>
      <c r="I98" s="187"/>
      <c r="J98" s="187"/>
      <c r="K98" s="187"/>
      <c r="L98" s="144"/>
      <c r="M98" s="144"/>
    </row>
    <row r="99" s="24" customFormat="1" ht="22.5" customHeight="1"/>
    <row r="100" spans="1:11" ht="20.25" customHeight="1">
      <c r="A100" s="256" t="s">
        <v>2</v>
      </c>
      <c r="B100" s="256"/>
      <c r="C100" s="256"/>
      <c r="D100" s="256"/>
      <c r="E100" s="256"/>
      <c r="F100" s="256"/>
      <c r="G100" s="256"/>
      <c r="H100" s="256"/>
      <c r="I100" s="256"/>
      <c r="J100" s="256"/>
      <c r="K100" s="256"/>
    </row>
    <row r="101" spans="1:11" ht="20.25" customHeight="1">
      <c r="A101" s="174" t="s">
        <v>3</v>
      </c>
      <c r="B101" s="175"/>
      <c r="C101" s="175"/>
      <c r="D101" s="175"/>
      <c r="E101" s="175"/>
      <c r="F101" s="175"/>
      <c r="G101" s="175"/>
      <c r="H101" s="175"/>
      <c r="I101" s="175"/>
      <c r="J101" s="175"/>
      <c r="K101" s="176"/>
    </row>
    <row r="102" spans="1:11" ht="20.25" customHeight="1">
      <c r="A102" s="177"/>
      <c r="B102" s="178"/>
      <c r="C102" s="178"/>
      <c r="D102" s="178"/>
      <c r="E102" s="178"/>
      <c r="F102" s="178"/>
      <c r="G102" s="178"/>
      <c r="H102" s="178"/>
      <c r="I102" s="178"/>
      <c r="J102" s="178"/>
      <c r="K102" s="179"/>
    </row>
    <row r="103" spans="1:11" ht="20.25" customHeight="1">
      <c r="A103" s="177"/>
      <c r="B103" s="178"/>
      <c r="C103" s="178"/>
      <c r="D103" s="178"/>
      <c r="E103" s="178"/>
      <c r="F103" s="178"/>
      <c r="G103" s="178"/>
      <c r="H103" s="178"/>
      <c r="I103" s="178"/>
      <c r="J103" s="178"/>
      <c r="K103" s="179"/>
    </row>
    <row r="104" spans="1:11" ht="20.25" customHeight="1">
      <c r="A104" s="177"/>
      <c r="B104" s="178"/>
      <c r="C104" s="178"/>
      <c r="D104" s="178"/>
      <c r="E104" s="178"/>
      <c r="F104" s="178"/>
      <c r="G104" s="178"/>
      <c r="H104" s="178"/>
      <c r="I104" s="178"/>
      <c r="J104" s="178"/>
      <c r="K104" s="179"/>
    </row>
    <row r="105" spans="1:11" ht="20.25" customHeight="1">
      <c r="A105" s="177"/>
      <c r="B105" s="178"/>
      <c r="C105" s="178"/>
      <c r="D105" s="178"/>
      <c r="E105" s="178"/>
      <c r="F105" s="178"/>
      <c r="G105" s="178"/>
      <c r="H105" s="178"/>
      <c r="I105" s="178"/>
      <c r="J105" s="178"/>
      <c r="K105" s="179"/>
    </row>
    <row r="106" spans="1:11" ht="20.25" customHeight="1">
      <c r="A106" s="177"/>
      <c r="B106" s="178"/>
      <c r="C106" s="178"/>
      <c r="D106" s="178"/>
      <c r="E106" s="178"/>
      <c r="F106" s="178"/>
      <c r="G106" s="178"/>
      <c r="H106" s="178"/>
      <c r="I106" s="178"/>
      <c r="J106" s="178"/>
      <c r="K106" s="179"/>
    </row>
    <row r="107" spans="1:11" ht="20.25" customHeight="1">
      <c r="A107" s="177"/>
      <c r="B107" s="178"/>
      <c r="C107" s="178"/>
      <c r="D107" s="178"/>
      <c r="E107" s="178"/>
      <c r="F107" s="178"/>
      <c r="G107" s="178"/>
      <c r="H107" s="178"/>
      <c r="I107" s="178"/>
      <c r="J107" s="178"/>
      <c r="K107" s="179"/>
    </row>
    <row r="108" spans="1:11" ht="20.25" customHeight="1">
      <c r="A108" s="177"/>
      <c r="B108" s="178"/>
      <c r="C108" s="178"/>
      <c r="D108" s="178"/>
      <c r="E108" s="178"/>
      <c r="F108" s="178"/>
      <c r="G108" s="178"/>
      <c r="H108" s="178"/>
      <c r="I108" s="178"/>
      <c r="J108" s="178"/>
      <c r="K108" s="179"/>
    </row>
    <row r="109" spans="1:11" ht="20.25" customHeight="1">
      <c r="A109" s="177"/>
      <c r="B109" s="178"/>
      <c r="C109" s="178"/>
      <c r="D109" s="178"/>
      <c r="E109" s="178"/>
      <c r="F109" s="178"/>
      <c r="G109" s="178"/>
      <c r="H109" s="178"/>
      <c r="I109" s="178"/>
      <c r="J109" s="178"/>
      <c r="K109" s="179"/>
    </row>
    <row r="110" spans="1:11" ht="20.25" customHeight="1">
      <c r="A110" s="177"/>
      <c r="B110" s="178"/>
      <c r="C110" s="178"/>
      <c r="D110" s="178"/>
      <c r="E110" s="178"/>
      <c r="F110" s="178"/>
      <c r="G110" s="178"/>
      <c r="H110" s="178"/>
      <c r="I110" s="178"/>
      <c r="J110" s="178"/>
      <c r="K110" s="179"/>
    </row>
    <row r="111" spans="1:11" ht="20.25" customHeight="1">
      <c r="A111" s="177"/>
      <c r="B111" s="178"/>
      <c r="C111" s="178"/>
      <c r="D111" s="178"/>
      <c r="E111" s="178"/>
      <c r="F111" s="178"/>
      <c r="G111" s="178"/>
      <c r="H111" s="178"/>
      <c r="I111" s="178"/>
      <c r="J111" s="178"/>
      <c r="K111" s="179"/>
    </row>
    <row r="112" spans="1:11" ht="20.25" customHeight="1">
      <c r="A112" s="177"/>
      <c r="B112" s="178"/>
      <c r="C112" s="178"/>
      <c r="D112" s="178"/>
      <c r="E112" s="178"/>
      <c r="F112" s="178"/>
      <c r="G112" s="178"/>
      <c r="H112" s="178"/>
      <c r="I112" s="178"/>
      <c r="J112" s="178"/>
      <c r="K112" s="179"/>
    </row>
    <row r="113" spans="1:11" ht="20.25" customHeight="1">
      <c r="A113" s="177"/>
      <c r="B113" s="178"/>
      <c r="C113" s="178"/>
      <c r="D113" s="178"/>
      <c r="E113" s="178"/>
      <c r="F113" s="178"/>
      <c r="G113" s="178"/>
      <c r="H113" s="178"/>
      <c r="I113" s="178"/>
      <c r="J113" s="178"/>
      <c r="K113" s="179"/>
    </row>
    <row r="114" spans="1:11" ht="20.25" customHeight="1">
      <c r="A114" s="177"/>
      <c r="B114" s="178"/>
      <c r="C114" s="178"/>
      <c r="D114" s="178"/>
      <c r="E114" s="178"/>
      <c r="F114" s="178"/>
      <c r="G114" s="178"/>
      <c r="H114" s="178"/>
      <c r="I114" s="178"/>
      <c r="J114" s="178"/>
      <c r="K114" s="179"/>
    </row>
    <row r="115" spans="1:11" ht="20.25" customHeight="1">
      <c r="A115" s="177"/>
      <c r="B115" s="178"/>
      <c r="C115" s="178"/>
      <c r="D115" s="178"/>
      <c r="E115" s="178"/>
      <c r="F115" s="178"/>
      <c r="G115" s="178"/>
      <c r="H115" s="178"/>
      <c r="I115" s="178"/>
      <c r="J115" s="178"/>
      <c r="K115" s="179"/>
    </row>
    <row r="116" spans="1:11" ht="20.25" customHeight="1">
      <c r="A116" s="177"/>
      <c r="B116" s="178"/>
      <c r="C116" s="178"/>
      <c r="D116" s="178"/>
      <c r="E116" s="178"/>
      <c r="F116" s="178"/>
      <c r="G116" s="178"/>
      <c r="H116" s="178"/>
      <c r="I116" s="178"/>
      <c r="J116" s="178"/>
      <c r="K116" s="179"/>
    </row>
    <row r="117" spans="1:11" ht="20.25" customHeight="1">
      <c r="A117" s="177"/>
      <c r="B117" s="178"/>
      <c r="C117" s="178"/>
      <c r="D117" s="178"/>
      <c r="E117" s="178"/>
      <c r="F117" s="178"/>
      <c r="G117" s="178"/>
      <c r="H117" s="178"/>
      <c r="I117" s="178"/>
      <c r="J117" s="178"/>
      <c r="K117" s="179"/>
    </row>
    <row r="118" spans="1:11" ht="20.25" customHeight="1">
      <c r="A118" s="177"/>
      <c r="B118" s="178"/>
      <c r="C118" s="178"/>
      <c r="D118" s="178"/>
      <c r="E118" s="178"/>
      <c r="F118" s="178"/>
      <c r="G118" s="178"/>
      <c r="H118" s="178"/>
      <c r="I118" s="178"/>
      <c r="J118" s="178"/>
      <c r="K118" s="179"/>
    </row>
    <row r="119" spans="1:11" ht="20.25" customHeight="1">
      <c r="A119" s="177"/>
      <c r="B119" s="178"/>
      <c r="C119" s="178"/>
      <c r="D119" s="178"/>
      <c r="E119" s="178"/>
      <c r="F119" s="178"/>
      <c r="G119" s="178"/>
      <c r="H119" s="178"/>
      <c r="I119" s="178"/>
      <c r="J119" s="178"/>
      <c r="K119" s="179"/>
    </row>
    <row r="120" spans="1:11" ht="20.25" customHeight="1">
      <c r="A120" s="177"/>
      <c r="B120" s="178"/>
      <c r="C120" s="178"/>
      <c r="D120" s="178"/>
      <c r="E120" s="178"/>
      <c r="F120" s="178"/>
      <c r="G120" s="178"/>
      <c r="H120" s="178"/>
      <c r="I120" s="178"/>
      <c r="J120" s="178"/>
      <c r="K120" s="179"/>
    </row>
    <row r="121" spans="1:11" ht="20.25" customHeight="1">
      <c r="A121" s="177"/>
      <c r="B121" s="178"/>
      <c r="C121" s="178"/>
      <c r="D121" s="178"/>
      <c r="E121" s="178"/>
      <c r="F121" s="178"/>
      <c r="G121" s="178"/>
      <c r="H121" s="178"/>
      <c r="I121" s="178"/>
      <c r="J121" s="178"/>
      <c r="K121" s="179"/>
    </row>
    <row r="122" spans="1:11" ht="20.25" customHeight="1">
      <c r="A122" s="177"/>
      <c r="B122" s="178"/>
      <c r="C122" s="178"/>
      <c r="D122" s="178"/>
      <c r="E122" s="178"/>
      <c r="F122" s="178"/>
      <c r="G122" s="178"/>
      <c r="H122" s="178"/>
      <c r="I122" s="178"/>
      <c r="J122" s="178"/>
      <c r="K122" s="179"/>
    </row>
    <row r="123" spans="1:11" ht="20.25" customHeight="1">
      <c r="A123" s="177"/>
      <c r="B123" s="178"/>
      <c r="C123" s="178"/>
      <c r="D123" s="178"/>
      <c r="E123" s="178"/>
      <c r="F123" s="178"/>
      <c r="G123" s="178"/>
      <c r="H123" s="178"/>
      <c r="I123" s="178"/>
      <c r="J123" s="178"/>
      <c r="K123" s="179"/>
    </row>
    <row r="124" spans="1:11" ht="20.25" customHeight="1">
      <c r="A124" s="177"/>
      <c r="B124" s="178"/>
      <c r="C124" s="178"/>
      <c r="D124" s="178"/>
      <c r="E124" s="178"/>
      <c r="F124" s="178"/>
      <c r="G124" s="178"/>
      <c r="H124" s="178"/>
      <c r="I124" s="178"/>
      <c r="J124" s="178"/>
      <c r="K124" s="179"/>
    </row>
    <row r="125" spans="1:11" ht="20.25" customHeight="1">
      <c r="A125" s="180"/>
      <c r="B125" s="181"/>
      <c r="C125" s="181"/>
      <c r="D125" s="181"/>
      <c r="E125" s="181"/>
      <c r="F125" s="181"/>
      <c r="G125" s="181"/>
      <c r="H125" s="181"/>
      <c r="I125" s="181"/>
      <c r="J125" s="181"/>
      <c r="K125" s="182"/>
    </row>
    <row r="126" spans="1:11" ht="20.25" customHeight="1">
      <c r="A126" s="174" t="s">
        <v>4</v>
      </c>
      <c r="B126" s="175"/>
      <c r="C126" s="175"/>
      <c r="D126" s="175"/>
      <c r="E126" s="175"/>
      <c r="F126" s="175"/>
      <c r="G126" s="175"/>
      <c r="H126" s="175"/>
      <c r="I126" s="175"/>
      <c r="J126" s="175"/>
      <c r="K126" s="176"/>
    </row>
    <row r="127" spans="1:11" ht="20.25" customHeight="1">
      <c r="A127" s="177"/>
      <c r="B127" s="178"/>
      <c r="C127" s="178"/>
      <c r="D127" s="178"/>
      <c r="E127" s="178"/>
      <c r="F127" s="178"/>
      <c r="G127" s="178"/>
      <c r="H127" s="178"/>
      <c r="I127" s="178"/>
      <c r="J127" s="178"/>
      <c r="K127" s="179"/>
    </row>
    <row r="128" spans="1:11" ht="20.25" customHeight="1">
      <c r="A128" s="177"/>
      <c r="B128" s="178"/>
      <c r="C128" s="178"/>
      <c r="D128" s="178"/>
      <c r="E128" s="178"/>
      <c r="F128" s="178"/>
      <c r="G128" s="178"/>
      <c r="H128" s="178"/>
      <c r="I128" s="178"/>
      <c r="J128" s="178"/>
      <c r="K128" s="179"/>
    </row>
    <row r="129" spans="1:11" ht="20.25" customHeight="1">
      <c r="A129" s="177"/>
      <c r="B129" s="178"/>
      <c r="C129" s="178"/>
      <c r="D129" s="178"/>
      <c r="E129" s="178"/>
      <c r="F129" s="178"/>
      <c r="G129" s="178"/>
      <c r="H129" s="178"/>
      <c r="I129" s="178"/>
      <c r="J129" s="178"/>
      <c r="K129" s="179"/>
    </row>
    <row r="130" spans="1:11" ht="20.25" customHeight="1">
      <c r="A130" s="177"/>
      <c r="B130" s="178"/>
      <c r="C130" s="178"/>
      <c r="D130" s="178"/>
      <c r="E130" s="178"/>
      <c r="F130" s="178"/>
      <c r="G130" s="178"/>
      <c r="H130" s="178"/>
      <c r="I130" s="178"/>
      <c r="J130" s="178"/>
      <c r="K130" s="179"/>
    </row>
    <row r="131" spans="1:11" ht="20.25" customHeight="1">
      <c r="A131" s="177"/>
      <c r="B131" s="178"/>
      <c r="C131" s="178"/>
      <c r="D131" s="178"/>
      <c r="E131" s="178"/>
      <c r="F131" s="178"/>
      <c r="G131" s="178"/>
      <c r="H131" s="178"/>
      <c r="I131" s="178"/>
      <c r="J131" s="178"/>
      <c r="K131" s="179"/>
    </row>
    <row r="132" spans="1:11" ht="20.25" customHeight="1">
      <c r="A132" s="177"/>
      <c r="B132" s="178"/>
      <c r="C132" s="178"/>
      <c r="D132" s="178"/>
      <c r="E132" s="178"/>
      <c r="F132" s="178"/>
      <c r="G132" s="178"/>
      <c r="H132" s="178"/>
      <c r="I132" s="178"/>
      <c r="J132" s="178"/>
      <c r="K132" s="179"/>
    </row>
    <row r="133" spans="1:11" ht="20.25" customHeight="1">
      <c r="A133" s="177"/>
      <c r="B133" s="178"/>
      <c r="C133" s="178"/>
      <c r="D133" s="178"/>
      <c r="E133" s="178"/>
      <c r="F133" s="178"/>
      <c r="G133" s="178"/>
      <c r="H133" s="178"/>
      <c r="I133" s="178"/>
      <c r="J133" s="178"/>
      <c r="K133" s="179"/>
    </row>
    <row r="134" spans="1:11" ht="20.25" customHeight="1">
      <c r="A134" s="177"/>
      <c r="B134" s="178"/>
      <c r="C134" s="178"/>
      <c r="D134" s="178"/>
      <c r="E134" s="178"/>
      <c r="F134" s="178"/>
      <c r="G134" s="178"/>
      <c r="H134" s="178"/>
      <c r="I134" s="178"/>
      <c r="J134" s="178"/>
      <c r="K134" s="179"/>
    </row>
    <row r="135" spans="1:11" ht="20.25" customHeight="1">
      <c r="A135" s="177"/>
      <c r="B135" s="178"/>
      <c r="C135" s="178"/>
      <c r="D135" s="178"/>
      <c r="E135" s="178"/>
      <c r="F135" s="178"/>
      <c r="G135" s="178"/>
      <c r="H135" s="178"/>
      <c r="I135" s="178"/>
      <c r="J135" s="178"/>
      <c r="K135" s="179"/>
    </row>
    <row r="136" spans="1:11" ht="20.25" customHeight="1">
      <c r="A136" s="177"/>
      <c r="B136" s="178"/>
      <c r="C136" s="178"/>
      <c r="D136" s="178"/>
      <c r="E136" s="178"/>
      <c r="F136" s="178"/>
      <c r="G136" s="178"/>
      <c r="H136" s="178"/>
      <c r="I136" s="178"/>
      <c r="J136" s="178"/>
      <c r="K136" s="179"/>
    </row>
    <row r="137" spans="1:11" ht="20.25" customHeight="1">
      <c r="A137" s="177"/>
      <c r="B137" s="178"/>
      <c r="C137" s="178"/>
      <c r="D137" s="178"/>
      <c r="E137" s="178"/>
      <c r="F137" s="178"/>
      <c r="G137" s="178"/>
      <c r="H137" s="178"/>
      <c r="I137" s="178"/>
      <c r="J137" s="178"/>
      <c r="K137" s="179"/>
    </row>
    <row r="138" spans="1:11" ht="20.25" customHeight="1">
      <c r="A138" s="177"/>
      <c r="B138" s="178"/>
      <c r="C138" s="178"/>
      <c r="D138" s="178"/>
      <c r="E138" s="178"/>
      <c r="F138" s="178"/>
      <c r="G138" s="178"/>
      <c r="H138" s="178"/>
      <c r="I138" s="178"/>
      <c r="J138" s="178"/>
      <c r="K138" s="179"/>
    </row>
    <row r="139" spans="1:11" ht="20.25" customHeight="1">
      <c r="A139" s="177"/>
      <c r="B139" s="178"/>
      <c r="C139" s="178"/>
      <c r="D139" s="178"/>
      <c r="E139" s="178"/>
      <c r="F139" s="178"/>
      <c r="G139" s="178"/>
      <c r="H139" s="178"/>
      <c r="I139" s="178"/>
      <c r="J139" s="178"/>
      <c r="K139" s="179"/>
    </row>
    <row r="140" spans="1:11" ht="20.25" customHeight="1">
      <c r="A140" s="177"/>
      <c r="B140" s="178"/>
      <c r="C140" s="178"/>
      <c r="D140" s="178"/>
      <c r="E140" s="178"/>
      <c r="F140" s="178"/>
      <c r="G140" s="178"/>
      <c r="H140" s="178"/>
      <c r="I140" s="178"/>
      <c r="J140" s="178"/>
      <c r="K140" s="179"/>
    </row>
    <row r="141" spans="1:11" ht="20.25" customHeight="1">
      <c r="A141" s="177"/>
      <c r="B141" s="178"/>
      <c r="C141" s="178"/>
      <c r="D141" s="178"/>
      <c r="E141" s="178"/>
      <c r="F141" s="178"/>
      <c r="G141" s="178"/>
      <c r="H141" s="178"/>
      <c r="I141" s="178"/>
      <c r="J141" s="178"/>
      <c r="K141" s="179"/>
    </row>
    <row r="142" spans="1:11" ht="20.25" customHeight="1">
      <c r="A142" s="177"/>
      <c r="B142" s="178"/>
      <c r="C142" s="178"/>
      <c r="D142" s="178"/>
      <c r="E142" s="178"/>
      <c r="F142" s="178"/>
      <c r="G142" s="178"/>
      <c r="H142" s="178"/>
      <c r="I142" s="178"/>
      <c r="J142" s="178"/>
      <c r="K142" s="179"/>
    </row>
    <row r="143" spans="1:11" ht="20.25" customHeight="1">
      <c r="A143" s="177"/>
      <c r="B143" s="178"/>
      <c r="C143" s="178"/>
      <c r="D143" s="178"/>
      <c r="E143" s="178"/>
      <c r="F143" s="178"/>
      <c r="G143" s="178"/>
      <c r="H143" s="178"/>
      <c r="I143" s="178"/>
      <c r="J143" s="178"/>
      <c r="K143" s="179"/>
    </row>
    <row r="144" spans="1:11" ht="20.25" customHeight="1">
      <c r="A144" s="177"/>
      <c r="B144" s="178"/>
      <c r="C144" s="178"/>
      <c r="D144" s="178"/>
      <c r="E144" s="178"/>
      <c r="F144" s="178"/>
      <c r="G144" s="178"/>
      <c r="H144" s="178"/>
      <c r="I144" s="178"/>
      <c r="J144" s="178"/>
      <c r="K144" s="179"/>
    </row>
    <row r="145" spans="1:11" ht="20.25" customHeight="1">
      <c r="A145" s="177"/>
      <c r="B145" s="178"/>
      <c r="C145" s="178"/>
      <c r="D145" s="178"/>
      <c r="E145" s="178"/>
      <c r="F145" s="178"/>
      <c r="G145" s="178"/>
      <c r="H145" s="178"/>
      <c r="I145" s="178"/>
      <c r="J145" s="178"/>
      <c r="K145" s="179"/>
    </row>
    <row r="146" spans="1:11" ht="20.25" customHeight="1">
      <c r="A146" s="177"/>
      <c r="B146" s="178"/>
      <c r="C146" s="178"/>
      <c r="D146" s="178"/>
      <c r="E146" s="178"/>
      <c r="F146" s="178"/>
      <c r="G146" s="178"/>
      <c r="H146" s="178"/>
      <c r="I146" s="178"/>
      <c r="J146" s="178"/>
      <c r="K146" s="179"/>
    </row>
    <row r="147" spans="1:11" ht="20.25" customHeight="1">
      <c r="A147" s="177"/>
      <c r="B147" s="178"/>
      <c r="C147" s="178"/>
      <c r="D147" s="178"/>
      <c r="E147" s="178"/>
      <c r="F147" s="178"/>
      <c r="G147" s="178"/>
      <c r="H147" s="178"/>
      <c r="I147" s="178"/>
      <c r="J147" s="178"/>
      <c r="K147" s="179"/>
    </row>
    <row r="148" spans="1:11" ht="20.25" customHeight="1">
      <c r="A148" s="177"/>
      <c r="B148" s="178"/>
      <c r="C148" s="178"/>
      <c r="D148" s="178"/>
      <c r="E148" s="178"/>
      <c r="F148" s="178"/>
      <c r="G148" s="178"/>
      <c r="H148" s="178"/>
      <c r="I148" s="178"/>
      <c r="J148" s="178"/>
      <c r="K148" s="179"/>
    </row>
    <row r="149" spans="1:11" ht="20.25" customHeight="1">
      <c r="A149" s="177"/>
      <c r="B149" s="178"/>
      <c r="C149" s="178"/>
      <c r="D149" s="178"/>
      <c r="E149" s="178"/>
      <c r="F149" s="178"/>
      <c r="G149" s="178"/>
      <c r="H149" s="178"/>
      <c r="I149" s="178"/>
      <c r="J149" s="178"/>
      <c r="K149" s="179"/>
    </row>
    <row r="150" spans="1:11" ht="20.25" customHeight="1">
      <c r="A150" s="180"/>
      <c r="B150" s="181"/>
      <c r="C150" s="181"/>
      <c r="D150" s="181"/>
      <c r="E150" s="181"/>
      <c r="F150" s="181"/>
      <c r="G150" s="181"/>
      <c r="H150" s="181"/>
      <c r="I150" s="181"/>
      <c r="J150" s="181"/>
      <c r="K150" s="182"/>
    </row>
    <row r="151" ht="20.25" customHeight="1">
      <c r="A151" s="112" t="s">
        <v>5</v>
      </c>
    </row>
    <row r="152" ht="20.25" customHeight="1"/>
    <row r="153" spans="1:11" ht="20.25" customHeight="1">
      <c r="A153" s="256" t="s">
        <v>198</v>
      </c>
      <c r="B153" s="256"/>
      <c r="C153" s="256"/>
      <c r="D153" s="256"/>
      <c r="E153" s="256"/>
      <c r="F153" s="256"/>
      <c r="G153" s="256"/>
      <c r="H153" s="256"/>
      <c r="I153" s="256"/>
      <c r="J153" s="256"/>
      <c r="K153" s="256"/>
    </row>
    <row r="154" spans="1:11" ht="20.25" customHeight="1">
      <c r="A154" s="174" t="s">
        <v>199</v>
      </c>
      <c r="B154" s="175"/>
      <c r="C154" s="175"/>
      <c r="D154" s="175"/>
      <c r="E154" s="175"/>
      <c r="F154" s="175"/>
      <c r="G154" s="175"/>
      <c r="H154" s="175"/>
      <c r="I154" s="175"/>
      <c r="J154" s="175"/>
      <c r="K154" s="176"/>
    </row>
    <row r="155" spans="1:11" ht="20.25" customHeight="1">
      <c r="A155" s="177"/>
      <c r="B155" s="178"/>
      <c r="C155" s="178"/>
      <c r="D155" s="178"/>
      <c r="E155" s="178"/>
      <c r="F155" s="178"/>
      <c r="G155" s="178"/>
      <c r="H155" s="178"/>
      <c r="I155" s="178"/>
      <c r="J155" s="178"/>
      <c r="K155" s="179"/>
    </row>
    <row r="156" spans="1:11" ht="20.25" customHeight="1">
      <c r="A156" s="177"/>
      <c r="B156" s="178"/>
      <c r="C156" s="178"/>
      <c r="D156" s="178"/>
      <c r="E156" s="178"/>
      <c r="F156" s="178"/>
      <c r="G156" s="178"/>
      <c r="H156" s="178"/>
      <c r="I156" s="178"/>
      <c r="J156" s="178"/>
      <c r="K156" s="179"/>
    </row>
    <row r="157" spans="1:11" ht="20.25" customHeight="1">
      <c r="A157" s="177"/>
      <c r="B157" s="178"/>
      <c r="C157" s="178"/>
      <c r="D157" s="178"/>
      <c r="E157" s="178"/>
      <c r="F157" s="178"/>
      <c r="G157" s="178"/>
      <c r="H157" s="178"/>
      <c r="I157" s="178"/>
      <c r="J157" s="178"/>
      <c r="K157" s="179"/>
    </row>
    <row r="158" spans="1:11" ht="20.25" customHeight="1">
      <c r="A158" s="177"/>
      <c r="B158" s="178"/>
      <c r="C158" s="178"/>
      <c r="D158" s="178"/>
      <c r="E158" s="178"/>
      <c r="F158" s="178"/>
      <c r="G158" s="178"/>
      <c r="H158" s="178"/>
      <c r="I158" s="178"/>
      <c r="J158" s="178"/>
      <c r="K158" s="179"/>
    </row>
    <row r="159" spans="1:11" ht="20.25" customHeight="1">
      <c r="A159" s="177"/>
      <c r="B159" s="178"/>
      <c r="C159" s="178"/>
      <c r="D159" s="178"/>
      <c r="E159" s="178"/>
      <c r="F159" s="178"/>
      <c r="G159" s="178"/>
      <c r="H159" s="178"/>
      <c r="I159" s="178"/>
      <c r="J159" s="178"/>
      <c r="K159" s="179"/>
    </row>
    <row r="160" spans="1:11" ht="20.25" customHeight="1">
      <c r="A160" s="177"/>
      <c r="B160" s="178"/>
      <c r="C160" s="178"/>
      <c r="D160" s="178"/>
      <c r="E160" s="178"/>
      <c r="F160" s="178"/>
      <c r="G160" s="178"/>
      <c r="H160" s="178"/>
      <c r="I160" s="178"/>
      <c r="J160" s="178"/>
      <c r="K160" s="179"/>
    </row>
    <row r="161" spans="1:11" ht="20.25" customHeight="1">
      <c r="A161" s="177"/>
      <c r="B161" s="178"/>
      <c r="C161" s="178"/>
      <c r="D161" s="178"/>
      <c r="E161" s="178"/>
      <c r="F161" s="178"/>
      <c r="G161" s="178"/>
      <c r="H161" s="178"/>
      <c r="I161" s="178"/>
      <c r="J161" s="178"/>
      <c r="K161" s="179"/>
    </row>
    <row r="162" spans="1:11" ht="20.25" customHeight="1">
      <c r="A162" s="177"/>
      <c r="B162" s="178"/>
      <c r="C162" s="178"/>
      <c r="D162" s="178"/>
      <c r="E162" s="178"/>
      <c r="F162" s="178"/>
      <c r="G162" s="178"/>
      <c r="H162" s="178"/>
      <c r="I162" s="178"/>
      <c r="J162" s="178"/>
      <c r="K162" s="179"/>
    </row>
    <row r="163" spans="1:11" ht="20.25" customHeight="1">
      <c r="A163" s="177"/>
      <c r="B163" s="178"/>
      <c r="C163" s="178"/>
      <c r="D163" s="178"/>
      <c r="E163" s="178"/>
      <c r="F163" s="178"/>
      <c r="G163" s="178"/>
      <c r="H163" s="178"/>
      <c r="I163" s="178"/>
      <c r="J163" s="178"/>
      <c r="K163" s="179"/>
    </row>
    <row r="164" spans="1:11" ht="20.25" customHeight="1">
      <c r="A164" s="177"/>
      <c r="B164" s="178"/>
      <c r="C164" s="178"/>
      <c r="D164" s="178"/>
      <c r="E164" s="178"/>
      <c r="F164" s="178"/>
      <c r="G164" s="178"/>
      <c r="H164" s="178"/>
      <c r="I164" s="178"/>
      <c r="J164" s="178"/>
      <c r="K164" s="179"/>
    </row>
    <row r="165" spans="1:11" ht="20.25" customHeight="1">
      <c r="A165" s="177"/>
      <c r="B165" s="178"/>
      <c r="C165" s="178"/>
      <c r="D165" s="178"/>
      <c r="E165" s="178"/>
      <c r="F165" s="178"/>
      <c r="G165" s="178"/>
      <c r="H165" s="178"/>
      <c r="I165" s="178"/>
      <c r="J165" s="178"/>
      <c r="K165" s="179"/>
    </row>
    <row r="166" spans="1:11" ht="20.25" customHeight="1">
      <c r="A166" s="177"/>
      <c r="B166" s="178"/>
      <c r="C166" s="178"/>
      <c r="D166" s="178"/>
      <c r="E166" s="178"/>
      <c r="F166" s="178"/>
      <c r="G166" s="178"/>
      <c r="H166" s="178"/>
      <c r="I166" s="178"/>
      <c r="J166" s="178"/>
      <c r="K166" s="179"/>
    </row>
    <row r="167" spans="1:11" ht="20.25" customHeight="1">
      <c r="A167" s="177"/>
      <c r="B167" s="178"/>
      <c r="C167" s="178"/>
      <c r="D167" s="178"/>
      <c r="E167" s="178"/>
      <c r="F167" s="178"/>
      <c r="G167" s="178"/>
      <c r="H167" s="178"/>
      <c r="I167" s="178"/>
      <c r="J167" s="178"/>
      <c r="K167" s="179"/>
    </row>
    <row r="168" spans="1:11" ht="20.25" customHeight="1">
      <c r="A168" s="177"/>
      <c r="B168" s="178"/>
      <c r="C168" s="178"/>
      <c r="D168" s="178"/>
      <c r="E168" s="178"/>
      <c r="F168" s="178"/>
      <c r="G168" s="178"/>
      <c r="H168" s="178"/>
      <c r="I168" s="178"/>
      <c r="J168" s="178"/>
      <c r="K168" s="179"/>
    </row>
    <row r="169" spans="1:11" ht="20.25" customHeight="1">
      <c r="A169" s="177"/>
      <c r="B169" s="178"/>
      <c r="C169" s="178"/>
      <c r="D169" s="178"/>
      <c r="E169" s="178"/>
      <c r="F169" s="178"/>
      <c r="G169" s="178"/>
      <c r="H169" s="178"/>
      <c r="I169" s="178"/>
      <c r="J169" s="178"/>
      <c r="K169" s="179"/>
    </row>
    <row r="170" spans="1:11" ht="20.25" customHeight="1">
      <c r="A170" s="177"/>
      <c r="B170" s="178"/>
      <c r="C170" s="178"/>
      <c r="D170" s="178"/>
      <c r="E170" s="178"/>
      <c r="F170" s="178"/>
      <c r="G170" s="178"/>
      <c r="H170" s="178"/>
      <c r="I170" s="178"/>
      <c r="J170" s="178"/>
      <c r="K170" s="179"/>
    </row>
    <row r="171" spans="1:11" ht="20.25" customHeight="1">
      <c r="A171" s="177"/>
      <c r="B171" s="178"/>
      <c r="C171" s="178"/>
      <c r="D171" s="178"/>
      <c r="E171" s="178"/>
      <c r="F171" s="178"/>
      <c r="G171" s="178"/>
      <c r="H171" s="178"/>
      <c r="I171" s="178"/>
      <c r="J171" s="178"/>
      <c r="K171" s="179"/>
    </row>
    <row r="172" spans="1:11" ht="20.25" customHeight="1">
      <c r="A172" s="177"/>
      <c r="B172" s="178"/>
      <c r="C172" s="178"/>
      <c r="D172" s="178"/>
      <c r="E172" s="178"/>
      <c r="F172" s="178"/>
      <c r="G172" s="178"/>
      <c r="H172" s="178"/>
      <c r="I172" s="178"/>
      <c r="J172" s="178"/>
      <c r="K172" s="179"/>
    </row>
    <row r="173" spans="1:11" ht="20.25" customHeight="1">
      <c r="A173" s="177"/>
      <c r="B173" s="178"/>
      <c r="C173" s="178"/>
      <c r="D173" s="178"/>
      <c r="E173" s="178"/>
      <c r="F173" s="178"/>
      <c r="G173" s="178"/>
      <c r="H173" s="178"/>
      <c r="I173" s="178"/>
      <c r="J173" s="178"/>
      <c r="K173" s="179"/>
    </row>
    <row r="174" spans="1:11" ht="20.25" customHeight="1">
      <c r="A174" s="177"/>
      <c r="B174" s="178"/>
      <c r="C174" s="178"/>
      <c r="D174" s="178"/>
      <c r="E174" s="178"/>
      <c r="F174" s="178"/>
      <c r="G174" s="178"/>
      <c r="H174" s="178"/>
      <c r="I174" s="178"/>
      <c r="J174" s="178"/>
      <c r="K174" s="179"/>
    </row>
    <row r="175" spans="1:11" ht="20.25" customHeight="1">
      <c r="A175" s="177"/>
      <c r="B175" s="178"/>
      <c r="C175" s="178"/>
      <c r="D175" s="178"/>
      <c r="E175" s="178"/>
      <c r="F175" s="178"/>
      <c r="G175" s="178"/>
      <c r="H175" s="178"/>
      <c r="I175" s="178"/>
      <c r="J175" s="178"/>
      <c r="K175" s="179"/>
    </row>
    <row r="176" spans="1:11" ht="20.25" customHeight="1">
      <c r="A176" s="177"/>
      <c r="B176" s="178"/>
      <c r="C176" s="178"/>
      <c r="D176" s="178"/>
      <c r="E176" s="178"/>
      <c r="F176" s="178"/>
      <c r="G176" s="178"/>
      <c r="H176" s="178"/>
      <c r="I176" s="178"/>
      <c r="J176" s="178"/>
      <c r="K176" s="179"/>
    </row>
    <row r="177" spans="1:11" ht="20.25" customHeight="1">
      <c r="A177" s="177"/>
      <c r="B177" s="178"/>
      <c r="C177" s="178"/>
      <c r="D177" s="178"/>
      <c r="E177" s="178"/>
      <c r="F177" s="178"/>
      <c r="G177" s="178"/>
      <c r="H177" s="178"/>
      <c r="I177" s="178"/>
      <c r="J177" s="178"/>
      <c r="K177" s="179"/>
    </row>
    <row r="178" spans="1:11" ht="20.25" customHeight="1">
      <c r="A178" s="180"/>
      <c r="B178" s="181"/>
      <c r="C178" s="181"/>
      <c r="D178" s="181"/>
      <c r="E178" s="181"/>
      <c r="F178" s="181"/>
      <c r="G178" s="181"/>
      <c r="H178" s="181"/>
      <c r="I178" s="181"/>
      <c r="J178" s="181"/>
      <c r="K178" s="182"/>
    </row>
    <row r="179" spans="1:11" ht="20.25" customHeight="1">
      <c r="A179" s="174" t="s">
        <v>200</v>
      </c>
      <c r="B179" s="175"/>
      <c r="C179" s="175"/>
      <c r="D179" s="175"/>
      <c r="E179" s="175"/>
      <c r="F179" s="175"/>
      <c r="G179" s="175"/>
      <c r="H179" s="175"/>
      <c r="I179" s="175"/>
      <c r="J179" s="175"/>
      <c r="K179" s="176"/>
    </row>
    <row r="180" spans="1:11" ht="20.25" customHeight="1">
      <c r="A180" s="177"/>
      <c r="B180" s="178"/>
      <c r="C180" s="178"/>
      <c r="D180" s="178"/>
      <c r="E180" s="178"/>
      <c r="F180" s="178"/>
      <c r="G180" s="178"/>
      <c r="H180" s="178"/>
      <c r="I180" s="178"/>
      <c r="J180" s="178"/>
      <c r="K180" s="179"/>
    </row>
    <row r="181" spans="1:11" ht="20.25" customHeight="1">
      <c r="A181" s="177"/>
      <c r="B181" s="178"/>
      <c r="C181" s="178"/>
      <c r="D181" s="178"/>
      <c r="E181" s="178"/>
      <c r="F181" s="178"/>
      <c r="G181" s="178"/>
      <c r="H181" s="178"/>
      <c r="I181" s="178"/>
      <c r="J181" s="178"/>
      <c r="K181" s="179"/>
    </row>
    <row r="182" spans="1:11" ht="20.25" customHeight="1">
      <c r="A182" s="177"/>
      <c r="B182" s="178"/>
      <c r="C182" s="178"/>
      <c r="D182" s="178"/>
      <c r="E182" s="178"/>
      <c r="F182" s="178"/>
      <c r="G182" s="178"/>
      <c r="H182" s="178"/>
      <c r="I182" s="178"/>
      <c r="J182" s="178"/>
      <c r="K182" s="179"/>
    </row>
    <row r="183" spans="1:11" ht="20.25" customHeight="1">
      <c r="A183" s="177"/>
      <c r="B183" s="178"/>
      <c r="C183" s="178"/>
      <c r="D183" s="178"/>
      <c r="E183" s="178"/>
      <c r="F183" s="178"/>
      <c r="G183" s="178"/>
      <c r="H183" s="178"/>
      <c r="I183" s="178"/>
      <c r="J183" s="178"/>
      <c r="K183" s="179"/>
    </row>
    <row r="184" spans="1:11" ht="20.25" customHeight="1">
      <c r="A184" s="177"/>
      <c r="B184" s="178"/>
      <c r="C184" s="178"/>
      <c r="D184" s="178"/>
      <c r="E184" s="178"/>
      <c r="F184" s="178"/>
      <c r="G184" s="178"/>
      <c r="H184" s="178"/>
      <c r="I184" s="178"/>
      <c r="J184" s="178"/>
      <c r="K184" s="179"/>
    </row>
    <row r="185" spans="1:11" ht="20.25" customHeight="1">
      <c r="A185" s="177"/>
      <c r="B185" s="178"/>
      <c r="C185" s="178"/>
      <c r="D185" s="178"/>
      <c r="E185" s="178"/>
      <c r="F185" s="178"/>
      <c r="G185" s="178"/>
      <c r="H185" s="178"/>
      <c r="I185" s="178"/>
      <c r="J185" s="178"/>
      <c r="K185" s="179"/>
    </row>
    <row r="186" spans="1:11" ht="20.25" customHeight="1">
      <c r="A186" s="177"/>
      <c r="B186" s="178"/>
      <c r="C186" s="178"/>
      <c r="D186" s="178"/>
      <c r="E186" s="178"/>
      <c r="F186" s="178"/>
      <c r="G186" s="178"/>
      <c r="H186" s="178"/>
      <c r="I186" s="178"/>
      <c r="J186" s="178"/>
      <c r="K186" s="179"/>
    </row>
    <row r="187" spans="1:11" ht="20.25" customHeight="1">
      <c r="A187" s="177"/>
      <c r="B187" s="178"/>
      <c r="C187" s="178"/>
      <c r="D187" s="178"/>
      <c r="E187" s="178"/>
      <c r="F187" s="178"/>
      <c r="G187" s="178"/>
      <c r="H187" s="178"/>
      <c r="I187" s="178"/>
      <c r="J187" s="178"/>
      <c r="K187" s="179"/>
    </row>
    <row r="188" spans="1:11" ht="20.25" customHeight="1">
      <c r="A188" s="177"/>
      <c r="B188" s="178"/>
      <c r="C188" s="178"/>
      <c r="D188" s="178"/>
      <c r="E188" s="178"/>
      <c r="F188" s="178"/>
      <c r="G188" s="178"/>
      <c r="H188" s="178"/>
      <c r="I188" s="178"/>
      <c r="J188" s="178"/>
      <c r="K188" s="179"/>
    </row>
    <row r="189" spans="1:11" ht="20.25" customHeight="1">
      <c r="A189" s="177"/>
      <c r="B189" s="178"/>
      <c r="C189" s="178"/>
      <c r="D189" s="178"/>
      <c r="E189" s="178"/>
      <c r="F189" s="178"/>
      <c r="G189" s="178"/>
      <c r="H189" s="178"/>
      <c r="I189" s="178"/>
      <c r="J189" s="178"/>
      <c r="K189" s="179"/>
    </row>
    <row r="190" spans="1:11" ht="20.25" customHeight="1">
      <c r="A190" s="177"/>
      <c r="B190" s="178"/>
      <c r="C190" s="178"/>
      <c r="D190" s="178"/>
      <c r="E190" s="178"/>
      <c r="F190" s="178"/>
      <c r="G190" s="178"/>
      <c r="H190" s="178"/>
      <c r="I190" s="178"/>
      <c r="J190" s="178"/>
      <c r="K190" s="179"/>
    </row>
    <row r="191" spans="1:11" ht="20.25" customHeight="1">
      <c r="A191" s="177"/>
      <c r="B191" s="178"/>
      <c r="C191" s="178"/>
      <c r="D191" s="178"/>
      <c r="E191" s="178"/>
      <c r="F191" s="178"/>
      <c r="G191" s="178"/>
      <c r="H191" s="178"/>
      <c r="I191" s="178"/>
      <c r="J191" s="178"/>
      <c r="K191" s="179"/>
    </row>
    <row r="192" spans="1:11" ht="20.25" customHeight="1">
      <c r="A192" s="177"/>
      <c r="B192" s="178"/>
      <c r="C192" s="178"/>
      <c r="D192" s="178"/>
      <c r="E192" s="178"/>
      <c r="F192" s="178"/>
      <c r="G192" s="178"/>
      <c r="H192" s="178"/>
      <c r="I192" s="178"/>
      <c r="J192" s="178"/>
      <c r="K192" s="179"/>
    </row>
    <row r="193" spans="1:11" ht="20.25" customHeight="1">
      <c r="A193" s="177"/>
      <c r="B193" s="178"/>
      <c r="C193" s="178"/>
      <c r="D193" s="178"/>
      <c r="E193" s="178"/>
      <c r="F193" s="178"/>
      <c r="G193" s="178"/>
      <c r="H193" s="178"/>
      <c r="I193" s="178"/>
      <c r="J193" s="178"/>
      <c r="K193" s="179"/>
    </row>
    <row r="194" spans="1:11" ht="20.25" customHeight="1">
      <c r="A194" s="177"/>
      <c r="B194" s="178"/>
      <c r="C194" s="178"/>
      <c r="D194" s="178"/>
      <c r="E194" s="178"/>
      <c r="F194" s="178"/>
      <c r="G194" s="178"/>
      <c r="H194" s="178"/>
      <c r="I194" s="178"/>
      <c r="J194" s="178"/>
      <c r="K194" s="179"/>
    </row>
    <row r="195" spans="1:11" ht="20.25" customHeight="1">
      <c r="A195" s="177"/>
      <c r="B195" s="178"/>
      <c r="C195" s="178"/>
      <c r="D195" s="178"/>
      <c r="E195" s="178"/>
      <c r="F195" s="178"/>
      <c r="G195" s="178"/>
      <c r="H195" s="178"/>
      <c r="I195" s="178"/>
      <c r="J195" s="178"/>
      <c r="K195" s="179"/>
    </row>
    <row r="196" spans="1:11" ht="20.25" customHeight="1">
      <c r="A196" s="177"/>
      <c r="B196" s="178"/>
      <c r="C196" s="178"/>
      <c r="D196" s="178"/>
      <c r="E196" s="178"/>
      <c r="F196" s="178"/>
      <c r="G196" s="178"/>
      <c r="H196" s="178"/>
      <c r="I196" s="178"/>
      <c r="J196" s="178"/>
      <c r="K196" s="179"/>
    </row>
    <row r="197" spans="1:11" ht="20.25" customHeight="1">
      <c r="A197" s="177"/>
      <c r="B197" s="178"/>
      <c r="C197" s="178"/>
      <c r="D197" s="178"/>
      <c r="E197" s="178"/>
      <c r="F197" s="178"/>
      <c r="G197" s="178"/>
      <c r="H197" s="178"/>
      <c r="I197" s="178"/>
      <c r="J197" s="178"/>
      <c r="K197" s="179"/>
    </row>
    <row r="198" spans="1:11" ht="20.25" customHeight="1">
      <c r="A198" s="177"/>
      <c r="B198" s="178"/>
      <c r="C198" s="178"/>
      <c r="D198" s="178"/>
      <c r="E198" s="178"/>
      <c r="F198" s="178"/>
      <c r="G198" s="178"/>
      <c r="H198" s="178"/>
      <c r="I198" s="178"/>
      <c r="J198" s="178"/>
      <c r="K198" s="179"/>
    </row>
    <row r="199" spans="1:11" ht="20.25" customHeight="1">
      <c r="A199" s="177"/>
      <c r="B199" s="178"/>
      <c r="C199" s="178"/>
      <c r="D199" s="178"/>
      <c r="E199" s="178"/>
      <c r="F199" s="178"/>
      <c r="G199" s="178"/>
      <c r="H199" s="178"/>
      <c r="I199" s="178"/>
      <c r="J199" s="178"/>
      <c r="K199" s="179"/>
    </row>
    <row r="200" spans="1:11" ht="20.25" customHeight="1">
      <c r="A200" s="177"/>
      <c r="B200" s="178"/>
      <c r="C200" s="178"/>
      <c r="D200" s="178"/>
      <c r="E200" s="178"/>
      <c r="F200" s="178"/>
      <c r="G200" s="178"/>
      <c r="H200" s="178"/>
      <c r="I200" s="178"/>
      <c r="J200" s="178"/>
      <c r="K200" s="179"/>
    </row>
    <row r="201" spans="1:11" ht="20.25" customHeight="1">
      <c r="A201" s="177"/>
      <c r="B201" s="178"/>
      <c r="C201" s="178"/>
      <c r="D201" s="178"/>
      <c r="E201" s="178"/>
      <c r="F201" s="178"/>
      <c r="G201" s="178"/>
      <c r="H201" s="178"/>
      <c r="I201" s="178"/>
      <c r="J201" s="178"/>
      <c r="K201" s="179"/>
    </row>
    <row r="202" spans="1:11" ht="20.25" customHeight="1">
      <c r="A202" s="177"/>
      <c r="B202" s="178"/>
      <c r="C202" s="178"/>
      <c r="D202" s="178"/>
      <c r="E202" s="178"/>
      <c r="F202" s="178"/>
      <c r="G202" s="178"/>
      <c r="H202" s="178"/>
      <c r="I202" s="178"/>
      <c r="J202" s="178"/>
      <c r="K202" s="179"/>
    </row>
    <row r="203" spans="1:11" ht="20.25" customHeight="1">
      <c r="A203" s="180"/>
      <c r="B203" s="181"/>
      <c r="C203" s="181"/>
      <c r="D203" s="181"/>
      <c r="E203" s="181"/>
      <c r="F203" s="181"/>
      <c r="G203" s="181"/>
      <c r="H203" s="181"/>
      <c r="I203" s="181"/>
      <c r="J203" s="181"/>
      <c r="K203" s="182"/>
    </row>
    <row r="204" ht="20.25" customHeight="1">
      <c r="A204" s="112" t="s">
        <v>201</v>
      </c>
    </row>
    <row r="205" spans="1:11" ht="20.25" customHeight="1">
      <c r="A205" s="256" t="s">
        <v>202</v>
      </c>
      <c r="B205" s="256"/>
      <c r="C205" s="256"/>
      <c r="D205" s="256"/>
      <c r="E205" s="256"/>
      <c r="F205" s="256"/>
      <c r="G205" s="256"/>
      <c r="H205" s="256"/>
      <c r="I205" s="256"/>
      <c r="J205" s="256"/>
      <c r="K205" s="256"/>
    </row>
    <row r="206" spans="1:11" ht="20.25" customHeight="1">
      <c r="A206" s="174" t="s">
        <v>203</v>
      </c>
      <c r="B206" s="175"/>
      <c r="C206" s="175"/>
      <c r="D206" s="175"/>
      <c r="E206" s="175"/>
      <c r="F206" s="175"/>
      <c r="G206" s="175"/>
      <c r="H206" s="175"/>
      <c r="I206" s="175"/>
      <c r="J206" s="175"/>
      <c r="K206" s="176"/>
    </row>
    <row r="207" spans="1:11" ht="20.25" customHeight="1">
      <c r="A207" s="177"/>
      <c r="B207" s="178"/>
      <c r="C207" s="178"/>
      <c r="D207" s="178"/>
      <c r="E207" s="178"/>
      <c r="F207" s="178"/>
      <c r="G207" s="178"/>
      <c r="H207" s="178"/>
      <c r="I207" s="178"/>
      <c r="J207" s="178"/>
      <c r="K207" s="179"/>
    </row>
    <row r="208" spans="1:11" ht="20.25" customHeight="1">
      <c r="A208" s="177"/>
      <c r="B208" s="178"/>
      <c r="C208" s="178"/>
      <c r="D208" s="178"/>
      <c r="E208" s="178"/>
      <c r="F208" s="178"/>
      <c r="G208" s="178"/>
      <c r="H208" s="178"/>
      <c r="I208" s="178"/>
      <c r="J208" s="178"/>
      <c r="K208" s="179"/>
    </row>
    <row r="209" spans="1:11" ht="20.25" customHeight="1">
      <c r="A209" s="177"/>
      <c r="B209" s="178"/>
      <c r="C209" s="178"/>
      <c r="D209" s="178"/>
      <c r="E209" s="178"/>
      <c r="F209" s="178"/>
      <c r="G209" s="178"/>
      <c r="H209" s="178"/>
      <c r="I209" s="178"/>
      <c r="J209" s="178"/>
      <c r="K209" s="179"/>
    </row>
    <row r="210" spans="1:11" ht="20.25" customHeight="1">
      <c r="A210" s="177"/>
      <c r="B210" s="178"/>
      <c r="C210" s="178"/>
      <c r="D210" s="178"/>
      <c r="E210" s="178"/>
      <c r="F210" s="178"/>
      <c r="G210" s="178"/>
      <c r="H210" s="178"/>
      <c r="I210" s="178"/>
      <c r="J210" s="178"/>
      <c r="K210" s="179"/>
    </row>
    <row r="211" spans="1:11" ht="20.25" customHeight="1">
      <c r="A211" s="177"/>
      <c r="B211" s="178"/>
      <c r="C211" s="178"/>
      <c r="D211" s="178"/>
      <c r="E211" s="178"/>
      <c r="F211" s="178"/>
      <c r="G211" s="178"/>
      <c r="H211" s="178"/>
      <c r="I211" s="178"/>
      <c r="J211" s="178"/>
      <c r="K211" s="179"/>
    </row>
    <row r="212" spans="1:11" ht="20.25" customHeight="1">
      <c r="A212" s="177"/>
      <c r="B212" s="178"/>
      <c r="C212" s="178"/>
      <c r="D212" s="178"/>
      <c r="E212" s="178"/>
      <c r="F212" s="178"/>
      <c r="G212" s="178"/>
      <c r="H212" s="178"/>
      <c r="I212" s="178"/>
      <c r="J212" s="178"/>
      <c r="K212" s="179"/>
    </row>
    <row r="213" spans="1:11" ht="20.25" customHeight="1">
      <c r="A213" s="177"/>
      <c r="B213" s="178"/>
      <c r="C213" s="178"/>
      <c r="D213" s="178"/>
      <c r="E213" s="178"/>
      <c r="F213" s="178"/>
      <c r="G213" s="178"/>
      <c r="H213" s="178"/>
      <c r="I213" s="178"/>
      <c r="J213" s="178"/>
      <c r="K213" s="179"/>
    </row>
    <row r="214" spans="1:11" ht="20.25" customHeight="1">
      <c r="A214" s="177"/>
      <c r="B214" s="178"/>
      <c r="C214" s="178"/>
      <c r="D214" s="178"/>
      <c r="E214" s="178"/>
      <c r="F214" s="178"/>
      <c r="G214" s="178"/>
      <c r="H214" s="178"/>
      <c r="I214" s="178"/>
      <c r="J214" s="178"/>
      <c r="K214" s="179"/>
    </row>
    <row r="215" spans="1:11" ht="20.25" customHeight="1">
      <c r="A215" s="177"/>
      <c r="B215" s="178"/>
      <c r="C215" s="178"/>
      <c r="D215" s="178"/>
      <c r="E215" s="178"/>
      <c r="F215" s="178"/>
      <c r="G215" s="178"/>
      <c r="H215" s="178"/>
      <c r="I215" s="178"/>
      <c r="J215" s="178"/>
      <c r="K215" s="179"/>
    </row>
    <row r="216" spans="1:11" ht="20.25" customHeight="1">
      <c r="A216" s="177"/>
      <c r="B216" s="178"/>
      <c r="C216" s="178"/>
      <c r="D216" s="178"/>
      <c r="E216" s="178"/>
      <c r="F216" s="178"/>
      <c r="G216" s="178"/>
      <c r="H216" s="178"/>
      <c r="I216" s="178"/>
      <c r="J216" s="178"/>
      <c r="K216" s="179"/>
    </row>
    <row r="217" spans="1:11" ht="20.25" customHeight="1">
      <c r="A217" s="177"/>
      <c r="B217" s="178"/>
      <c r="C217" s="178"/>
      <c r="D217" s="178"/>
      <c r="E217" s="178"/>
      <c r="F217" s="178"/>
      <c r="G217" s="178"/>
      <c r="H217" s="178"/>
      <c r="I217" s="178"/>
      <c r="J217" s="178"/>
      <c r="K217" s="179"/>
    </row>
    <row r="218" spans="1:11" ht="20.25" customHeight="1">
      <c r="A218" s="177"/>
      <c r="B218" s="178"/>
      <c r="C218" s="178"/>
      <c r="D218" s="178"/>
      <c r="E218" s="178"/>
      <c r="F218" s="178"/>
      <c r="G218" s="178"/>
      <c r="H218" s="178"/>
      <c r="I218" s="178"/>
      <c r="J218" s="178"/>
      <c r="K218" s="179"/>
    </row>
    <row r="219" spans="1:11" ht="20.25" customHeight="1">
      <c r="A219" s="177"/>
      <c r="B219" s="178"/>
      <c r="C219" s="178"/>
      <c r="D219" s="178"/>
      <c r="E219" s="178"/>
      <c r="F219" s="178"/>
      <c r="G219" s="178"/>
      <c r="H219" s="178"/>
      <c r="I219" s="178"/>
      <c r="J219" s="178"/>
      <c r="K219" s="179"/>
    </row>
    <row r="220" spans="1:11" ht="20.25" customHeight="1">
      <c r="A220" s="177"/>
      <c r="B220" s="178"/>
      <c r="C220" s="178"/>
      <c r="D220" s="178"/>
      <c r="E220" s="178"/>
      <c r="F220" s="178"/>
      <c r="G220" s="178"/>
      <c r="H220" s="178"/>
      <c r="I220" s="178"/>
      <c r="J220" s="178"/>
      <c r="K220" s="179"/>
    </row>
    <row r="221" spans="1:11" ht="20.25" customHeight="1">
      <c r="A221" s="177"/>
      <c r="B221" s="178"/>
      <c r="C221" s="178"/>
      <c r="D221" s="178"/>
      <c r="E221" s="178"/>
      <c r="F221" s="178"/>
      <c r="G221" s="178"/>
      <c r="H221" s="178"/>
      <c r="I221" s="178"/>
      <c r="J221" s="178"/>
      <c r="K221" s="179"/>
    </row>
    <row r="222" spans="1:11" ht="20.25" customHeight="1">
      <c r="A222" s="177"/>
      <c r="B222" s="178"/>
      <c r="C222" s="178"/>
      <c r="D222" s="178"/>
      <c r="E222" s="178"/>
      <c r="F222" s="178"/>
      <c r="G222" s="178"/>
      <c r="H222" s="178"/>
      <c r="I222" s="178"/>
      <c r="J222" s="178"/>
      <c r="K222" s="179"/>
    </row>
    <row r="223" spans="1:11" ht="20.25" customHeight="1">
      <c r="A223" s="177"/>
      <c r="B223" s="178"/>
      <c r="C223" s="178"/>
      <c r="D223" s="178"/>
      <c r="E223" s="178"/>
      <c r="F223" s="178"/>
      <c r="G223" s="178"/>
      <c r="H223" s="178"/>
      <c r="I223" s="178"/>
      <c r="J223" s="178"/>
      <c r="K223" s="179"/>
    </row>
    <row r="224" spans="1:11" ht="20.25" customHeight="1">
      <c r="A224" s="177"/>
      <c r="B224" s="178"/>
      <c r="C224" s="178"/>
      <c r="D224" s="178"/>
      <c r="E224" s="178"/>
      <c r="F224" s="178"/>
      <c r="G224" s="178"/>
      <c r="H224" s="178"/>
      <c r="I224" s="178"/>
      <c r="J224" s="178"/>
      <c r="K224" s="179"/>
    </row>
    <row r="225" spans="1:11" ht="20.25" customHeight="1">
      <c r="A225" s="177"/>
      <c r="B225" s="178"/>
      <c r="C225" s="178"/>
      <c r="D225" s="178"/>
      <c r="E225" s="178"/>
      <c r="F225" s="178"/>
      <c r="G225" s="178"/>
      <c r="H225" s="178"/>
      <c r="I225" s="178"/>
      <c r="J225" s="178"/>
      <c r="K225" s="179"/>
    </row>
    <row r="226" spans="1:11" ht="20.25" customHeight="1">
      <c r="A226" s="177"/>
      <c r="B226" s="178"/>
      <c r="C226" s="178"/>
      <c r="D226" s="178"/>
      <c r="E226" s="178"/>
      <c r="F226" s="178"/>
      <c r="G226" s="178"/>
      <c r="H226" s="178"/>
      <c r="I226" s="178"/>
      <c r="J226" s="178"/>
      <c r="K226" s="179"/>
    </row>
    <row r="227" spans="1:11" ht="20.25" customHeight="1">
      <c r="A227" s="177"/>
      <c r="B227" s="178"/>
      <c r="C227" s="178"/>
      <c r="D227" s="178"/>
      <c r="E227" s="178"/>
      <c r="F227" s="178"/>
      <c r="G227" s="178"/>
      <c r="H227" s="178"/>
      <c r="I227" s="178"/>
      <c r="J227" s="178"/>
      <c r="K227" s="179"/>
    </row>
    <row r="228" spans="1:11" ht="20.25" customHeight="1">
      <c r="A228" s="177"/>
      <c r="B228" s="178"/>
      <c r="C228" s="178"/>
      <c r="D228" s="178"/>
      <c r="E228" s="178"/>
      <c r="F228" s="178"/>
      <c r="G228" s="178"/>
      <c r="H228" s="178"/>
      <c r="I228" s="178"/>
      <c r="J228" s="178"/>
      <c r="K228" s="179"/>
    </row>
    <row r="229" spans="1:11" ht="20.25" customHeight="1">
      <c r="A229" s="177"/>
      <c r="B229" s="178"/>
      <c r="C229" s="178"/>
      <c r="D229" s="178"/>
      <c r="E229" s="178"/>
      <c r="F229" s="178"/>
      <c r="G229" s="178"/>
      <c r="H229" s="178"/>
      <c r="I229" s="178"/>
      <c r="J229" s="178"/>
      <c r="K229" s="179"/>
    </row>
    <row r="230" spans="1:11" ht="20.25" customHeight="1">
      <c r="A230" s="177"/>
      <c r="B230" s="178"/>
      <c r="C230" s="178"/>
      <c r="D230" s="178"/>
      <c r="E230" s="178"/>
      <c r="F230" s="178"/>
      <c r="G230" s="178"/>
      <c r="H230" s="178"/>
      <c r="I230" s="178"/>
      <c r="J230" s="178"/>
      <c r="K230" s="179"/>
    </row>
    <row r="231" spans="1:11" ht="20.25" customHeight="1">
      <c r="A231" s="177"/>
      <c r="B231" s="178"/>
      <c r="C231" s="178"/>
      <c r="D231" s="178"/>
      <c r="E231" s="178"/>
      <c r="F231" s="178"/>
      <c r="G231" s="178"/>
      <c r="H231" s="178"/>
      <c r="I231" s="178"/>
      <c r="J231" s="178"/>
      <c r="K231" s="179"/>
    </row>
    <row r="232" spans="1:11" ht="20.25" customHeight="1">
      <c r="A232" s="177"/>
      <c r="B232" s="178"/>
      <c r="C232" s="178"/>
      <c r="D232" s="178"/>
      <c r="E232" s="178"/>
      <c r="F232" s="178"/>
      <c r="G232" s="178"/>
      <c r="H232" s="178"/>
      <c r="I232" s="178"/>
      <c r="J232" s="178"/>
      <c r="K232" s="179"/>
    </row>
    <row r="233" spans="1:11" ht="20.25" customHeight="1">
      <c r="A233" s="177"/>
      <c r="B233" s="178"/>
      <c r="C233" s="178"/>
      <c r="D233" s="178"/>
      <c r="E233" s="178"/>
      <c r="F233" s="178"/>
      <c r="G233" s="178"/>
      <c r="H233" s="178"/>
      <c r="I233" s="178"/>
      <c r="J233" s="178"/>
      <c r="K233" s="179"/>
    </row>
    <row r="234" spans="1:11" ht="20.25" customHeight="1">
      <c r="A234" s="177"/>
      <c r="B234" s="178"/>
      <c r="C234" s="178"/>
      <c r="D234" s="178"/>
      <c r="E234" s="178"/>
      <c r="F234" s="178"/>
      <c r="G234" s="178"/>
      <c r="H234" s="178"/>
      <c r="I234" s="178"/>
      <c r="J234" s="178"/>
      <c r="K234" s="179"/>
    </row>
    <row r="235" spans="1:11" ht="20.25" customHeight="1">
      <c r="A235" s="177"/>
      <c r="B235" s="178"/>
      <c r="C235" s="178"/>
      <c r="D235" s="178"/>
      <c r="E235" s="178"/>
      <c r="F235" s="178"/>
      <c r="G235" s="178"/>
      <c r="H235" s="178"/>
      <c r="I235" s="178"/>
      <c r="J235" s="178"/>
      <c r="K235" s="179"/>
    </row>
    <row r="236" spans="1:11" ht="20.25" customHeight="1">
      <c r="A236" s="177"/>
      <c r="B236" s="178"/>
      <c r="C236" s="178"/>
      <c r="D236" s="178"/>
      <c r="E236" s="178"/>
      <c r="F236" s="178"/>
      <c r="G236" s="178"/>
      <c r="H236" s="178"/>
      <c r="I236" s="178"/>
      <c r="J236" s="178"/>
      <c r="K236" s="179"/>
    </row>
    <row r="237" spans="1:11" ht="20.25" customHeight="1">
      <c r="A237" s="177"/>
      <c r="B237" s="178"/>
      <c r="C237" s="178"/>
      <c r="D237" s="178"/>
      <c r="E237" s="178"/>
      <c r="F237" s="178"/>
      <c r="G237" s="178"/>
      <c r="H237" s="178"/>
      <c r="I237" s="178"/>
      <c r="J237" s="178"/>
      <c r="K237" s="179"/>
    </row>
    <row r="238" spans="1:11" ht="20.25" customHeight="1">
      <c r="A238" s="177"/>
      <c r="B238" s="178"/>
      <c r="C238" s="178"/>
      <c r="D238" s="178"/>
      <c r="E238" s="178"/>
      <c r="F238" s="178"/>
      <c r="G238" s="178"/>
      <c r="H238" s="178"/>
      <c r="I238" s="178"/>
      <c r="J238" s="178"/>
      <c r="K238" s="179"/>
    </row>
    <row r="239" spans="1:11" ht="20.25" customHeight="1">
      <c r="A239" s="177"/>
      <c r="B239" s="178"/>
      <c r="C239" s="178"/>
      <c r="D239" s="178"/>
      <c r="E239" s="178"/>
      <c r="F239" s="178"/>
      <c r="G239" s="178"/>
      <c r="H239" s="178"/>
      <c r="I239" s="178"/>
      <c r="J239" s="178"/>
      <c r="K239" s="179"/>
    </row>
    <row r="240" spans="1:11" ht="20.25" customHeight="1">
      <c r="A240" s="180"/>
      <c r="B240" s="181"/>
      <c r="C240" s="181"/>
      <c r="D240" s="181"/>
      <c r="E240" s="181"/>
      <c r="F240" s="181"/>
      <c r="G240" s="181"/>
      <c r="H240" s="181"/>
      <c r="I240" s="181"/>
      <c r="J240" s="181"/>
      <c r="K240" s="182"/>
    </row>
    <row r="241" spans="1:11" ht="20.25" customHeight="1">
      <c r="A241" s="174" t="s">
        <v>204</v>
      </c>
      <c r="B241" s="175"/>
      <c r="C241" s="175"/>
      <c r="D241" s="175"/>
      <c r="E241" s="175"/>
      <c r="F241" s="175"/>
      <c r="G241" s="175"/>
      <c r="H241" s="175"/>
      <c r="I241" s="175"/>
      <c r="J241" s="175"/>
      <c r="K241" s="176"/>
    </row>
    <row r="242" spans="1:11" ht="20.25" customHeight="1">
      <c r="A242" s="177"/>
      <c r="B242" s="178"/>
      <c r="C242" s="178"/>
      <c r="D242" s="178"/>
      <c r="E242" s="178"/>
      <c r="F242" s="178"/>
      <c r="G242" s="178"/>
      <c r="H242" s="178"/>
      <c r="I242" s="178"/>
      <c r="J242" s="178"/>
      <c r="K242" s="179"/>
    </row>
    <row r="243" spans="1:11" ht="20.25" customHeight="1">
      <c r="A243" s="177"/>
      <c r="B243" s="178"/>
      <c r="C243" s="178"/>
      <c r="D243" s="178"/>
      <c r="E243" s="178"/>
      <c r="F243" s="178"/>
      <c r="G243" s="178"/>
      <c r="H243" s="178"/>
      <c r="I243" s="178"/>
      <c r="J243" s="178"/>
      <c r="K243" s="179"/>
    </row>
    <row r="244" spans="1:11" ht="20.25" customHeight="1">
      <c r="A244" s="177"/>
      <c r="B244" s="178"/>
      <c r="C244" s="178"/>
      <c r="D244" s="178"/>
      <c r="E244" s="178"/>
      <c r="F244" s="178"/>
      <c r="G244" s="178"/>
      <c r="H244" s="178"/>
      <c r="I244" s="178"/>
      <c r="J244" s="178"/>
      <c r="K244" s="179"/>
    </row>
    <row r="245" spans="1:11" ht="20.25" customHeight="1">
      <c r="A245" s="177"/>
      <c r="B245" s="178"/>
      <c r="C245" s="178"/>
      <c r="D245" s="178"/>
      <c r="E245" s="178"/>
      <c r="F245" s="178"/>
      <c r="G245" s="178"/>
      <c r="H245" s="178"/>
      <c r="I245" s="178"/>
      <c r="J245" s="178"/>
      <c r="K245" s="179"/>
    </row>
    <row r="246" spans="1:11" ht="20.25" customHeight="1">
      <c r="A246" s="177"/>
      <c r="B246" s="178"/>
      <c r="C246" s="178"/>
      <c r="D246" s="178"/>
      <c r="E246" s="178"/>
      <c r="F246" s="178"/>
      <c r="G246" s="178"/>
      <c r="H246" s="178"/>
      <c r="I246" s="178"/>
      <c r="J246" s="178"/>
      <c r="K246" s="179"/>
    </row>
    <row r="247" spans="1:11" ht="20.25" customHeight="1">
      <c r="A247" s="177"/>
      <c r="B247" s="178"/>
      <c r="C247" s="178"/>
      <c r="D247" s="178"/>
      <c r="E247" s="178"/>
      <c r="F247" s="178"/>
      <c r="G247" s="178"/>
      <c r="H247" s="178"/>
      <c r="I247" s="178"/>
      <c r="J247" s="178"/>
      <c r="K247" s="179"/>
    </row>
    <row r="248" spans="1:11" ht="20.25" customHeight="1">
      <c r="A248" s="177"/>
      <c r="B248" s="178"/>
      <c r="C248" s="178"/>
      <c r="D248" s="178"/>
      <c r="E248" s="178"/>
      <c r="F248" s="178"/>
      <c r="G248" s="178"/>
      <c r="H248" s="178"/>
      <c r="I248" s="178"/>
      <c r="J248" s="178"/>
      <c r="K248" s="179"/>
    </row>
    <row r="249" spans="1:11" ht="20.25" customHeight="1">
      <c r="A249" s="177"/>
      <c r="B249" s="178"/>
      <c r="C249" s="178"/>
      <c r="D249" s="178"/>
      <c r="E249" s="178"/>
      <c r="F249" s="178"/>
      <c r="G249" s="178"/>
      <c r="H249" s="178"/>
      <c r="I249" s="178"/>
      <c r="J249" s="178"/>
      <c r="K249" s="179"/>
    </row>
    <row r="250" spans="1:11" ht="20.25" customHeight="1">
      <c r="A250" s="177"/>
      <c r="B250" s="178"/>
      <c r="C250" s="178"/>
      <c r="D250" s="178"/>
      <c r="E250" s="178"/>
      <c r="F250" s="178"/>
      <c r="G250" s="178"/>
      <c r="H250" s="178"/>
      <c r="I250" s="178"/>
      <c r="J250" s="178"/>
      <c r="K250" s="179"/>
    </row>
    <row r="251" spans="1:11" ht="20.25" customHeight="1">
      <c r="A251" s="177"/>
      <c r="B251" s="178"/>
      <c r="C251" s="178"/>
      <c r="D251" s="178"/>
      <c r="E251" s="178"/>
      <c r="F251" s="178"/>
      <c r="G251" s="178"/>
      <c r="H251" s="178"/>
      <c r="I251" s="178"/>
      <c r="J251" s="178"/>
      <c r="K251" s="179"/>
    </row>
    <row r="252" spans="1:11" ht="20.25" customHeight="1">
      <c r="A252" s="177"/>
      <c r="B252" s="178"/>
      <c r="C252" s="178"/>
      <c r="D252" s="178"/>
      <c r="E252" s="178"/>
      <c r="F252" s="178"/>
      <c r="G252" s="178"/>
      <c r="H252" s="178"/>
      <c r="I252" s="178"/>
      <c r="J252" s="178"/>
      <c r="K252" s="179"/>
    </row>
    <row r="253" spans="1:11" ht="20.25" customHeight="1">
      <c r="A253" s="177"/>
      <c r="B253" s="178"/>
      <c r="C253" s="178"/>
      <c r="D253" s="178"/>
      <c r="E253" s="178"/>
      <c r="F253" s="178"/>
      <c r="G253" s="178"/>
      <c r="H253" s="178"/>
      <c r="I253" s="178"/>
      <c r="J253" s="178"/>
      <c r="K253" s="179"/>
    </row>
    <row r="254" spans="1:11" ht="20.25" customHeight="1">
      <c r="A254" s="177"/>
      <c r="B254" s="178"/>
      <c r="C254" s="178"/>
      <c r="D254" s="178"/>
      <c r="E254" s="178"/>
      <c r="F254" s="178"/>
      <c r="G254" s="178"/>
      <c r="H254" s="178"/>
      <c r="I254" s="178"/>
      <c r="J254" s="178"/>
      <c r="K254" s="179"/>
    </row>
    <row r="255" spans="1:11" ht="20.25" customHeight="1">
      <c r="A255" s="177"/>
      <c r="B255" s="178"/>
      <c r="C255" s="178"/>
      <c r="D255" s="178"/>
      <c r="E255" s="178"/>
      <c r="F255" s="178"/>
      <c r="G255" s="178"/>
      <c r="H255" s="178"/>
      <c r="I255" s="178"/>
      <c r="J255" s="178"/>
      <c r="K255" s="179"/>
    </row>
    <row r="256" spans="1:11" ht="20.25" customHeight="1">
      <c r="A256" s="177"/>
      <c r="B256" s="178"/>
      <c r="C256" s="178"/>
      <c r="D256" s="178"/>
      <c r="E256" s="178"/>
      <c r="F256" s="178"/>
      <c r="G256" s="178"/>
      <c r="H256" s="178"/>
      <c r="I256" s="178"/>
      <c r="J256" s="178"/>
      <c r="K256" s="179"/>
    </row>
    <row r="257" spans="1:11" ht="20.25" customHeight="1">
      <c r="A257" s="180"/>
      <c r="B257" s="181"/>
      <c r="C257" s="181"/>
      <c r="D257" s="181"/>
      <c r="E257" s="181"/>
      <c r="F257" s="181"/>
      <c r="G257" s="181"/>
      <c r="H257" s="181"/>
      <c r="I257" s="181"/>
      <c r="J257" s="181"/>
      <c r="K257" s="182"/>
    </row>
  </sheetData>
  <sheetProtection/>
  <mergeCells count="178">
    <mergeCell ref="D93:G93"/>
    <mergeCell ref="H93:K93"/>
    <mergeCell ref="D94:G94"/>
    <mergeCell ref="H94:K94"/>
    <mergeCell ref="D90:G90"/>
    <mergeCell ref="H90:K90"/>
    <mergeCell ref="D91:G91"/>
    <mergeCell ref="H91:K91"/>
    <mergeCell ref="D92:G92"/>
    <mergeCell ref="H92:K92"/>
    <mergeCell ref="D87:G87"/>
    <mergeCell ref="H87:K87"/>
    <mergeCell ref="D88:G88"/>
    <mergeCell ref="A95:K95"/>
    <mergeCell ref="A96:K96"/>
    <mergeCell ref="A97:K97"/>
    <mergeCell ref="H88:K88"/>
    <mergeCell ref="D89:G89"/>
    <mergeCell ref="H89:K89"/>
    <mergeCell ref="A90:C94"/>
    <mergeCell ref="H82:K82"/>
    <mergeCell ref="D83:G83"/>
    <mergeCell ref="H83:K83"/>
    <mergeCell ref="D84:G84"/>
    <mergeCell ref="H84:K84"/>
    <mergeCell ref="B85:C89"/>
    <mergeCell ref="D85:G85"/>
    <mergeCell ref="H85:K85"/>
    <mergeCell ref="D86:G86"/>
    <mergeCell ref="H86:K86"/>
    <mergeCell ref="A79:C79"/>
    <mergeCell ref="D79:G79"/>
    <mergeCell ref="H79:K79"/>
    <mergeCell ref="A80:A89"/>
    <mergeCell ref="B80:C84"/>
    <mergeCell ref="D80:G80"/>
    <mergeCell ref="H80:K80"/>
    <mergeCell ref="D81:G81"/>
    <mergeCell ref="H81:K81"/>
    <mergeCell ref="D82:G82"/>
    <mergeCell ref="J60:K60"/>
    <mergeCell ref="A61:A64"/>
    <mergeCell ref="B61:B64"/>
    <mergeCell ref="J62:K62"/>
    <mergeCell ref="C60:E60"/>
    <mergeCell ref="A78:K78"/>
    <mergeCell ref="A73:K73"/>
    <mergeCell ref="A74:K75"/>
    <mergeCell ref="A76:K76"/>
    <mergeCell ref="A65:A68"/>
    <mergeCell ref="C65:E65"/>
    <mergeCell ref="G65:H65"/>
    <mergeCell ref="B66:K66"/>
    <mergeCell ref="J67:K67"/>
    <mergeCell ref="J68:K68"/>
    <mergeCell ref="I65:J65"/>
    <mergeCell ref="A100:K100"/>
    <mergeCell ref="A153:K153"/>
    <mergeCell ref="A205:K205"/>
    <mergeCell ref="A1:F1"/>
    <mergeCell ref="A2:K2"/>
    <mergeCell ref="A70:K70"/>
    <mergeCell ref="A71:K71"/>
    <mergeCell ref="A72:K72"/>
    <mergeCell ref="J63:K63"/>
    <mergeCell ref="A56:B57"/>
    <mergeCell ref="C56:K57"/>
    <mergeCell ref="A58:B58"/>
    <mergeCell ref="C58:K58"/>
    <mergeCell ref="A59:B60"/>
    <mergeCell ref="C59:E59"/>
    <mergeCell ref="F59:G59"/>
    <mergeCell ref="H59:I59"/>
    <mergeCell ref="J59:K59"/>
    <mergeCell ref="F60:G60"/>
    <mergeCell ref="H60:I60"/>
    <mergeCell ref="A42:J42"/>
    <mergeCell ref="A43:J43"/>
    <mergeCell ref="A44:K44"/>
    <mergeCell ref="A45:K45"/>
    <mergeCell ref="A46:K46"/>
    <mergeCell ref="A47:K47"/>
    <mergeCell ref="A48:K48"/>
    <mergeCell ref="A49:K49"/>
    <mergeCell ref="A50:K50"/>
    <mergeCell ref="A52:K52"/>
    <mergeCell ref="A53:K53"/>
    <mergeCell ref="A54:K54"/>
    <mergeCell ref="A33:A35"/>
    <mergeCell ref="B33:B35"/>
    <mergeCell ref="C33:K33"/>
    <mergeCell ref="C34:K34"/>
    <mergeCell ref="C35:K35"/>
    <mergeCell ref="F30:K30"/>
    <mergeCell ref="F31:K31"/>
    <mergeCell ref="C36:K37"/>
    <mergeCell ref="B38:B39"/>
    <mergeCell ref="C38:K39"/>
    <mergeCell ref="C40:K40"/>
    <mergeCell ref="C41:K41"/>
    <mergeCell ref="A20:A32"/>
    <mergeCell ref="B20:B24"/>
    <mergeCell ref="C30:E30"/>
    <mergeCell ref="C31:E31"/>
    <mergeCell ref="C32:E32"/>
    <mergeCell ref="C20:E21"/>
    <mergeCell ref="F20:K20"/>
    <mergeCell ref="F21:G21"/>
    <mergeCell ref="I21:J21"/>
    <mergeCell ref="C22:E22"/>
    <mergeCell ref="C23:E23"/>
    <mergeCell ref="F22:G22"/>
    <mergeCell ref="F23:G23"/>
    <mergeCell ref="I22:J22"/>
    <mergeCell ref="I23:J23"/>
    <mergeCell ref="C24:E24"/>
    <mergeCell ref="B25:B32"/>
    <mergeCell ref="C25:E25"/>
    <mergeCell ref="F25:K25"/>
    <mergeCell ref="C26:E26"/>
    <mergeCell ref="C27:E27"/>
    <mergeCell ref="C28:E28"/>
    <mergeCell ref="C29:E29"/>
    <mergeCell ref="F29:K29"/>
    <mergeCell ref="F24:G24"/>
    <mergeCell ref="C5:E5"/>
    <mergeCell ref="B6:B8"/>
    <mergeCell ref="C6:E6"/>
    <mergeCell ref="C7:E7"/>
    <mergeCell ref="C16:E16"/>
    <mergeCell ref="C17:E17"/>
    <mergeCell ref="C8:E8"/>
    <mergeCell ref="F3:K3"/>
    <mergeCell ref="B9:B11"/>
    <mergeCell ref="C9:E9"/>
    <mergeCell ref="C10:E10"/>
    <mergeCell ref="C11:E11"/>
    <mergeCell ref="B12:B19"/>
    <mergeCell ref="C12:E12"/>
    <mergeCell ref="C18:E18"/>
    <mergeCell ref="C19:E19"/>
    <mergeCell ref="C4:E4"/>
    <mergeCell ref="F7:K7"/>
    <mergeCell ref="F8:K8"/>
    <mergeCell ref="F9:K9"/>
    <mergeCell ref="F10:K10"/>
    <mergeCell ref="F11:K11"/>
    <mergeCell ref="F13:K13"/>
    <mergeCell ref="A3:A19"/>
    <mergeCell ref="B3:B5"/>
    <mergeCell ref="C3:E3"/>
    <mergeCell ref="F12:K12"/>
    <mergeCell ref="C13:E13"/>
    <mergeCell ref="C14:E14"/>
    <mergeCell ref="C15:E15"/>
    <mergeCell ref="F4:K4"/>
    <mergeCell ref="F5:K5"/>
    <mergeCell ref="F6:K6"/>
    <mergeCell ref="I24:J24"/>
    <mergeCell ref="A241:K257"/>
    <mergeCell ref="F14:K14"/>
    <mergeCell ref="F15:K15"/>
    <mergeCell ref="F16:K16"/>
    <mergeCell ref="F17:K17"/>
    <mergeCell ref="F18:K18"/>
    <mergeCell ref="F19:K19"/>
    <mergeCell ref="F26:K26"/>
    <mergeCell ref="F27:K27"/>
    <mergeCell ref="A206:K240"/>
    <mergeCell ref="F28:K28"/>
    <mergeCell ref="A98:K98"/>
    <mergeCell ref="A101:K125"/>
    <mergeCell ref="A126:K150"/>
    <mergeCell ref="A154:K178"/>
    <mergeCell ref="A179:K203"/>
    <mergeCell ref="F32:K32"/>
    <mergeCell ref="A36:A41"/>
    <mergeCell ref="B36:B37"/>
  </mergeCells>
  <hyperlinks>
    <hyperlink ref="F19" r:id="rId1" display="saburo@xxx.co.jp"/>
    <hyperlink ref="K22" r:id="rId2" display="shiro@ooo.co.jp"/>
    <hyperlink ref="F32" r:id="rId3" display="goro@ooo.co.jp"/>
  </hyperlink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6" r:id="rId7"/>
  <rowBreaks count="4" manualBreakCount="4">
    <brk id="54" max="9" man="1"/>
    <brk id="99" max="9" man="1"/>
    <brk id="152" max="9" man="1"/>
    <brk id="204" max="9" man="1"/>
  </rowBreaks>
  <drawing r:id="rId6"/>
  <legacyDrawing r:id="rId5"/>
</worksheet>
</file>

<file path=xl/worksheets/sheet2.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
      <selection activeCell="K1" sqref="K1"/>
    </sheetView>
  </sheetViews>
  <sheetFormatPr defaultColWidth="9.00390625" defaultRowHeight="13.5"/>
  <cols>
    <col min="10" max="10" width="5.625" style="0" customWidth="1"/>
  </cols>
  <sheetData>
    <row r="1" ht="13.5">
      <c r="A1" t="s">
        <v>52</v>
      </c>
    </row>
    <row r="9" ht="14.25" thickBot="1"/>
    <row r="10" spans="2:9" ht="13.5" customHeight="1">
      <c r="B10" s="313" t="s">
        <v>336</v>
      </c>
      <c r="C10" s="314"/>
      <c r="D10" s="314"/>
      <c r="E10" s="314"/>
      <c r="F10" s="314"/>
      <c r="G10" s="314"/>
      <c r="H10" s="314"/>
      <c r="I10" s="315"/>
    </row>
    <row r="11" spans="2:9" ht="13.5" customHeight="1">
      <c r="B11" s="316"/>
      <c r="C11" s="317"/>
      <c r="D11" s="317"/>
      <c r="E11" s="317"/>
      <c r="F11" s="317"/>
      <c r="G11" s="317"/>
      <c r="H11" s="317"/>
      <c r="I11" s="318"/>
    </row>
    <row r="12" spans="2:9" ht="13.5" customHeight="1">
      <c r="B12" s="316"/>
      <c r="C12" s="317"/>
      <c r="D12" s="317"/>
      <c r="E12" s="317"/>
      <c r="F12" s="317"/>
      <c r="G12" s="317"/>
      <c r="H12" s="317"/>
      <c r="I12" s="318"/>
    </row>
    <row r="13" spans="2:9" ht="13.5" customHeight="1">
      <c r="B13" s="316"/>
      <c r="C13" s="317"/>
      <c r="D13" s="317"/>
      <c r="E13" s="317"/>
      <c r="F13" s="317"/>
      <c r="G13" s="317"/>
      <c r="H13" s="317"/>
      <c r="I13" s="318"/>
    </row>
    <row r="14" spans="2:9" ht="13.5">
      <c r="B14" s="316"/>
      <c r="C14" s="317"/>
      <c r="D14" s="317"/>
      <c r="E14" s="317"/>
      <c r="F14" s="317"/>
      <c r="G14" s="317"/>
      <c r="H14" s="317"/>
      <c r="I14" s="318"/>
    </row>
    <row r="15" spans="2:9" ht="13.5">
      <c r="B15" s="316"/>
      <c r="C15" s="317"/>
      <c r="D15" s="317"/>
      <c r="E15" s="317"/>
      <c r="F15" s="317"/>
      <c r="G15" s="317"/>
      <c r="H15" s="317"/>
      <c r="I15" s="318"/>
    </row>
    <row r="16" spans="2:9" ht="13.5">
      <c r="B16" s="316"/>
      <c r="C16" s="317"/>
      <c r="D16" s="317"/>
      <c r="E16" s="317"/>
      <c r="F16" s="317"/>
      <c r="G16" s="317"/>
      <c r="H16" s="317"/>
      <c r="I16" s="318"/>
    </row>
    <row r="17" spans="2:9" ht="13.5" customHeight="1" thickBot="1">
      <c r="B17" s="319"/>
      <c r="C17" s="320"/>
      <c r="D17" s="320"/>
      <c r="E17" s="320"/>
      <c r="F17" s="320"/>
      <c r="G17" s="320"/>
      <c r="H17" s="320"/>
      <c r="I17" s="321"/>
    </row>
  </sheetData>
  <sheetProtection/>
  <mergeCells count="1">
    <mergeCell ref="B10:I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4"/>
  <sheetViews>
    <sheetView view="pageBreakPreview" zoomScaleNormal="60" zoomScaleSheetLayoutView="100" zoomScalePageLayoutView="0" workbookViewId="0" topLeftCell="A1">
      <selection activeCell="I1" sqref="I1"/>
    </sheetView>
  </sheetViews>
  <sheetFormatPr defaultColWidth="9.00390625" defaultRowHeight="13.5"/>
  <cols>
    <col min="1" max="1" width="1.4921875" style="4" customWidth="1"/>
    <col min="2" max="2" width="3.125" style="5" customWidth="1"/>
    <col min="3" max="3" width="9.125" style="4" customWidth="1"/>
    <col min="4" max="4" width="38.875" style="4" customWidth="1"/>
    <col min="5" max="5" width="10.875" style="4" customWidth="1"/>
    <col min="6" max="6" width="26.125" style="4" customWidth="1"/>
    <col min="7" max="7" width="38.75390625" style="4" customWidth="1"/>
    <col min="8" max="8" width="2.50390625" style="4" customWidth="1"/>
    <col min="9" max="10" width="9.00390625" style="4" customWidth="1"/>
    <col min="11" max="11" width="1.4921875" style="4" customWidth="1"/>
    <col min="12" max="16384" width="9.00390625" style="4" customWidth="1"/>
  </cols>
  <sheetData>
    <row r="1" ht="15">
      <c r="A1" s="4" t="s">
        <v>53</v>
      </c>
    </row>
    <row r="3" spans="3:7" ht="27.75" customHeight="1" thickBot="1">
      <c r="C3" s="322" t="s">
        <v>38</v>
      </c>
      <c r="D3" s="323"/>
      <c r="E3" s="323"/>
      <c r="F3" s="323"/>
      <c r="G3" s="323"/>
    </row>
    <row r="4" spans="3:7" ht="39.75" customHeight="1">
      <c r="C4" s="6" t="s">
        <v>6</v>
      </c>
      <c r="D4" s="7" t="s">
        <v>7</v>
      </c>
      <c r="E4" s="7" t="s">
        <v>8</v>
      </c>
      <c r="F4" s="7" t="s">
        <v>9</v>
      </c>
      <c r="G4" s="166" t="s">
        <v>337</v>
      </c>
    </row>
    <row r="5" spans="3:7" ht="39.75" customHeight="1">
      <c r="C5" s="132" t="s">
        <v>253</v>
      </c>
      <c r="D5" s="133" t="s">
        <v>251</v>
      </c>
      <c r="E5" s="134" t="s">
        <v>252</v>
      </c>
      <c r="F5" s="147" t="s">
        <v>312</v>
      </c>
      <c r="G5" s="135" t="s">
        <v>318</v>
      </c>
    </row>
    <row r="6" spans="3:7" ht="39.75" customHeight="1">
      <c r="C6" s="132" t="s">
        <v>313</v>
      </c>
      <c r="D6" s="133" t="s">
        <v>314</v>
      </c>
      <c r="E6" s="134" t="s">
        <v>315</v>
      </c>
      <c r="F6" s="134" t="s">
        <v>316</v>
      </c>
      <c r="G6" s="135" t="s">
        <v>317</v>
      </c>
    </row>
    <row r="7" spans="3:7" ht="39.75" customHeight="1">
      <c r="C7" s="74"/>
      <c r="D7" s="75"/>
      <c r="E7" s="76"/>
      <c r="F7" s="76"/>
      <c r="G7" s="77"/>
    </row>
    <row r="8" spans="3:7" ht="39.75" customHeight="1">
      <c r="C8" s="74"/>
      <c r="D8" s="75"/>
      <c r="E8" s="76"/>
      <c r="F8" s="76"/>
      <c r="G8" s="77"/>
    </row>
    <row r="9" spans="3:7" ht="39.75" customHeight="1">
      <c r="C9" s="74"/>
      <c r="D9" s="75"/>
      <c r="E9" s="76"/>
      <c r="F9" s="76"/>
      <c r="G9" s="77"/>
    </row>
    <row r="10" spans="3:7" ht="39.75" customHeight="1" thickBot="1">
      <c r="C10" s="78"/>
      <c r="D10" s="79"/>
      <c r="E10" s="80"/>
      <c r="F10" s="80"/>
      <c r="G10" s="81"/>
    </row>
    <row r="11" ht="15.75">
      <c r="G11" s="8"/>
    </row>
    <row r="12" spans="2:7" ht="15.75">
      <c r="B12" s="9" t="s">
        <v>10</v>
      </c>
      <c r="G12" s="8"/>
    </row>
    <row r="13" spans="2:7" ht="15.75">
      <c r="B13" s="9" t="s">
        <v>11</v>
      </c>
      <c r="G13" s="8"/>
    </row>
    <row r="14" ht="15">
      <c r="B14" s="9" t="s">
        <v>12</v>
      </c>
    </row>
  </sheetData>
  <sheetProtection/>
  <mergeCells count="1">
    <mergeCell ref="C3:G3"/>
  </mergeCells>
  <printOptions/>
  <pageMargins left="0.7" right="0.7" top="0.75" bottom="0.75" header="0.3" footer="0.3"/>
  <pageSetup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dimension ref="A1:G28"/>
  <sheetViews>
    <sheetView view="pageBreakPreview" zoomScaleNormal="60" zoomScaleSheetLayoutView="100" zoomScalePageLayoutView="0" workbookViewId="0" topLeftCell="A1">
      <selection activeCell="I1" sqref="I1"/>
    </sheetView>
  </sheetViews>
  <sheetFormatPr defaultColWidth="9.00390625" defaultRowHeight="13.5"/>
  <cols>
    <col min="1" max="1" width="5.50390625" style="4" customWidth="1"/>
    <col min="2" max="2" width="4.75390625" style="5" customWidth="1"/>
    <col min="3" max="3" width="24.00390625" style="4" customWidth="1"/>
    <col min="4" max="4" width="23.50390625" style="4" customWidth="1"/>
    <col min="5" max="5" width="43.00390625" style="4" customWidth="1"/>
    <col min="6" max="6" width="16.75390625" style="4" customWidth="1"/>
    <col min="7" max="7" width="21.00390625" style="4" customWidth="1"/>
    <col min="8" max="8" width="2.50390625" style="4" customWidth="1"/>
    <col min="9" max="10" width="9.00390625" style="4" customWidth="1"/>
    <col min="11" max="11" width="1.4921875" style="4" customWidth="1"/>
    <col min="12" max="16384" width="9.00390625" style="4" customWidth="1"/>
  </cols>
  <sheetData>
    <row r="1" ht="15">
      <c r="A1" s="4" t="s">
        <v>54</v>
      </c>
    </row>
    <row r="3" spans="3:7" ht="27.75" customHeight="1">
      <c r="C3" s="322" t="s">
        <v>39</v>
      </c>
      <c r="D3" s="323"/>
      <c r="E3" s="323"/>
      <c r="F3" s="323"/>
      <c r="G3" s="323"/>
    </row>
    <row r="4" spans="2:7" ht="25.5" customHeight="1" thickBot="1">
      <c r="B4" s="324" t="s">
        <v>13</v>
      </c>
      <c r="C4" s="324"/>
      <c r="D4" s="324"/>
      <c r="E4" s="324"/>
      <c r="F4" s="324"/>
      <c r="G4" s="324"/>
    </row>
    <row r="5" spans="2:7" ht="46.5" customHeight="1">
      <c r="B5" s="10" t="s">
        <v>14</v>
      </c>
      <c r="C5" s="7" t="s">
        <v>15</v>
      </c>
      <c r="D5" s="36" t="s">
        <v>72</v>
      </c>
      <c r="E5" s="7" t="s">
        <v>16</v>
      </c>
      <c r="F5" s="36" t="s">
        <v>149</v>
      </c>
      <c r="G5" s="37" t="s">
        <v>73</v>
      </c>
    </row>
    <row r="6" spans="2:7" ht="60" customHeight="1">
      <c r="B6" s="11">
        <v>1</v>
      </c>
      <c r="C6" s="137" t="s">
        <v>271</v>
      </c>
      <c r="D6" s="138" t="s">
        <v>21</v>
      </c>
      <c r="E6" s="137" t="s">
        <v>254</v>
      </c>
      <c r="F6" s="139" t="s">
        <v>255</v>
      </c>
      <c r="G6" s="150"/>
    </row>
    <row r="7" spans="2:7" ht="60" customHeight="1">
      <c r="B7" s="11">
        <v>2</v>
      </c>
      <c r="C7" s="137" t="s">
        <v>270</v>
      </c>
      <c r="D7" s="138" t="s">
        <v>21</v>
      </c>
      <c r="E7" s="137" t="s">
        <v>254</v>
      </c>
      <c r="F7" s="139">
        <v>13</v>
      </c>
      <c r="G7" s="150"/>
    </row>
    <row r="8" spans="2:7" ht="60" customHeight="1">
      <c r="B8" s="11">
        <v>3</v>
      </c>
      <c r="C8" s="137" t="s">
        <v>267</v>
      </c>
      <c r="D8" s="138" t="s">
        <v>22</v>
      </c>
      <c r="E8" s="137" t="s">
        <v>256</v>
      </c>
      <c r="F8" s="139"/>
      <c r="G8" s="150">
        <v>11</v>
      </c>
    </row>
    <row r="9" spans="2:7" ht="60" customHeight="1">
      <c r="B9" s="11">
        <v>4</v>
      </c>
      <c r="C9" s="137" t="s">
        <v>268</v>
      </c>
      <c r="D9" s="138" t="s">
        <v>22</v>
      </c>
      <c r="E9" s="137" t="s">
        <v>256</v>
      </c>
      <c r="F9" s="139"/>
      <c r="G9" s="150">
        <v>11</v>
      </c>
    </row>
    <row r="10" spans="2:7" ht="60" customHeight="1">
      <c r="B10" s="11">
        <v>5</v>
      </c>
      <c r="C10" s="82"/>
      <c r="D10" s="83"/>
      <c r="E10" s="82"/>
      <c r="F10" s="83"/>
      <c r="G10" s="84"/>
    </row>
    <row r="11" spans="2:7" ht="60" customHeight="1">
      <c r="B11" s="11">
        <v>6</v>
      </c>
      <c r="C11" s="82"/>
      <c r="D11" s="83"/>
      <c r="E11" s="82"/>
      <c r="F11" s="83"/>
      <c r="G11" s="84"/>
    </row>
    <row r="12" spans="2:7" ht="60" customHeight="1">
      <c r="B12" s="11">
        <v>7</v>
      </c>
      <c r="C12" s="82"/>
      <c r="D12" s="83"/>
      <c r="E12" s="82"/>
      <c r="F12" s="83"/>
      <c r="G12" s="84"/>
    </row>
    <row r="13" spans="2:7" ht="60" customHeight="1">
      <c r="B13" s="11">
        <v>8</v>
      </c>
      <c r="C13" s="82"/>
      <c r="D13" s="83"/>
      <c r="E13" s="82"/>
      <c r="F13" s="83"/>
      <c r="G13" s="84"/>
    </row>
    <row r="14" spans="2:7" ht="60" customHeight="1">
      <c r="B14" s="11">
        <v>9</v>
      </c>
      <c r="C14" s="82"/>
      <c r="D14" s="83"/>
      <c r="E14" s="82"/>
      <c r="F14" s="83"/>
      <c r="G14" s="84"/>
    </row>
    <row r="15" spans="2:7" ht="60" customHeight="1" thickBot="1">
      <c r="B15" s="12">
        <v>10</v>
      </c>
      <c r="C15" s="85"/>
      <c r="D15" s="86"/>
      <c r="E15" s="85"/>
      <c r="F15" s="86"/>
      <c r="G15" s="87"/>
    </row>
    <row r="16" spans="3:7" ht="27.75" customHeight="1">
      <c r="C16" s="13"/>
      <c r="D16" s="13"/>
      <c r="E16" s="13"/>
      <c r="F16" s="13"/>
      <c r="G16" s="13"/>
    </row>
    <row r="17" spans="2:7" ht="27.75" customHeight="1" thickBot="1">
      <c r="B17" s="324" t="s">
        <v>17</v>
      </c>
      <c r="C17" s="324"/>
      <c r="D17" s="324"/>
      <c r="E17" s="324"/>
      <c r="F17" s="324"/>
      <c r="G17" s="324"/>
    </row>
    <row r="18" spans="2:7" ht="85.5" customHeight="1" thickBot="1">
      <c r="B18" s="325" t="s">
        <v>257</v>
      </c>
      <c r="C18" s="326"/>
      <c r="D18" s="326"/>
      <c r="E18" s="326"/>
      <c r="F18" s="326"/>
      <c r="G18" s="327"/>
    </row>
    <row r="19" spans="2:7" ht="15">
      <c r="B19" s="14"/>
      <c r="C19" s="14"/>
      <c r="D19" s="14"/>
      <c r="E19" s="14"/>
      <c r="F19" s="14"/>
      <c r="G19" s="14"/>
    </row>
    <row r="20" spans="2:7" ht="27.75" customHeight="1" thickBot="1">
      <c r="B20" s="324" t="s">
        <v>18</v>
      </c>
      <c r="C20" s="324"/>
      <c r="D20" s="324"/>
      <c r="E20" s="324"/>
      <c r="F20" s="324"/>
      <c r="G20" s="324"/>
    </row>
    <row r="21" spans="2:7" ht="85.5" customHeight="1" thickBot="1">
      <c r="B21" s="325" t="s">
        <v>272</v>
      </c>
      <c r="C21" s="326"/>
      <c r="D21" s="326"/>
      <c r="E21" s="326"/>
      <c r="F21" s="326"/>
      <c r="G21" s="327"/>
    </row>
    <row r="22" ht="15.75">
      <c r="G22" s="8"/>
    </row>
    <row r="23" spans="2:7" ht="15.75">
      <c r="B23" s="9" t="s">
        <v>19</v>
      </c>
      <c r="G23" s="8"/>
    </row>
    <row r="24" ht="15">
      <c r="B24" s="9" t="s">
        <v>20</v>
      </c>
    </row>
    <row r="27" ht="15">
      <c r="D27" s="15" t="s">
        <v>21</v>
      </c>
    </row>
    <row r="28" ht="15">
      <c r="D28" s="15" t="s">
        <v>22</v>
      </c>
    </row>
  </sheetData>
  <sheetProtection/>
  <mergeCells count="6">
    <mergeCell ref="B20:G20"/>
    <mergeCell ref="B21:G21"/>
    <mergeCell ref="C3:G3"/>
    <mergeCell ref="B4:G4"/>
    <mergeCell ref="B17:G17"/>
    <mergeCell ref="B18:G18"/>
  </mergeCells>
  <dataValidations count="1">
    <dataValidation type="list" allowBlank="1" showInputMessage="1" showErrorMessage="1" sqref="D6:D15">
      <formula1>$D$27:$D$28</formula1>
    </dataValidation>
  </dataValidations>
  <printOptions/>
  <pageMargins left="0.95" right="0.7086614173228346" top="0.7480314960629921" bottom="0.7480314960629921" header="0.31496062992125984" footer="0.31496062992125984"/>
  <pageSetup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sheetPr>
    <tabColor rgb="FFFF0000"/>
  </sheetPr>
  <dimension ref="A1:S125"/>
  <sheetViews>
    <sheetView view="pageBreakPreview" zoomScaleSheetLayoutView="100" zoomScalePageLayoutView="0" workbookViewId="0" topLeftCell="A1">
      <selection activeCell="G76" sqref="G76"/>
    </sheetView>
  </sheetViews>
  <sheetFormatPr defaultColWidth="9.00390625" defaultRowHeight="13.5"/>
  <cols>
    <col min="1" max="1" width="4.125" style="0" customWidth="1"/>
    <col min="2" max="2" width="8.00390625" style="40" customWidth="1"/>
    <col min="3" max="3" width="23.625" style="0" customWidth="1"/>
    <col min="4" max="4" width="25.00390625" style="0" customWidth="1"/>
    <col min="5" max="5" width="28.375" style="0" customWidth="1"/>
    <col min="6" max="6" width="22.125" style="0" customWidth="1"/>
    <col min="7" max="11" width="22.375" style="0" customWidth="1"/>
    <col min="13" max="13" width="8.00390625" style="0" customWidth="1"/>
    <col min="15" max="16" width="0" style="0" hidden="1" customWidth="1"/>
  </cols>
  <sheetData>
    <row r="1" spans="1:2" ht="15">
      <c r="A1" s="4" t="s">
        <v>115</v>
      </c>
      <c r="B1" s="4"/>
    </row>
    <row r="2" spans="1:2" ht="11.25" customHeight="1">
      <c r="A2" s="4"/>
      <c r="B2" s="4"/>
    </row>
    <row r="3" spans="1:19" s="4" customFormat="1" ht="15">
      <c r="A3"/>
      <c r="B3" s="322" t="s">
        <v>76</v>
      </c>
      <c r="C3" s="322"/>
      <c r="D3" s="322"/>
      <c r="E3" s="322"/>
      <c r="F3" s="35"/>
      <c r="G3" s="35"/>
      <c r="H3" s="35"/>
      <c r="I3" s="35"/>
      <c r="J3" s="35"/>
      <c r="K3" s="35"/>
      <c r="L3" s="35"/>
      <c r="M3" s="35"/>
      <c r="N3" s="35"/>
      <c r="O3"/>
      <c r="P3"/>
      <c r="Q3"/>
      <c r="R3"/>
      <c r="S3"/>
    </row>
    <row r="4" spans="2:6" ht="13.5" customHeight="1">
      <c r="B4" s="107"/>
      <c r="C4" s="45" t="s">
        <v>132</v>
      </c>
      <c r="D4" s="45"/>
      <c r="E4" s="45"/>
      <c r="F4" s="39"/>
    </row>
    <row r="5" spans="2:6" ht="13.5" customHeight="1">
      <c r="B5" s="108"/>
      <c r="C5" s="45" t="s">
        <v>147</v>
      </c>
      <c r="D5" s="45"/>
      <c r="E5" s="45"/>
      <c r="F5" s="39"/>
    </row>
    <row r="6" spans="2:6" ht="13.5" customHeight="1">
      <c r="B6" s="109"/>
      <c r="C6" s="45"/>
      <c r="D6" s="45"/>
      <c r="E6" s="45"/>
      <c r="F6" s="39"/>
    </row>
    <row r="7" spans="1:19" s="4" customFormat="1" ht="18" customHeight="1">
      <c r="A7"/>
      <c r="B7" s="340" t="s">
        <v>146</v>
      </c>
      <c r="C7" s="341"/>
      <c r="D7" s="341"/>
      <c r="E7" s="341"/>
      <c r="F7"/>
      <c r="G7"/>
      <c r="H7"/>
      <c r="I7"/>
      <c r="J7"/>
      <c r="K7"/>
      <c r="L7"/>
      <c r="M7"/>
      <c r="N7"/>
      <c r="O7"/>
      <c r="P7"/>
      <c r="Q7"/>
      <c r="R7"/>
      <c r="S7"/>
    </row>
    <row r="8" spans="2:11" ht="42.75" customHeight="1">
      <c r="B8" s="342" t="s">
        <v>128</v>
      </c>
      <c r="C8" s="342"/>
      <c r="D8" s="342"/>
      <c r="E8" s="342"/>
      <c r="F8" s="46"/>
      <c r="G8" s="46"/>
      <c r="H8" s="46"/>
      <c r="I8" s="46"/>
      <c r="J8" s="46"/>
      <c r="K8" s="46"/>
    </row>
    <row r="9" spans="2:6" ht="18.75" customHeight="1">
      <c r="B9" s="94" t="s">
        <v>129</v>
      </c>
      <c r="C9" s="94"/>
      <c r="D9" s="94"/>
      <c r="E9" s="94"/>
      <c r="F9" s="94"/>
    </row>
    <row r="10" spans="2:6" ht="30" customHeight="1">
      <c r="B10" s="342" t="s">
        <v>145</v>
      </c>
      <c r="C10" s="342"/>
      <c r="D10" s="342"/>
      <c r="E10" s="342"/>
      <c r="F10" s="39"/>
    </row>
    <row r="11" spans="2:5" ht="14.25" thickBot="1">
      <c r="B11" s="343" t="s">
        <v>116</v>
      </c>
      <c r="C11" s="344"/>
      <c r="D11" s="344"/>
      <c r="E11" s="343"/>
    </row>
    <row r="12" spans="2:15" ht="13.5">
      <c r="B12" s="332"/>
      <c r="C12" s="328" t="s">
        <v>84</v>
      </c>
      <c r="D12" s="329"/>
      <c r="E12" s="97"/>
      <c r="O12" t="s">
        <v>325</v>
      </c>
    </row>
    <row r="13" spans="2:5" ht="13.5">
      <c r="B13" s="333"/>
      <c r="C13" s="328" t="s">
        <v>74</v>
      </c>
      <c r="D13" s="329"/>
      <c r="E13" s="98"/>
    </row>
    <row r="14" spans="2:5" ht="13.5">
      <c r="B14" s="333"/>
      <c r="C14" s="328" t="s">
        <v>85</v>
      </c>
      <c r="D14" s="329"/>
      <c r="E14" s="98"/>
    </row>
    <row r="15" spans="2:16" ht="13.5">
      <c r="B15" s="333"/>
      <c r="C15" s="328" t="s">
        <v>86</v>
      </c>
      <c r="D15" s="329"/>
      <c r="E15" s="95"/>
      <c r="O15" t="s">
        <v>87</v>
      </c>
      <c r="P15" t="s">
        <v>88</v>
      </c>
    </row>
    <row r="16" spans="2:5" ht="13.5">
      <c r="B16" s="333"/>
      <c r="C16" s="47" t="s">
        <v>89</v>
      </c>
      <c r="D16" s="91" t="s">
        <v>117</v>
      </c>
      <c r="E16" s="100">
        <f>IF(E15=O15,1.1,IF(E15=P15,1.29,""))</f>
      </c>
    </row>
    <row r="17" spans="2:5" ht="13.5">
      <c r="B17" s="333"/>
      <c r="C17" s="47" t="s">
        <v>90</v>
      </c>
      <c r="D17" s="91" t="s">
        <v>117</v>
      </c>
      <c r="E17" s="98"/>
    </row>
    <row r="18" spans="2:11" ht="14.25" customHeight="1" thickBot="1">
      <c r="B18" s="334"/>
      <c r="C18" s="338" t="s">
        <v>127</v>
      </c>
      <c r="D18" s="339"/>
      <c r="E18" s="99"/>
      <c r="F18" s="46"/>
      <c r="G18" s="46"/>
      <c r="H18" s="46"/>
      <c r="I18" s="46"/>
      <c r="J18" s="46"/>
      <c r="K18" s="46"/>
    </row>
    <row r="19" spans="2:5" ht="14.25" thickBot="1">
      <c r="B19" s="330" t="s">
        <v>91</v>
      </c>
      <c r="C19" s="331"/>
      <c r="D19" s="331"/>
      <c r="E19" s="330"/>
    </row>
    <row r="20" spans="2:5" ht="13.5">
      <c r="B20" s="332"/>
      <c r="C20" s="328" t="s">
        <v>84</v>
      </c>
      <c r="D20" s="329"/>
      <c r="E20" s="97"/>
    </row>
    <row r="21" spans="2:5" ht="13.5">
      <c r="B21" s="333"/>
      <c r="C21" s="328" t="s">
        <v>74</v>
      </c>
      <c r="D21" s="329"/>
      <c r="E21" s="98"/>
    </row>
    <row r="22" spans="2:5" ht="13.5">
      <c r="B22" s="333"/>
      <c r="C22" s="328" t="s">
        <v>85</v>
      </c>
      <c r="D22" s="329"/>
      <c r="E22" s="98"/>
    </row>
    <row r="23" spans="2:5" ht="13.5">
      <c r="B23" s="333"/>
      <c r="C23" s="47" t="s">
        <v>89</v>
      </c>
      <c r="D23" s="91" t="s">
        <v>117</v>
      </c>
      <c r="E23" s="105">
        <v>6</v>
      </c>
    </row>
    <row r="24" spans="2:5" ht="13.5">
      <c r="B24" s="333"/>
      <c r="C24" s="47" t="s">
        <v>90</v>
      </c>
      <c r="D24" s="91" t="s">
        <v>117</v>
      </c>
      <c r="E24" s="98"/>
    </row>
    <row r="25" spans="2:5" ht="14.25" customHeight="1" thickBot="1">
      <c r="B25" s="334"/>
      <c r="C25" s="338" t="s">
        <v>127</v>
      </c>
      <c r="D25" s="339"/>
      <c r="E25" s="99"/>
    </row>
    <row r="26" spans="2:5" ht="14.25" thickBot="1">
      <c r="B26" s="330" t="s">
        <v>92</v>
      </c>
      <c r="C26" s="331"/>
      <c r="D26" s="331"/>
      <c r="E26" s="330"/>
    </row>
    <row r="27" spans="2:5" ht="13.5">
      <c r="B27" s="332"/>
      <c r="C27" s="328" t="s">
        <v>84</v>
      </c>
      <c r="D27" s="329"/>
      <c r="E27" s="97"/>
    </row>
    <row r="28" spans="2:5" ht="13.5">
      <c r="B28" s="333"/>
      <c r="C28" s="328" t="s">
        <v>74</v>
      </c>
      <c r="D28" s="329"/>
      <c r="E28" s="98"/>
    </row>
    <row r="29" spans="2:5" ht="13.5">
      <c r="B29" s="333"/>
      <c r="C29" s="328" t="s">
        <v>85</v>
      </c>
      <c r="D29" s="329"/>
      <c r="E29" s="98"/>
    </row>
    <row r="30" spans="2:5" ht="13.5">
      <c r="B30" s="333"/>
      <c r="C30" s="47" t="s">
        <v>89</v>
      </c>
      <c r="D30" s="91" t="s">
        <v>117</v>
      </c>
      <c r="E30" s="105">
        <v>3.9</v>
      </c>
    </row>
    <row r="31" spans="2:5" ht="13.5">
      <c r="B31" s="333"/>
      <c r="C31" s="47" t="s">
        <v>90</v>
      </c>
      <c r="D31" s="91" t="s">
        <v>117</v>
      </c>
      <c r="E31" s="98"/>
    </row>
    <row r="32" spans="2:5" ht="14.25" customHeight="1" thickBot="1">
      <c r="B32" s="334"/>
      <c r="C32" s="338" t="s">
        <v>127</v>
      </c>
      <c r="D32" s="339"/>
      <c r="E32" s="99"/>
    </row>
    <row r="33" spans="2:5" ht="14.25" thickBot="1">
      <c r="B33" s="330" t="s">
        <v>93</v>
      </c>
      <c r="C33" s="331"/>
      <c r="D33" s="331"/>
      <c r="E33" s="330"/>
    </row>
    <row r="34" spans="2:5" ht="13.5">
      <c r="B34" s="332"/>
      <c r="C34" s="328" t="s">
        <v>84</v>
      </c>
      <c r="D34" s="329"/>
      <c r="E34" s="97"/>
    </row>
    <row r="35" spans="2:5" ht="13.5">
      <c r="B35" s="333"/>
      <c r="C35" s="328" t="s">
        <v>74</v>
      </c>
      <c r="D35" s="329"/>
      <c r="E35" s="98"/>
    </row>
    <row r="36" spans="2:5" ht="13.5">
      <c r="B36" s="333"/>
      <c r="C36" s="328" t="s">
        <v>85</v>
      </c>
      <c r="D36" s="329"/>
      <c r="E36" s="98"/>
    </row>
    <row r="37" spans="2:5" ht="13.5">
      <c r="B37" s="333"/>
      <c r="C37" s="47" t="s">
        <v>89</v>
      </c>
      <c r="D37" s="91" t="s">
        <v>117</v>
      </c>
      <c r="E37" s="105">
        <v>5</v>
      </c>
    </row>
    <row r="38" spans="2:5" ht="13.5">
      <c r="B38" s="333"/>
      <c r="C38" s="47" t="s">
        <v>90</v>
      </c>
      <c r="D38" s="91" t="s">
        <v>117</v>
      </c>
      <c r="E38" s="98"/>
    </row>
    <row r="39" spans="2:5" ht="14.25" customHeight="1" thickBot="1">
      <c r="B39" s="334"/>
      <c r="C39" s="338" t="s">
        <v>127</v>
      </c>
      <c r="D39" s="339"/>
      <c r="E39" s="99"/>
    </row>
    <row r="40" spans="2:5" ht="14.25" thickBot="1">
      <c r="B40" s="330" t="s">
        <v>143</v>
      </c>
      <c r="C40" s="331"/>
      <c r="D40" s="331"/>
      <c r="E40" s="330"/>
    </row>
    <row r="41" spans="2:5" ht="13.5">
      <c r="B41" s="332"/>
      <c r="C41" s="328" t="s">
        <v>84</v>
      </c>
      <c r="D41" s="329"/>
      <c r="E41" s="142" t="s">
        <v>259</v>
      </c>
    </row>
    <row r="42" spans="2:5" ht="13.5">
      <c r="B42" s="333"/>
      <c r="C42" s="328" t="s">
        <v>74</v>
      </c>
      <c r="D42" s="329"/>
      <c r="E42" s="143" t="s">
        <v>260</v>
      </c>
    </row>
    <row r="43" spans="2:16" ht="13.5">
      <c r="B43" s="333"/>
      <c r="C43" s="335" t="s">
        <v>85</v>
      </c>
      <c r="D43" s="336"/>
      <c r="E43" s="143" t="s">
        <v>261</v>
      </c>
      <c r="O43" s="48"/>
      <c r="P43" s="48"/>
    </row>
    <row r="44" spans="2:16" ht="14.25" thickBot="1">
      <c r="B44" s="333"/>
      <c r="C44" s="337" t="s">
        <v>86</v>
      </c>
      <c r="D44" s="335"/>
      <c r="E44" s="95" t="s">
        <v>94</v>
      </c>
      <c r="O44" t="s">
        <v>94</v>
      </c>
      <c r="P44" t="s">
        <v>95</v>
      </c>
    </row>
    <row r="45" spans="2:16" ht="27.75" customHeight="1">
      <c r="B45" s="333"/>
      <c r="C45" s="90" t="s">
        <v>144</v>
      </c>
      <c r="D45" s="96" t="s">
        <v>302</v>
      </c>
      <c r="E45" s="101">
        <f>IF(D45="","",IF(D45=P45,3.9,IF(AND(D45=O45,E44=O44),5.6,4.8)))</f>
        <v>3.9</v>
      </c>
      <c r="O45" s="48" t="s">
        <v>118</v>
      </c>
      <c r="P45" s="48" t="s">
        <v>117</v>
      </c>
    </row>
    <row r="46" spans="2:5" ht="14.25" thickBot="1">
      <c r="B46" s="333"/>
      <c r="C46" s="89" t="s">
        <v>90</v>
      </c>
      <c r="D46" s="102" t="str">
        <f>IF(D45="","",IF(D45="APF=","APF=","COP="))</f>
        <v>COP=</v>
      </c>
      <c r="E46" s="140">
        <v>4</v>
      </c>
    </row>
    <row r="47" spans="2:5" ht="14.25" customHeight="1" thickBot="1">
      <c r="B47" s="334"/>
      <c r="C47" s="338" t="s">
        <v>127</v>
      </c>
      <c r="D47" s="339"/>
      <c r="E47" s="141" t="s">
        <v>258</v>
      </c>
    </row>
    <row r="48" spans="2:5" ht="14.25" thickBot="1">
      <c r="B48" s="330" t="s">
        <v>143</v>
      </c>
      <c r="C48" s="331"/>
      <c r="D48" s="331"/>
      <c r="E48" s="330"/>
    </row>
    <row r="49" spans="2:5" ht="13.5">
      <c r="B49" s="332"/>
      <c r="C49" s="328" t="s">
        <v>84</v>
      </c>
      <c r="D49" s="329"/>
      <c r="E49" s="142" t="s">
        <v>259</v>
      </c>
    </row>
    <row r="50" spans="2:5" ht="13.5">
      <c r="B50" s="333"/>
      <c r="C50" s="328" t="s">
        <v>74</v>
      </c>
      <c r="D50" s="329"/>
      <c r="E50" s="143" t="s">
        <v>303</v>
      </c>
    </row>
    <row r="51" spans="2:16" ht="13.5">
      <c r="B51" s="333"/>
      <c r="C51" s="335" t="s">
        <v>85</v>
      </c>
      <c r="D51" s="336"/>
      <c r="E51" s="143" t="s">
        <v>274</v>
      </c>
      <c r="O51" s="48"/>
      <c r="P51" s="48"/>
    </row>
    <row r="52" spans="2:16" ht="14.25" thickBot="1">
      <c r="B52" s="333"/>
      <c r="C52" s="337" t="s">
        <v>86</v>
      </c>
      <c r="D52" s="335"/>
      <c r="E52" s="95" t="s">
        <v>94</v>
      </c>
      <c r="O52" t="s">
        <v>94</v>
      </c>
      <c r="P52" t="s">
        <v>95</v>
      </c>
    </row>
    <row r="53" spans="2:16" ht="27.75" customHeight="1">
      <c r="B53" s="333"/>
      <c r="C53" s="90" t="s">
        <v>144</v>
      </c>
      <c r="D53" s="96" t="s">
        <v>302</v>
      </c>
      <c r="E53" s="101">
        <f>IF(D53="","",IF(D53=P53,3.9,IF(AND(D53=O53,E52=O52),5.6,4.8)))</f>
        <v>3.9</v>
      </c>
      <c r="O53" s="48" t="s">
        <v>118</v>
      </c>
      <c r="P53" s="48" t="s">
        <v>117</v>
      </c>
    </row>
    <row r="54" spans="2:5" ht="14.25" thickBot="1">
      <c r="B54" s="333"/>
      <c r="C54" s="89" t="s">
        <v>90</v>
      </c>
      <c r="D54" s="102" t="str">
        <f>IF(D53="","",IF(D53="APF=","APF=","COP="))</f>
        <v>COP=</v>
      </c>
      <c r="E54" s="140">
        <v>4.2</v>
      </c>
    </row>
    <row r="55" spans="2:5" ht="14.25" customHeight="1" thickBot="1">
      <c r="B55" s="334"/>
      <c r="C55" s="338" t="s">
        <v>127</v>
      </c>
      <c r="D55" s="339"/>
      <c r="E55" s="141" t="s">
        <v>273</v>
      </c>
    </row>
    <row r="56" spans="2:5" ht="14.25" thickBot="1">
      <c r="B56" s="330" t="s">
        <v>96</v>
      </c>
      <c r="C56" s="331"/>
      <c r="D56" s="331"/>
      <c r="E56" s="330"/>
    </row>
    <row r="57" spans="2:5" ht="13.5">
      <c r="B57" s="332"/>
      <c r="C57" s="328" t="s">
        <v>84</v>
      </c>
      <c r="D57" s="329"/>
      <c r="E57" s="97"/>
    </row>
    <row r="58" spans="2:5" ht="13.5">
      <c r="B58" s="333"/>
      <c r="C58" s="328" t="s">
        <v>74</v>
      </c>
      <c r="D58" s="329"/>
      <c r="E58" s="98"/>
    </row>
    <row r="59" spans="2:5" ht="13.5">
      <c r="B59" s="333"/>
      <c r="C59" s="328" t="s">
        <v>85</v>
      </c>
      <c r="D59" s="329"/>
      <c r="E59" s="98"/>
    </row>
    <row r="60" spans="2:5" ht="13.5">
      <c r="B60" s="333"/>
      <c r="C60" s="47" t="s">
        <v>89</v>
      </c>
      <c r="D60" s="92" t="s">
        <v>119</v>
      </c>
      <c r="E60" s="105">
        <v>3.3</v>
      </c>
    </row>
    <row r="61" spans="2:5" ht="13.5">
      <c r="B61" s="333"/>
      <c r="C61" s="47" t="s">
        <v>90</v>
      </c>
      <c r="D61" s="92" t="s">
        <v>119</v>
      </c>
      <c r="E61" s="98"/>
    </row>
    <row r="62" spans="2:5" ht="14.25" customHeight="1" thickBot="1">
      <c r="B62" s="334"/>
      <c r="C62" s="338" t="s">
        <v>127</v>
      </c>
      <c r="D62" s="339"/>
      <c r="E62" s="99"/>
    </row>
    <row r="63" spans="2:5" ht="14.25" thickBot="1">
      <c r="B63" s="330" t="s">
        <v>120</v>
      </c>
      <c r="C63" s="331"/>
      <c r="D63" s="331"/>
      <c r="E63" s="330"/>
    </row>
    <row r="64" spans="2:5" ht="13.5">
      <c r="B64" s="332"/>
      <c r="C64" s="328" t="s">
        <v>84</v>
      </c>
      <c r="D64" s="329"/>
      <c r="E64" s="97"/>
    </row>
    <row r="65" spans="2:5" ht="13.5">
      <c r="B65" s="333"/>
      <c r="C65" s="328" t="s">
        <v>74</v>
      </c>
      <c r="D65" s="329"/>
      <c r="E65" s="98"/>
    </row>
    <row r="66" spans="2:5" ht="13.5">
      <c r="B66" s="333"/>
      <c r="C66" s="328" t="s">
        <v>85</v>
      </c>
      <c r="D66" s="329"/>
      <c r="E66" s="98"/>
    </row>
    <row r="67" spans="2:5" ht="13.5">
      <c r="B67" s="333"/>
      <c r="C67" s="47" t="s">
        <v>89</v>
      </c>
      <c r="D67" s="92" t="s">
        <v>118</v>
      </c>
      <c r="E67" s="106">
        <v>2.18</v>
      </c>
    </row>
    <row r="68" spans="2:5" ht="13.5">
      <c r="B68" s="333"/>
      <c r="C68" s="47" t="s">
        <v>90</v>
      </c>
      <c r="D68" s="92" t="s">
        <v>118</v>
      </c>
      <c r="E68" s="98"/>
    </row>
    <row r="69" spans="2:5" ht="14.25" customHeight="1" thickBot="1">
      <c r="B69" s="334"/>
      <c r="C69" s="338" t="s">
        <v>127</v>
      </c>
      <c r="D69" s="339"/>
      <c r="E69" s="99"/>
    </row>
    <row r="70" spans="2:5" ht="14.25" thickBot="1">
      <c r="B70" s="330" t="s">
        <v>121</v>
      </c>
      <c r="C70" s="331"/>
      <c r="D70" s="331"/>
      <c r="E70" s="330"/>
    </row>
    <row r="71" spans="2:5" ht="13.5">
      <c r="B71" s="332"/>
      <c r="C71" s="328" t="s">
        <v>84</v>
      </c>
      <c r="D71" s="329"/>
      <c r="E71" s="97"/>
    </row>
    <row r="72" spans="2:5" ht="13.5">
      <c r="B72" s="333"/>
      <c r="C72" s="328" t="s">
        <v>74</v>
      </c>
      <c r="D72" s="329"/>
      <c r="E72" s="98"/>
    </row>
    <row r="73" spans="2:5" ht="13.5">
      <c r="B73" s="333"/>
      <c r="C73" s="328" t="s">
        <v>85</v>
      </c>
      <c r="D73" s="329"/>
      <c r="E73" s="98"/>
    </row>
    <row r="74" spans="2:16" ht="13.5">
      <c r="B74" s="333"/>
      <c r="C74" s="328" t="s">
        <v>97</v>
      </c>
      <c r="D74" s="329"/>
      <c r="E74" s="95"/>
      <c r="O74" t="s">
        <v>98</v>
      </c>
      <c r="P74" t="s">
        <v>99</v>
      </c>
    </row>
    <row r="75" spans="2:5" ht="13.5">
      <c r="B75" s="333"/>
      <c r="C75" s="47" t="s">
        <v>89</v>
      </c>
      <c r="D75" s="91" t="s">
        <v>100</v>
      </c>
      <c r="E75" s="103">
        <f>IF(E74=O74,100%,IF(E74=P74,96%,""))</f>
      </c>
    </row>
    <row r="76" spans="2:5" ht="13.5">
      <c r="B76" s="333"/>
      <c r="C76" s="47" t="s">
        <v>90</v>
      </c>
      <c r="D76" s="93" t="s">
        <v>100</v>
      </c>
      <c r="E76" s="98"/>
    </row>
    <row r="77" spans="2:5" ht="14.25" customHeight="1" thickBot="1">
      <c r="B77" s="334"/>
      <c r="C77" s="338" t="s">
        <v>127</v>
      </c>
      <c r="D77" s="339"/>
      <c r="E77" s="99"/>
    </row>
    <row r="78" spans="2:5" ht="14.25" thickBot="1">
      <c r="B78" s="330" t="s">
        <v>122</v>
      </c>
      <c r="C78" s="331"/>
      <c r="D78" s="331"/>
      <c r="E78" s="330"/>
    </row>
    <row r="79" spans="2:5" ht="13.5">
      <c r="B79" s="332"/>
      <c r="C79" s="328" t="s">
        <v>84</v>
      </c>
      <c r="D79" s="329"/>
      <c r="E79" s="97"/>
    </row>
    <row r="80" spans="2:5" ht="13.5">
      <c r="B80" s="333"/>
      <c r="C80" s="328" t="s">
        <v>74</v>
      </c>
      <c r="D80" s="329"/>
      <c r="E80" s="98"/>
    </row>
    <row r="81" spans="2:5" ht="13.5">
      <c r="B81" s="333"/>
      <c r="C81" s="328" t="s">
        <v>85</v>
      </c>
      <c r="D81" s="329"/>
      <c r="E81" s="98"/>
    </row>
    <row r="82" spans="2:16" ht="13.5">
      <c r="B82" s="333"/>
      <c r="C82" s="328" t="s">
        <v>101</v>
      </c>
      <c r="D82" s="329"/>
      <c r="E82" s="95"/>
      <c r="O82" t="s">
        <v>94</v>
      </c>
      <c r="P82" t="s">
        <v>95</v>
      </c>
    </row>
    <row r="83" spans="2:5" ht="13.5">
      <c r="B83" s="333"/>
      <c r="C83" s="47" t="s">
        <v>89</v>
      </c>
      <c r="D83" s="91" t="s">
        <v>117</v>
      </c>
      <c r="E83" s="104">
        <f>IF(E82=O82,4.2,IF(E82=P82,4,""))</f>
      </c>
    </row>
    <row r="84" spans="2:5" ht="13.5">
      <c r="B84" s="333"/>
      <c r="C84" s="47" t="s">
        <v>90</v>
      </c>
      <c r="D84" s="91" t="s">
        <v>117</v>
      </c>
      <c r="E84" s="98"/>
    </row>
    <row r="85" spans="2:5" ht="14.25" customHeight="1" thickBot="1">
      <c r="B85" s="334"/>
      <c r="C85" s="338" t="s">
        <v>127</v>
      </c>
      <c r="D85" s="339"/>
      <c r="E85" s="99"/>
    </row>
    <row r="86" spans="2:5" ht="14.25" thickBot="1">
      <c r="B86" s="330" t="s">
        <v>123</v>
      </c>
      <c r="C86" s="331"/>
      <c r="D86" s="331"/>
      <c r="E86" s="330"/>
    </row>
    <row r="87" spans="2:5" ht="13.5">
      <c r="B87" s="332"/>
      <c r="C87" s="328" t="s">
        <v>84</v>
      </c>
      <c r="D87" s="329"/>
      <c r="E87" s="97"/>
    </row>
    <row r="88" spans="2:5" ht="13.5">
      <c r="B88" s="333"/>
      <c r="C88" s="328" t="s">
        <v>74</v>
      </c>
      <c r="D88" s="329"/>
      <c r="E88" s="98"/>
    </row>
    <row r="89" spans="2:5" ht="13.5">
      <c r="B89" s="333"/>
      <c r="C89" s="328" t="s">
        <v>85</v>
      </c>
      <c r="D89" s="329"/>
      <c r="E89" s="98"/>
    </row>
    <row r="90" spans="2:5" ht="13.5">
      <c r="B90" s="333"/>
      <c r="C90" s="47" t="s">
        <v>89</v>
      </c>
      <c r="D90" s="92" t="s">
        <v>102</v>
      </c>
      <c r="E90" s="106">
        <v>0.95</v>
      </c>
    </row>
    <row r="91" spans="2:5" ht="13.5">
      <c r="B91" s="333"/>
      <c r="C91" s="47" t="s">
        <v>90</v>
      </c>
      <c r="D91" s="92" t="s">
        <v>102</v>
      </c>
      <c r="E91" s="98"/>
    </row>
    <row r="92" spans="2:5" ht="14.25" customHeight="1" thickBot="1">
      <c r="B92" s="334"/>
      <c r="C92" s="338" t="s">
        <v>127</v>
      </c>
      <c r="D92" s="339"/>
      <c r="E92" s="99"/>
    </row>
    <row r="93" spans="2:5" ht="14.25" thickBot="1">
      <c r="B93" s="330" t="s">
        <v>124</v>
      </c>
      <c r="C93" s="331"/>
      <c r="D93" s="331"/>
      <c r="E93" s="330"/>
    </row>
    <row r="94" spans="2:5" ht="13.5">
      <c r="B94" s="332"/>
      <c r="C94" s="328" t="s">
        <v>84</v>
      </c>
      <c r="D94" s="329"/>
      <c r="E94" s="97"/>
    </row>
    <row r="95" spans="2:5" ht="13.5">
      <c r="B95" s="333"/>
      <c r="C95" s="328" t="s">
        <v>74</v>
      </c>
      <c r="D95" s="329"/>
      <c r="E95" s="98"/>
    </row>
    <row r="96" spans="2:5" ht="13.5">
      <c r="B96" s="333"/>
      <c r="C96" s="328" t="s">
        <v>85</v>
      </c>
      <c r="D96" s="329"/>
      <c r="E96" s="98"/>
    </row>
    <row r="97" spans="2:16" ht="13.5">
      <c r="B97" s="333"/>
      <c r="C97" s="328" t="s">
        <v>103</v>
      </c>
      <c r="D97" s="329"/>
      <c r="E97" s="95"/>
      <c r="O97" t="s">
        <v>104</v>
      </c>
      <c r="P97" t="s">
        <v>105</v>
      </c>
    </row>
    <row r="98" spans="2:5" ht="13.5">
      <c r="B98" s="333"/>
      <c r="C98" s="335" t="s">
        <v>89</v>
      </c>
      <c r="D98" s="91" t="s">
        <v>106</v>
      </c>
      <c r="E98" s="103">
        <f>IF(E97=O97,85%,IF(E97=P97,80%,""))</f>
      </c>
    </row>
    <row r="99" spans="2:5" ht="13.5">
      <c r="B99" s="333"/>
      <c r="C99" s="352"/>
      <c r="D99" s="93" t="s">
        <v>107</v>
      </c>
      <c r="E99" s="103">
        <f>IF(E97=O97,"－",IF(E97=P97,41%,""))</f>
      </c>
    </row>
    <row r="100" spans="2:5" ht="13.5">
      <c r="B100" s="333"/>
      <c r="C100" s="353" t="s">
        <v>90</v>
      </c>
      <c r="D100" s="93" t="s">
        <v>106</v>
      </c>
      <c r="E100" s="98"/>
    </row>
    <row r="101" spans="2:5" ht="13.5">
      <c r="B101" s="333"/>
      <c r="C101" s="354"/>
      <c r="D101" s="93" t="s">
        <v>107</v>
      </c>
      <c r="E101" s="98"/>
    </row>
    <row r="102" spans="2:5" ht="14.25" customHeight="1" thickBot="1">
      <c r="B102" s="334"/>
      <c r="C102" s="338" t="s">
        <v>127</v>
      </c>
      <c r="D102" s="339"/>
      <c r="E102" s="99"/>
    </row>
    <row r="103" spans="2:5" ht="14.25" thickBot="1">
      <c r="B103" s="330" t="s">
        <v>365</v>
      </c>
      <c r="C103" s="331"/>
      <c r="D103" s="331"/>
      <c r="E103" s="330"/>
    </row>
    <row r="104" spans="2:5" ht="13.5">
      <c r="B104" s="346"/>
      <c r="C104" s="328" t="s">
        <v>84</v>
      </c>
      <c r="D104" s="329"/>
      <c r="E104" s="97"/>
    </row>
    <row r="105" spans="2:5" ht="13.5">
      <c r="B105" s="347"/>
      <c r="C105" s="328" t="s">
        <v>74</v>
      </c>
      <c r="D105" s="329"/>
      <c r="E105" s="98"/>
    </row>
    <row r="106" spans="2:5" ht="13.5">
      <c r="B106" s="347"/>
      <c r="C106" s="328" t="s">
        <v>85</v>
      </c>
      <c r="D106" s="329"/>
      <c r="E106" s="98"/>
    </row>
    <row r="107" spans="2:5" ht="13.5">
      <c r="B107" s="347"/>
      <c r="C107" s="47" t="s">
        <v>89</v>
      </c>
      <c r="D107" s="92" t="s">
        <v>366</v>
      </c>
      <c r="E107" s="106">
        <v>0.75</v>
      </c>
    </row>
    <row r="108" spans="2:5" ht="13.5">
      <c r="B108" s="347"/>
      <c r="C108" s="47" t="s">
        <v>90</v>
      </c>
      <c r="D108" s="92" t="s">
        <v>366</v>
      </c>
      <c r="E108" s="98"/>
    </row>
    <row r="109" spans="2:5" ht="14.25" customHeight="1" thickBot="1">
      <c r="B109" s="348"/>
      <c r="C109" s="338" t="s">
        <v>127</v>
      </c>
      <c r="D109" s="339"/>
      <c r="E109" s="99"/>
    </row>
    <row r="111" ht="14.25" thickBot="1">
      <c r="B111" s="167" t="s">
        <v>301</v>
      </c>
    </row>
    <row r="112" spans="2:6" ht="13.5">
      <c r="B112" s="355" t="s">
        <v>304</v>
      </c>
      <c r="C112" s="356"/>
      <c r="D112" s="356"/>
      <c r="E112" s="356"/>
      <c r="F112" s="357"/>
    </row>
    <row r="113" spans="2:6" ht="13.5">
      <c r="B113" s="358"/>
      <c r="C113" s="359"/>
      <c r="D113" s="359"/>
      <c r="E113" s="359"/>
      <c r="F113" s="360"/>
    </row>
    <row r="114" spans="2:6" ht="13.5">
      <c r="B114" s="358"/>
      <c r="C114" s="359"/>
      <c r="D114" s="359"/>
      <c r="E114" s="359"/>
      <c r="F114" s="360"/>
    </row>
    <row r="115" spans="2:6" ht="13.5">
      <c r="B115" s="358"/>
      <c r="C115" s="359"/>
      <c r="D115" s="359"/>
      <c r="E115" s="359"/>
      <c r="F115" s="360"/>
    </row>
    <row r="116" spans="2:6" ht="13.5">
      <c r="B116" s="358"/>
      <c r="C116" s="359"/>
      <c r="D116" s="359"/>
      <c r="E116" s="359"/>
      <c r="F116" s="360"/>
    </row>
    <row r="117" spans="2:6" ht="59.25" customHeight="1" thickBot="1">
      <c r="B117" s="361"/>
      <c r="C117" s="362"/>
      <c r="D117" s="362"/>
      <c r="E117" s="362"/>
      <c r="F117" s="363"/>
    </row>
    <row r="119" ht="13.5">
      <c r="B119" s="24" t="s">
        <v>108</v>
      </c>
    </row>
    <row r="120" spans="2:16" ht="13.5">
      <c r="B120" s="345" t="s">
        <v>109</v>
      </c>
      <c r="C120" s="345"/>
      <c r="D120" s="345" t="s">
        <v>110</v>
      </c>
      <c r="E120" s="345"/>
      <c r="F120" s="345"/>
      <c r="G120" s="50"/>
      <c r="H120" s="50"/>
      <c r="I120" s="50"/>
      <c r="J120" s="50"/>
      <c r="K120" s="50"/>
      <c r="L120" s="51"/>
      <c r="M120" s="51"/>
      <c r="N120" s="51"/>
      <c r="O120" s="51"/>
      <c r="P120" s="51"/>
    </row>
    <row r="121" spans="2:11" ht="49.5" customHeight="1">
      <c r="B121" s="351" t="s">
        <v>111</v>
      </c>
      <c r="C121" s="351"/>
      <c r="D121" s="350" t="s">
        <v>112</v>
      </c>
      <c r="E121" s="350"/>
      <c r="F121" s="350"/>
      <c r="G121" s="45"/>
      <c r="H121" s="45"/>
      <c r="I121" s="45"/>
      <c r="J121" s="45"/>
      <c r="K121" s="45"/>
    </row>
    <row r="122" spans="1:19" ht="49.5" customHeight="1">
      <c r="A122" s="44"/>
      <c r="B122" s="351" t="s">
        <v>125</v>
      </c>
      <c r="C122" s="351"/>
      <c r="D122" s="350" t="s">
        <v>113</v>
      </c>
      <c r="E122" s="350"/>
      <c r="F122" s="350"/>
      <c r="G122" s="45"/>
      <c r="H122" s="45"/>
      <c r="I122" s="45"/>
      <c r="J122" s="45"/>
      <c r="K122" s="45"/>
      <c r="L122" s="44"/>
      <c r="M122" s="44"/>
      <c r="N122" s="44"/>
      <c r="O122" s="44"/>
      <c r="P122" s="44"/>
      <c r="Q122" s="44"/>
      <c r="R122" s="44"/>
      <c r="S122" s="44"/>
    </row>
    <row r="124" ht="14.25" thickBot="1">
      <c r="B124" s="49" t="s">
        <v>126</v>
      </c>
    </row>
    <row r="125" spans="2:11" ht="42.75" customHeight="1" thickBot="1">
      <c r="B125" s="148" t="s">
        <v>300</v>
      </c>
      <c r="C125" s="349" t="s">
        <v>114</v>
      </c>
      <c r="D125" s="350"/>
      <c r="E125" s="350"/>
      <c r="F125" s="350"/>
      <c r="G125" s="45"/>
      <c r="H125" s="45"/>
      <c r="I125" s="45"/>
      <c r="J125" s="45"/>
      <c r="K125" s="45"/>
    </row>
  </sheetData>
  <sheetProtection/>
  <mergeCells count="98">
    <mergeCell ref="C109:D109"/>
    <mergeCell ref="C85:D85"/>
    <mergeCell ref="B33:E33"/>
    <mergeCell ref="C79:D79"/>
    <mergeCell ref="C69:D69"/>
    <mergeCell ref="B78:E78"/>
    <mergeCell ref="B34:B39"/>
    <mergeCell ref="C34:D34"/>
    <mergeCell ref="C35:D35"/>
    <mergeCell ref="C36:D36"/>
    <mergeCell ref="C72:D72"/>
    <mergeCell ref="C25:D25"/>
    <mergeCell ref="C28:D28"/>
    <mergeCell ref="C27:D27"/>
    <mergeCell ref="B27:B32"/>
    <mergeCell ref="C29:D29"/>
    <mergeCell ref="C39:D39"/>
    <mergeCell ref="C41:D41"/>
    <mergeCell ref="C59:D59"/>
    <mergeCell ref="B57:B62"/>
    <mergeCell ref="C74:D74"/>
    <mergeCell ref="B41:B47"/>
    <mergeCell ref="B122:C122"/>
    <mergeCell ref="D122:F122"/>
    <mergeCell ref="D120:F120"/>
    <mergeCell ref="C98:C99"/>
    <mergeCell ref="C100:C101"/>
    <mergeCell ref="B112:F117"/>
    <mergeCell ref="B103:E103"/>
    <mergeCell ref="C106:D106"/>
    <mergeCell ref="B104:B109"/>
    <mergeCell ref="C104:D104"/>
    <mergeCell ref="C105:D105"/>
    <mergeCell ref="C125:F125"/>
    <mergeCell ref="C97:D97"/>
    <mergeCell ref="B94:B102"/>
    <mergeCell ref="C94:D94"/>
    <mergeCell ref="C96:D96"/>
    <mergeCell ref="B121:C121"/>
    <mergeCell ref="D121:F121"/>
    <mergeCell ref="C102:D102"/>
    <mergeCell ref="B120:C120"/>
    <mergeCell ref="C95:D95"/>
    <mergeCell ref="C62:D62"/>
    <mergeCell ref="B64:B69"/>
    <mergeCell ref="C64:D64"/>
    <mergeCell ref="C77:D77"/>
    <mergeCell ref="C73:D73"/>
    <mergeCell ref="C71:D71"/>
    <mergeCell ref="B63:E63"/>
    <mergeCell ref="C13:D13"/>
    <mergeCell ref="C14:D14"/>
    <mergeCell ref="C44:D44"/>
    <mergeCell ref="C32:D32"/>
    <mergeCell ref="B40:E40"/>
    <mergeCell ref="B26:E26"/>
    <mergeCell ref="C15:D15"/>
    <mergeCell ref="C18:D18"/>
    <mergeCell ref="B12:B18"/>
    <mergeCell ref="B19:E19"/>
    <mergeCell ref="C12:D12"/>
    <mergeCell ref="B20:B25"/>
    <mergeCell ref="C20:D20"/>
    <mergeCell ref="C21:D21"/>
    <mergeCell ref="C22:D22"/>
    <mergeCell ref="C58:D58"/>
    <mergeCell ref="C47:D47"/>
    <mergeCell ref="B48:E48"/>
    <mergeCell ref="C42:D42"/>
    <mergeCell ref="C43:D43"/>
    <mergeCell ref="B3:E3"/>
    <mergeCell ref="B7:E7"/>
    <mergeCell ref="B8:E8"/>
    <mergeCell ref="B11:E11"/>
    <mergeCell ref="B10:E10"/>
    <mergeCell ref="C81:D81"/>
    <mergeCell ref="C65:D65"/>
    <mergeCell ref="B70:E70"/>
    <mergeCell ref="C66:D66"/>
    <mergeCell ref="B71:B77"/>
    <mergeCell ref="B93:E93"/>
    <mergeCell ref="C88:D88"/>
    <mergeCell ref="C87:D87"/>
    <mergeCell ref="C89:D89"/>
    <mergeCell ref="B79:B85"/>
    <mergeCell ref="C92:D92"/>
    <mergeCell ref="C80:D80"/>
    <mergeCell ref="B87:B92"/>
    <mergeCell ref="B86:E86"/>
    <mergeCell ref="C82:D82"/>
    <mergeCell ref="C57:D57"/>
    <mergeCell ref="B56:E56"/>
    <mergeCell ref="B49:B55"/>
    <mergeCell ref="C49:D49"/>
    <mergeCell ref="C50:D50"/>
    <mergeCell ref="C51:D51"/>
    <mergeCell ref="C52:D52"/>
    <mergeCell ref="C55:D55"/>
  </mergeCells>
  <dataValidations count="8">
    <dataValidation type="list" showInputMessage="1" showErrorMessage="1" sqref="E44 E52">
      <formula1>$O$44:$P$44</formula1>
    </dataValidation>
    <dataValidation type="list" showInputMessage="1" showErrorMessage="1" sqref="E97">
      <formula1>$O$97:$P$97</formula1>
    </dataValidation>
    <dataValidation type="list" showInputMessage="1" showErrorMessage="1" sqref="E74">
      <formula1>$O$74:$P$74</formula1>
    </dataValidation>
    <dataValidation type="list" showInputMessage="1" showErrorMessage="1" sqref="E82">
      <formula1>$O$82:$P$82</formula1>
    </dataValidation>
    <dataValidation allowBlank="1" showInputMessage="1" showErrorMessage="1" sqref="D98 D75"/>
    <dataValidation type="list" allowBlank="1" showInputMessage="1" showErrorMessage="1" sqref="D45 D53">
      <formula1>$O$45:$P$45</formula1>
    </dataValidation>
    <dataValidation type="list" allowBlank="1" showInputMessage="1" showErrorMessage="1" sqref="B12:B18 B49:B55 B87:B92 B79:B85 B71:B77 B64:B69 B57:B62 B20:B25 B27:B32 B34:B39 B125 B41:B47 B94:B102 B104">
      <formula1>$O$12</formula1>
    </dataValidation>
    <dataValidation type="list" allowBlank="1" showInputMessage="1" showErrorMessage="1" sqref="E15">
      <formula1>$O$15:$Q$15</formula1>
    </dataValidation>
  </dataValidations>
  <printOptions/>
  <pageMargins left="0.7" right="0.7" top="0.75" bottom="0.75" header="0.3" footer="0.3"/>
  <pageSetup horizontalDpi="600" verticalDpi="600" orientation="portrait" paperSize="9" scale="78" r:id="rId4"/>
  <rowBreaks count="1" manualBreakCount="1">
    <brk id="69" max="5" man="1"/>
  </rowBreaks>
  <colBreaks count="1" manualBreakCount="1">
    <brk id="6"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A1">
      <selection activeCell="P16" sqref="P16"/>
    </sheetView>
  </sheetViews>
  <sheetFormatPr defaultColWidth="9.00390625" defaultRowHeight="13.5"/>
  <cols>
    <col min="4" max="4" width="7.875" style="0" customWidth="1"/>
    <col min="6" max="6" width="7.625" style="0" customWidth="1"/>
    <col min="7" max="7" width="2.125" style="0" customWidth="1"/>
    <col min="8" max="9" width="7.875" style="0" customWidth="1"/>
    <col min="10" max="10" width="10.125" style="0" customWidth="1"/>
  </cols>
  <sheetData>
    <row r="1" ht="15">
      <c r="A1" s="4" t="s">
        <v>70</v>
      </c>
    </row>
    <row r="2" s="4" customFormat="1" ht="15">
      <c r="B2" s="5"/>
    </row>
    <row r="3" spans="1:11" s="4" customFormat="1" ht="15">
      <c r="A3" s="322" t="s">
        <v>71</v>
      </c>
      <c r="B3" s="367"/>
      <c r="C3" s="367"/>
      <c r="D3" s="367"/>
      <c r="E3" s="367"/>
      <c r="F3" s="367"/>
      <c r="G3" s="367"/>
      <c r="H3" s="367"/>
      <c r="I3" s="367"/>
      <c r="J3" s="367"/>
      <c r="K3" s="367"/>
    </row>
    <row r="4" spans="1:11" s="4" customFormat="1" ht="15">
      <c r="A4" s="52"/>
      <c r="B4" s="40"/>
      <c r="C4" s="40"/>
      <c r="D4" s="40"/>
      <c r="E4" s="40"/>
      <c r="F4" s="40"/>
      <c r="G4" s="40"/>
      <c r="H4" s="40"/>
      <c r="I4" s="40"/>
      <c r="J4" s="40"/>
      <c r="K4" s="40"/>
    </row>
    <row r="5" spans="1:11" s="4" customFormat="1" ht="15">
      <c r="A5" s="52"/>
      <c r="B5" s="59"/>
      <c r="C5" s="40" t="s">
        <v>132</v>
      </c>
      <c r="D5" s="40"/>
      <c r="E5" s="40"/>
      <c r="F5" s="40"/>
      <c r="G5" s="40"/>
      <c r="H5" s="40"/>
      <c r="I5" s="40"/>
      <c r="J5" s="40"/>
      <c r="K5" s="40"/>
    </row>
    <row r="6" spans="1:11" s="4" customFormat="1" ht="15">
      <c r="A6" s="52"/>
      <c r="B6" s="60"/>
      <c r="C6" s="40" t="s">
        <v>133</v>
      </c>
      <c r="D6" s="40"/>
      <c r="E6" s="40"/>
      <c r="F6" s="40"/>
      <c r="G6" s="40"/>
      <c r="H6" s="40"/>
      <c r="I6" s="40"/>
      <c r="J6" s="40"/>
      <c r="K6" s="40"/>
    </row>
    <row r="7" spans="1:11" s="4" customFormat="1" ht="15">
      <c r="A7" s="52"/>
      <c r="B7" s="40"/>
      <c r="C7" s="40"/>
      <c r="D7" s="40"/>
      <c r="E7" s="40"/>
      <c r="F7" s="40"/>
      <c r="G7" s="40"/>
      <c r="H7" s="40"/>
      <c r="I7" s="40"/>
      <c r="J7" s="40"/>
      <c r="K7" s="40"/>
    </row>
    <row r="8" ht="13.5">
      <c r="A8" s="58" t="s">
        <v>321</v>
      </c>
    </row>
    <row r="9" ht="13.5">
      <c r="A9" s="58"/>
    </row>
    <row r="10" spans="2:10" ht="67.5" customHeight="1">
      <c r="B10" s="28" t="s">
        <v>57</v>
      </c>
      <c r="C10" s="368" t="s">
        <v>141</v>
      </c>
      <c r="D10" s="369"/>
      <c r="E10" s="34" t="s">
        <v>136</v>
      </c>
      <c r="F10" s="370" t="s">
        <v>142</v>
      </c>
      <c r="G10" s="371"/>
      <c r="H10" s="371"/>
      <c r="I10" s="389" t="s">
        <v>137</v>
      </c>
      <c r="J10" s="390"/>
    </row>
    <row r="11" spans="2:10" ht="13.5">
      <c r="B11" s="29" t="s">
        <v>58</v>
      </c>
      <c r="C11" s="381">
        <v>11000</v>
      </c>
      <c r="D11" s="382"/>
      <c r="E11" s="66">
        <f>IF(ISERROR(C11/$C$16)=TRUE,"",C11/$C$16)</f>
        <v>1</v>
      </c>
      <c r="F11" s="372">
        <v>0.0836</v>
      </c>
      <c r="G11" s="222"/>
      <c r="H11" s="222"/>
      <c r="I11" s="392">
        <f>IF(ISERROR(F11*E11)=TRUE,"",F11*E11)</f>
        <v>0.0836</v>
      </c>
      <c r="J11" s="392"/>
    </row>
    <row r="12" spans="2:10" ht="13.5">
      <c r="B12" s="30" t="s">
        <v>59</v>
      </c>
      <c r="C12" s="377">
        <v>0</v>
      </c>
      <c r="D12" s="378"/>
      <c r="E12" s="67">
        <f>IF(ISERROR(C12/$C$16)=TRUE,"",C12/$C$16)</f>
        <v>0</v>
      </c>
      <c r="F12" s="373">
        <v>0.0221</v>
      </c>
      <c r="G12" s="374"/>
      <c r="H12" s="374"/>
      <c r="I12" s="393">
        <f>IF(ISERROR(F12*E12)=TRUE,"",F12*E12)</f>
        <v>0</v>
      </c>
      <c r="J12" s="393"/>
    </row>
    <row r="13" spans="2:10" ht="13.5">
      <c r="B13" s="31" t="s">
        <v>60</v>
      </c>
      <c r="C13" s="377">
        <v>0</v>
      </c>
      <c r="D13" s="378"/>
      <c r="E13" s="68">
        <f>IF(ISERROR(C13/$C$16)=TRUE,"",C13/$C$16)</f>
        <v>0</v>
      </c>
      <c r="F13" s="375">
        <v>0.1373</v>
      </c>
      <c r="G13" s="376"/>
      <c r="H13" s="376"/>
      <c r="I13" s="393">
        <f>IF(ISERROR(F13*E13)=TRUE,"",F13*E13)</f>
        <v>0</v>
      </c>
      <c r="J13" s="393"/>
    </row>
    <row r="14" spans="2:10" ht="13.5">
      <c r="B14" s="32" t="s">
        <v>61</v>
      </c>
      <c r="C14" s="377">
        <v>0</v>
      </c>
      <c r="D14" s="378"/>
      <c r="E14" s="67">
        <f>IF(ISERROR(C14/$C$16)=TRUE,"",C14/$C$16)</f>
        <v>0</v>
      </c>
      <c r="F14" s="398">
        <v>0.1268</v>
      </c>
      <c r="G14" s="399"/>
      <c r="H14" s="399"/>
      <c r="I14" s="393">
        <f>IF(ISERROR(F14*E14)=TRUE,"",F14*E14)</f>
        <v>0</v>
      </c>
      <c r="J14" s="393"/>
    </row>
    <row r="15" spans="2:10" ht="13.5">
      <c r="B15" s="65" t="s">
        <v>62</v>
      </c>
      <c r="C15" s="379">
        <v>0</v>
      </c>
      <c r="D15" s="380"/>
      <c r="E15" s="69">
        <f>IF(ISERROR(C15/$C$16)=TRUE,"",C15/$C$16)</f>
        <v>0</v>
      </c>
      <c r="F15" s="400">
        <v>0.1972</v>
      </c>
      <c r="G15" s="401"/>
      <c r="H15" s="401"/>
      <c r="I15" s="397">
        <f>IF(ISERROR(F15*E15)=TRUE,"",F15*E15)</f>
        <v>0</v>
      </c>
      <c r="J15" s="397"/>
    </row>
    <row r="16" spans="2:10" ht="13.5">
      <c r="B16" s="63" t="s">
        <v>63</v>
      </c>
      <c r="C16" s="402">
        <f>SUM(C11:C15)</f>
        <v>11000</v>
      </c>
      <c r="D16" s="403"/>
      <c r="E16" s="64">
        <v>1</v>
      </c>
      <c r="F16" s="396" t="s">
        <v>64</v>
      </c>
      <c r="G16" s="224"/>
      <c r="H16" s="224"/>
      <c r="J16" s="23"/>
    </row>
    <row r="17" spans="2:8" ht="13.5">
      <c r="B17" s="54"/>
      <c r="C17" s="23"/>
      <c r="D17" s="55"/>
      <c r="E17" s="23"/>
      <c r="F17" s="25"/>
      <c r="G17" s="25"/>
      <c r="H17" s="25"/>
    </row>
    <row r="18" spans="2:11" ht="32.25" customHeight="1">
      <c r="B18" s="540" t="s">
        <v>130</v>
      </c>
      <c r="C18" s="541"/>
      <c r="D18" s="541"/>
      <c r="E18" s="541"/>
      <c r="F18" s="541"/>
      <c r="G18" s="541"/>
      <c r="H18" s="541"/>
      <c r="I18" s="541"/>
      <c r="J18" s="541"/>
      <c r="K18" s="56"/>
    </row>
    <row r="19" spans="2:10" ht="13.5">
      <c r="B19" s="542" t="s">
        <v>131</v>
      </c>
      <c r="C19" s="542"/>
      <c r="D19" s="542"/>
      <c r="E19" s="542"/>
      <c r="F19" s="542"/>
      <c r="G19" s="542"/>
      <c r="H19" s="542"/>
      <c r="I19" s="542"/>
      <c r="J19" s="542"/>
    </row>
    <row r="20" spans="2:10" ht="13.5">
      <c r="B20" s="542"/>
      <c r="C20" s="542"/>
      <c r="D20" s="542"/>
      <c r="E20" s="542"/>
      <c r="F20" s="542"/>
      <c r="G20" s="542"/>
      <c r="H20" s="542"/>
      <c r="I20" s="542"/>
      <c r="J20" s="542"/>
    </row>
    <row r="21" spans="2:10" ht="13.5" customHeight="1">
      <c r="B21" s="543" t="s">
        <v>148</v>
      </c>
      <c r="C21" s="543"/>
      <c r="D21" s="543"/>
      <c r="E21" s="543"/>
      <c r="F21" s="543"/>
      <c r="G21" s="543"/>
      <c r="H21" s="543"/>
      <c r="I21" s="543"/>
      <c r="J21" s="543"/>
    </row>
    <row r="22" spans="2:10" ht="13.5">
      <c r="B22" s="543"/>
      <c r="C22" s="543"/>
      <c r="D22" s="543"/>
      <c r="E22" s="543"/>
      <c r="F22" s="543"/>
      <c r="G22" s="543"/>
      <c r="H22" s="543"/>
      <c r="I22" s="543"/>
      <c r="J22" s="543"/>
    </row>
    <row r="23" spans="2:10" ht="18" customHeight="1">
      <c r="B23" s="543"/>
      <c r="C23" s="543"/>
      <c r="D23" s="543"/>
      <c r="E23" s="543"/>
      <c r="F23" s="543"/>
      <c r="G23" s="543"/>
      <c r="H23" s="543"/>
      <c r="I23" s="543"/>
      <c r="J23" s="543"/>
    </row>
    <row r="24" spans="2:10" ht="13.5">
      <c r="B24" s="57"/>
      <c r="C24" s="57"/>
      <c r="D24" s="57"/>
      <c r="E24" s="57"/>
      <c r="F24" s="57"/>
      <c r="G24" s="57"/>
      <c r="H24" s="57"/>
      <c r="I24" s="57"/>
      <c r="J24" s="57"/>
    </row>
    <row r="25" spans="2:10" ht="13.5">
      <c r="B25" s="70" t="s">
        <v>134</v>
      </c>
      <c r="C25" s="57"/>
      <c r="D25" s="57"/>
      <c r="E25" s="57"/>
      <c r="F25" s="57"/>
      <c r="G25" s="57"/>
      <c r="H25" s="57"/>
      <c r="I25" s="57"/>
      <c r="J25" s="57"/>
    </row>
    <row r="26" spans="2:10" ht="14.25" thickBot="1">
      <c r="B26" s="61" t="s">
        <v>135</v>
      </c>
      <c r="C26" s="57"/>
      <c r="D26" s="57"/>
      <c r="E26" s="57"/>
      <c r="F26" s="57"/>
      <c r="G26" s="57"/>
      <c r="H26" s="57"/>
      <c r="I26" s="57"/>
      <c r="J26" s="57"/>
    </row>
    <row r="27" spans="2:10" ht="14.25" thickBot="1">
      <c r="B27" s="57"/>
      <c r="C27" s="57"/>
      <c r="D27" s="57"/>
      <c r="E27" s="57"/>
      <c r="F27" s="62"/>
      <c r="G27" s="62"/>
      <c r="H27" s="62"/>
      <c r="I27" s="394">
        <f>IF(SUM(I11:J15)=0,"",SUM(I11:J15))</f>
        <v>0.0836</v>
      </c>
      <c r="J27" s="395"/>
    </row>
    <row r="28" spans="2:10" ht="13.5">
      <c r="B28" s="57"/>
      <c r="C28" s="57"/>
      <c r="D28" s="57"/>
      <c r="E28" s="57"/>
      <c r="F28" s="57"/>
      <c r="G28" s="57"/>
      <c r="H28" s="57"/>
      <c r="I28" t="s">
        <v>139</v>
      </c>
      <c r="J28" s="61"/>
    </row>
    <row r="29" spans="2:11" ht="13.5">
      <c r="B29" s="56"/>
      <c r="C29" s="56"/>
      <c r="D29" s="56"/>
      <c r="E29" s="56"/>
      <c r="F29" s="56"/>
      <c r="G29" s="56"/>
      <c r="H29" s="56"/>
      <c r="I29" s="56"/>
      <c r="J29" s="56"/>
      <c r="K29" s="56"/>
    </row>
    <row r="30" spans="1:11" ht="13.5">
      <c r="A30" s="58" t="s">
        <v>322</v>
      </c>
      <c r="B30" s="56"/>
      <c r="C30" s="56"/>
      <c r="D30" s="56"/>
      <c r="E30" s="56"/>
      <c r="F30" s="56"/>
      <c r="G30" s="56"/>
      <c r="H30" s="56"/>
      <c r="I30" s="56"/>
      <c r="J30" s="56"/>
      <c r="K30" s="56"/>
    </row>
    <row r="31" spans="2:6" ht="13.5">
      <c r="B31" s="391"/>
      <c r="C31" s="391"/>
      <c r="D31" s="23"/>
      <c r="E31" s="23"/>
      <c r="F31" s="23"/>
    </row>
    <row r="32" spans="2:6" ht="14.25" thickBot="1">
      <c r="B32" s="71" t="s">
        <v>138</v>
      </c>
      <c r="C32" s="18"/>
      <c r="D32" s="18"/>
      <c r="E32" s="18"/>
      <c r="F32" s="18"/>
    </row>
    <row r="33" spans="2:10" ht="14.25" thickBot="1">
      <c r="B33" s="88">
        <f>IF(ISERROR('別添1'!J59-'別添1'!H62)=TRUE,"",'別添1'!J59-'別添1'!H62)</f>
        <v>870</v>
      </c>
      <c r="C33" t="s">
        <v>66</v>
      </c>
      <c r="D33" s="21" t="s">
        <v>67</v>
      </c>
      <c r="E33" s="73">
        <f>C16</f>
        <v>11000</v>
      </c>
      <c r="F33" s="18" t="s">
        <v>68</v>
      </c>
      <c r="G33" s="33" t="s">
        <v>65</v>
      </c>
      <c r="H33" s="33"/>
      <c r="I33" s="365">
        <f>IF(OR(ISERROR(B33/E33)=TRUE,B33=0),"",B33/E33)</f>
        <v>0.07909090909090909</v>
      </c>
      <c r="J33" s="366"/>
    </row>
    <row r="34" spans="2:9" ht="13.5">
      <c r="B34" t="s">
        <v>323</v>
      </c>
      <c r="E34" t="s">
        <v>69</v>
      </c>
      <c r="I34" t="s">
        <v>139</v>
      </c>
    </row>
    <row r="36" spans="2:9" ht="13.5">
      <c r="B36" s="340" t="s">
        <v>326</v>
      </c>
      <c r="C36" s="340"/>
      <c r="D36" s="340"/>
      <c r="E36" s="340"/>
      <c r="F36" s="340"/>
      <c r="G36" s="340"/>
      <c r="H36" s="340"/>
      <c r="I36" s="340"/>
    </row>
    <row r="37" spans="2:9" ht="54" customHeight="1">
      <c r="B37" s="340"/>
      <c r="C37" s="340"/>
      <c r="D37" s="340"/>
      <c r="E37" s="340"/>
      <c r="F37" s="340"/>
      <c r="G37" s="340"/>
      <c r="H37" s="340"/>
      <c r="I37" s="340"/>
    </row>
    <row r="38" spans="2:9" ht="13.5">
      <c r="B38" s="53"/>
      <c r="C38" s="53"/>
      <c r="D38" s="53"/>
      <c r="E38" s="53"/>
      <c r="F38" s="53"/>
      <c r="G38" s="53"/>
      <c r="H38" s="53"/>
      <c r="I38" s="53"/>
    </row>
    <row r="39" spans="2:9" ht="13.5">
      <c r="B39" s="72" t="s">
        <v>140</v>
      </c>
      <c r="C39" s="53"/>
      <c r="D39" s="53"/>
      <c r="E39" s="53"/>
      <c r="F39" s="53"/>
      <c r="G39" s="53"/>
      <c r="H39" s="53"/>
      <c r="I39" s="53"/>
    </row>
    <row r="40" spans="2:9" ht="13.5">
      <c r="B40" s="72"/>
      <c r="C40" s="53"/>
      <c r="D40" s="53"/>
      <c r="E40" s="53"/>
      <c r="F40" s="53"/>
      <c r="G40" s="53"/>
      <c r="H40" s="53"/>
      <c r="I40" s="53"/>
    </row>
    <row r="41" spans="2:9" ht="13.5">
      <c r="B41" s="44" t="s">
        <v>324</v>
      </c>
      <c r="C41" s="53"/>
      <c r="D41" s="53"/>
      <c r="E41" s="53"/>
      <c r="F41" s="53"/>
      <c r="G41" s="53"/>
      <c r="H41" s="53"/>
      <c r="I41" s="53"/>
    </row>
    <row r="42" spans="2:10" ht="13.5">
      <c r="B42" s="383" t="str">
        <f>IF(AND(I27&lt;&gt;"",I33&lt;&gt;""),IF(I27&lt;I33,"エラー！　②2014年度の床面積あたりの排出量の水準（目標値）が①満たすべき床面積あたりの排出量の水準を満たしていません。","②2014年度の床面積あたりの排出量の水準（目標値）が①満たすべき床面積あたりの排出量の水準を満たしています。"),"")</f>
        <v>②2014年度の床面積あたりの排出量の水準（目標値）が①満たすべき床面積あたりの排出量の水準を満たしています。</v>
      </c>
      <c r="C42" s="384"/>
      <c r="D42" s="384"/>
      <c r="E42" s="384"/>
      <c r="F42" s="384"/>
      <c r="G42" s="384"/>
      <c r="H42" s="384"/>
      <c r="I42" s="384"/>
      <c r="J42" s="385"/>
    </row>
    <row r="43" spans="2:10" ht="13.5">
      <c r="B43" s="386"/>
      <c r="C43" s="387"/>
      <c r="D43" s="387"/>
      <c r="E43" s="387"/>
      <c r="F43" s="387"/>
      <c r="G43" s="387"/>
      <c r="H43" s="387"/>
      <c r="I43" s="387"/>
      <c r="J43" s="388"/>
    </row>
    <row r="44" spans="2:9" ht="13.5">
      <c r="B44" s="53"/>
      <c r="C44" s="53"/>
      <c r="D44" s="53"/>
      <c r="E44" s="53"/>
      <c r="F44" s="53"/>
      <c r="G44" s="53"/>
      <c r="H44" s="53"/>
      <c r="I44" s="53"/>
    </row>
    <row r="45" spans="2:9" ht="13.5">
      <c r="B45" s="53"/>
      <c r="C45" s="53"/>
      <c r="D45" s="53"/>
      <c r="E45" s="53"/>
      <c r="F45" s="53"/>
      <c r="G45" s="53"/>
      <c r="H45" s="53"/>
      <c r="I45" s="53"/>
    </row>
    <row r="46" spans="2:9" ht="13.5">
      <c r="B46" s="53"/>
      <c r="C46" s="53"/>
      <c r="D46" s="53"/>
      <c r="E46" s="53"/>
      <c r="F46" s="53"/>
      <c r="G46" s="53"/>
      <c r="H46" s="53"/>
      <c r="I46" s="53"/>
    </row>
    <row r="47" spans="2:9" ht="13.5">
      <c r="B47" s="53"/>
      <c r="C47" s="53"/>
      <c r="D47" s="53"/>
      <c r="E47" s="53"/>
      <c r="F47" s="53"/>
      <c r="G47" s="53"/>
      <c r="H47" s="53"/>
      <c r="I47" s="53"/>
    </row>
    <row r="48" spans="2:9" ht="13.5">
      <c r="B48" s="53"/>
      <c r="C48" s="53"/>
      <c r="D48" s="53"/>
      <c r="E48" s="53"/>
      <c r="F48" s="53"/>
      <c r="G48" s="53"/>
      <c r="H48" s="53"/>
      <c r="I48" s="53"/>
    </row>
    <row r="49" spans="1:11" ht="13.5">
      <c r="A49" s="364" t="s">
        <v>319</v>
      </c>
      <c r="B49" s="364"/>
      <c r="C49" s="364"/>
      <c r="D49" s="364"/>
      <c r="E49" s="364"/>
      <c r="F49" s="364"/>
      <c r="G49" s="364"/>
      <c r="H49" s="364"/>
      <c r="I49" s="364"/>
      <c r="J49" s="364"/>
      <c r="K49" s="364"/>
    </row>
    <row r="50" spans="2:9" ht="13.5">
      <c r="B50" s="53"/>
      <c r="C50" s="53"/>
      <c r="D50" s="53"/>
      <c r="E50" s="53"/>
      <c r="F50" s="53"/>
      <c r="G50" s="53"/>
      <c r="H50" s="53"/>
      <c r="I50" s="53"/>
    </row>
    <row r="51" spans="2:9" ht="13.5">
      <c r="B51" s="53"/>
      <c r="C51" s="53"/>
      <c r="D51" s="53"/>
      <c r="E51" s="53"/>
      <c r="F51" s="53"/>
      <c r="G51" s="53"/>
      <c r="H51" s="53"/>
      <c r="I51" s="53"/>
    </row>
    <row r="52" spans="2:9" ht="13.5">
      <c r="B52" s="53"/>
      <c r="C52" s="53"/>
      <c r="D52" s="53"/>
      <c r="E52" s="53"/>
      <c r="F52" s="53"/>
      <c r="G52" s="53"/>
      <c r="H52" s="53"/>
      <c r="I52" s="53"/>
    </row>
    <row r="53" spans="2:9" ht="13.5">
      <c r="B53" s="53"/>
      <c r="C53" s="53"/>
      <c r="D53" s="53"/>
      <c r="E53" s="53"/>
      <c r="F53" s="53"/>
      <c r="G53" s="53"/>
      <c r="H53" s="53"/>
      <c r="I53" s="53"/>
    </row>
  </sheetData>
  <sheetProtection/>
  <mergeCells count="30">
    <mergeCell ref="B18:J18"/>
    <mergeCell ref="I27:J27"/>
    <mergeCell ref="F16:H16"/>
    <mergeCell ref="B21:J23"/>
    <mergeCell ref="I13:J13"/>
    <mergeCell ref="I14:J14"/>
    <mergeCell ref="I15:J15"/>
    <mergeCell ref="F14:H14"/>
    <mergeCell ref="F15:H15"/>
    <mergeCell ref="C16:D16"/>
    <mergeCell ref="C15:D15"/>
    <mergeCell ref="C11:D11"/>
    <mergeCell ref="C12:D12"/>
    <mergeCell ref="C13:D13"/>
    <mergeCell ref="B42:J43"/>
    <mergeCell ref="I10:J10"/>
    <mergeCell ref="B31:C31"/>
    <mergeCell ref="B36:I37"/>
    <mergeCell ref="I11:J11"/>
    <mergeCell ref="I12:J12"/>
    <mergeCell ref="A49:K49"/>
    <mergeCell ref="B19:J20"/>
    <mergeCell ref="I33:J33"/>
    <mergeCell ref="A3:K3"/>
    <mergeCell ref="C10:D10"/>
    <mergeCell ref="F10:H10"/>
    <mergeCell ref="F11:H11"/>
    <mergeCell ref="F12:H12"/>
    <mergeCell ref="F13:H13"/>
    <mergeCell ref="C14:D14"/>
  </mergeCells>
  <printOptions/>
  <pageMargins left="0.7" right="0.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S46"/>
  <sheetViews>
    <sheetView view="pageBreakPreview" zoomScaleSheetLayoutView="100" zoomScalePageLayoutView="0" workbookViewId="0" topLeftCell="A1">
      <selection activeCell="S13" sqref="S13"/>
    </sheetView>
  </sheetViews>
  <sheetFormatPr defaultColWidth="9.00390625" defaultRowHeight="13.5"/>
  <cols>
    <col min="1" max="15" width="6.625" style="2" customWidth="1"/>
    <col min="16" max="16384" width="9.00390625" style="2" customWidth="1"/>
  </cols>
  <sheetData>
    <row r="1" spans="1:5" ht="19.5" customHeight="1">
      <c r="A1" s="408" t="s">
        <v>55</v>
      </c>
      <c r="B1" s="317"/>
      <c r="C1" s="317"/>
      <c r="D1" s="317"/>
      <c r="E1" s="317"/>
    </row>
    <row r="2" ht="19.5" customHeight="1"/>
    <row r="3" spans="1:15" ht="19.5" customHeight="1">
      <c r="A3" s="409" t="s">
        <v>275</v>
      </c>
      <c r="B3" s="410"/>
      <c r="C3" s="410"/>
      <c r="D3" s="410"/>
      <c r="E3" s="410"/>
      <c r="F3" s="410"/>
      <c r="G3" s="410"/>
      <c r="H3" s="410"/>
      <c r="I3" s="410"/>
      <c r="J3" s="410"/>
      <c r="K3" s="410"/>
      <c r="L3" s="410"/>
      <c r="M3" s="410"/>
      <c r="N3" s="410"/>
      <c r="O3" s="410"/>
    </row>
    <row r="4" ht="19.5" customHeight="1"/>
    <row r="5" spans="1:15" ht="19.5" customHeight="1">
      <c r="A5" s="411" t="s">
        <v>278</v>
      </c>
      <c r="B5" s="412"/>
      <c r="C5" s="412"/>
      <c r="D5" s="411" t="s">
        <v>279</v>
      </c>
      <c r="E5" s="412"/>
      <c r="F5" s="412"/>
      <c r="G5" s="411" t="s">
        <v>280</v>
      </c>
      <c r="H5" s="412"/>
      <c r="I5" s="412"/>
      <c r="J5" s="411" t="s">
        <v>281</v>
      </c>
      <c r="K5" s="412"/>
      <c r="L5" s="413"/>
      <c r="M5" s="414" t="s">
        <v>23</v>
      </c>
      <c r="N5" s="415"/>
      <c r="O5" s="416"/>
    </row>
    <row r="6" spans="1:15" ht="19.5" customHeight="1">
      <c r="A6" s="426"/>
      <c r="B6" s="427"/>
      <c r="C6" s="427"/>
      <c r="D6" s="426" t="s">
        <v>282</v>
      </c>
      <c r="E6" s="427"/>
      <c r="F6" s="427"/>
      <c r="G6" s="426" t="s">
        <v>283</v>
      </c>
      <c r="H6" s="427"/>
      <c r="I6" s="427"/>
      <c r="J6" s="426" t="s">
        <v>284</v>
      </c>
      <c r="K6" s="427"/>
      <c r="L6" s="428"/>
      <c r="M6" s="417" t="s">
        <v>285</v>
      </c>
      <c r="N6" s="418"/>
      <c r="O6" s="419"/>
    </row>
    <row r="7" spans="1:15" ht="19.5" customHeight="1">
      <c r="A7" s="420"/>
      <c r="B7" s="421"/>
      <c r="C7" s="421"/>
      <c r="D7" s="420"/>
      <c r="E7" s="421"/>
      <c r="F7" s="421"/>
      <c r="G7" s="420"/>
      <c r="H7" s="421"/>
      <c r="I7" s="421"/>
      <c r="J7" s="420"/>
      <c r="K7" s="421"/>
      <c r="L7" s="422"/>
      <c r="M7" s="423" t="s">
        <v>150</v>
      </c>
      <c r="N7" s="424"/>
      <c r="O7" s="425"/>
    </row>
    <row r="8" spans="1:15" ht="19.5" customHeight="1">
      <c r="A8" s="436">
        <v>27000000</v>
      </c>
      <c r="B8" s="437"/>
      <c r="C8" s="16" t="s">
        <v>24</v>
      </c>
      <c r="D8" s="438">
        <v>0</v>
      </c>
      <c r="E8" s="439"/>
      <c r="F8" s="16" t="s">
        <v>24</v>
      </c>
      <c r="G8" s="440">
        <f>IF(AND(A8="",D8=""),"",A8-D8)</f>
        <v>27000000</v>
      </c>
      <c r="H8" s="441"/>
      <c r="I8" s="16" t="s">
        <v>24</v>
      </c>
      <c r="J8" s="440">
        <f>IF(E34="","",SUM(E13:G33))</f>
        <v>25900000</v>
      </c>
      <c r="K8" s="441"/>
      <c r="L8" s="17" t="s">
        <v>24</v>
      </c>
      <c r="M8" s="267">
        <f>IF(J8="","",IF(J8&lt;150000000,ROUNDDOWN(J8/3,-3),50000000))</f>
        <v>8633000</v>
      </c>
      <c r="N8" s="434"/>
      <c r="O8" s="17" t="s">
        <v>24</v>
      </c>
    </row>
    <row r="9" ht="19.5" customHeight="1"/>
    <row r="10" spans="1:15" ht="19.5" customHeight="1">
      <c r="A10" s="435" t="s">
        <v>286</v>
      </c>
      <c r="B10" s="430"/>
      <c r="C10" s="430"/>
      <c r="D10" s="430"/>
      <c r="E10" s="430"/>
      <c r="F10" s="430"/>
      <c r="G10" s="430"/>
      <c r="H10" s="430"/>
      <c r="I10" s="430"/>
      <c r="J10" s="430"/>
      <c r="K10" s="430"/>
      <c r="L10" s="430"/>
      <c r="M10" s="430"/>
      <c r="N10" s="430"/>
      <c r="O10" s="372"/>
    </row>
    <row r="11" spans="1:15" ht="19.5" customHeight="1">
      <c r="A11" s="128"/>
      <c r="B11" s="127"/>
      <c r="C11" s="127"/>
      <c r="D11" s="127"/>
      <c r="E11" s="127"/>
      <c r="F11" s="127"/>
      <c r="G11" s="127"/>
      <c r="H11" s="127"/>
      <c r="I11" s="127"/>
      <c r="J11" s="127"/>
      <c r="K11" s="127"/>
      <c r="L11" s="127"/>
      <c r="M11" s="127"/>
      <c r="N11" s="285" t="s">
        <v>25</v>
      </c>
      <c r="O11" s="396"/>
    </row>
    <row r="12" spans="1:15" ht="19.5" customHeight="1">
      <c r="A12" s="429" t="s">
        <v>287</v>
      </c>
      <c r="B12" s="430"/>
      <c r="C12" s="430"/>
      <c r="D12" s="372"/>
      <c r="E12" s="429" t="s">
        <v>26</v>
      </c>
      <c r="F12" s="430"/>
      <c r="G12" s="372"/>
      <c r="H12" s="431" t="s">
        <v>27</v>
      </c>
      <c r="I12" s="432"/>
      <c r="J12" s="432"/>
      <c r="K12" s="432"/>
      <c r="L12" s="432"/>
      <c r="M12" s="432"/>
      <c r="N12" s="432"/>
      <c r="O12" s="433"/>
    </row>
    <row r="13" spans="1:15" ht="19.5" customHeight="1">
      <c r="A13" s="447" t="s">
        <v>288</v>
      </c>
      <c r="B13" s="448"/>
      <c r="C13" s="448"/>
      <c r="D13" s="449"/>
      <c r="E13" s="450"/>
      <c r="F13" s="451"/>
      <c r="G13" s="451"/>
      <c r="H13" s="453"/>
      <c r="I13" s="454"/>
      <c r="J13" s="455"/>
      <c r="K13" s="455"/>
      <c r="L13" s="455"/>
      <c r="M13" s="455"/>
      <c r="N13" s="455"/>
      <c r="O13" s="456"/>
    </row>
    <row r="14" spans="1:15" ht="19.5" customHeight="1">
      <c r="A14" s="442" t="s">
        <v>289</v>
      </c>
      <c r="B14" s="443"/>
      <c r="C14" s="443"/>
      <c r="D14" s="444"/>
      <c r="E14" s="445"/>
      <c r="F14" s="446"/>
      <c r="G14" s="446"/>
      <c r="H14" s="453"/>
      <c r="I14" s="454"/>
      <c r="J14" s="455"/>
      <c r="K14" s="455"/>
      <c r="L14" s="455"/>
      <c r="M14" s="455"/>
      <c r="N14" s="455"/>
      <c r="O14" s="456"/>
    </row>
    <row r="15" spans="1:15" ht="19.5" customHeight="1">
      <c r="A15" s="442" t="s">
        <v>290</v>
      </c>
      <c r="B15" s="443"/>
      <c r="C15" s="443"/>
      <c r="D15" s="444"/>
      <c r="E15" s="445">
        <v>21600000</v>
      </c>
      <c r="F15" s="446"/>
      <c r="G15" s="452"/>
      <c r="H15" s="442"/>
      <c r="I15" s="457"/>
      <c r="J15" s="443"/>
      <c r="K15" s="457"/>
      <c r="L15" s="457"/>
      <c r="M15" s="457"/>
      <c r="N15" s="457"/>
      <c r="O15" s="456"/>
    </row>
    <row r="16" spans="1:15" ht="19.5" customHeight="1">
      <c r="A16" s="442"/>
      <c r="B16" s="443"/>
      <c r="C16" s="443"/>
      <c r="D16" s="444"/>
      <c r="E16" s="445"/>
      <c r="F16" s="446"/>
      <c r="G16" s="446"/>
      <c r="H16" s="453">
        <v>10000000</v>
      </c>
      <c r="I16" s="454"/>
      <c r="J16" s="455" t="s">
        <v>297</v>
      </c>
      <c r="K16" s="455"/>
      <c r="L16" s="455"/>
      <c r="M16" s="455"/>
      <c r="N16" s="455"/>
      <c r="O16" s="456" t="s">
        <v>291</v>
      </c>
    </row>
    <row r="17" spans="1:15" ht="19.5" customHeight="1">
      <c r="A17" s="442"/>
      <c r="B17" s="443"/>
      <c r="C17" s="443"/>
      <c r="D17" s="444"/>
      <c r="E17" s="445"/>
      <c r="F17" s="446"/>
      <c r="G17" s="446"/>
      <c r="H17" s="453">
        <v>8000000</v>
      </c>
      <c r="I17" s="454"/>
      <c r="J17" s="455" t="s">
        <v>298</v>
      </c>
      <c r="K17" s="455"/>
      <c r="L17" s="455"/>
      <c r="M17" s="455"/>
      <c r="N17" s="455"/>
      <c r="O17" s="456" t="s">
        <v>291</v>
      </c>
    </row>
    <row r="18" spans="1:15" ht="19.5" customHeight="1">
      <c r="A18" s="442"/>
      <c r="B18" s="443"/>
      <c r="C18" s="443"/>
      <c r="D18" s="444"/>
      <c r="E18" s="445"/>
      <c r="F18" s="446"/>
      <c r="G18" s="452"/>
      <c r="H18" s="453">
        <v>3000000</v>
      </c>
      <c r="I18" s="454"/>
      <c r="J18" s="455" t="s">
        <v>305</v>
      </c>
      <c r="K18" s="455"/>
      <c r="L18" s="455"/>
      <c r="M18" s="455"/>
      <c r="N18" s="455"/>
      <c r="O18" s="456"/>
    </row>
    <row r="19" spans="1:15" ht="19.5" customHeight="1">
      <c r="A19" s="442"/>
      <c r="B19" s="443"/>
      <c r="C19" s="443"/>
      <c r="D19" s="444"/>
      <c r="E19" s="445"/>
      <c r="F19" s="446"/>
      <c r="G19" s="452"/>
      <c r="H19" s="453">
        <v>600000</v>
      </c>
      <c r="I19" s="454"/>
      <c r="J19" s="455" t="s">
        <v>306</v>
      </c>
      <c r="K19" s="455"/>
      <c r="L19" s="455"/>
      <c r="M19" s="455"/>
      <c r="N19" s="455"/>
      <c r="O19" s="456"/>
    </row>
    <row r="20" spans="1:15" ht="19.5" customHeight="1">
      <c r="A20" s="442"/>
      <c r="B20" s="443"/>
      <c r="C20" s="443"/>
      <c r="D20" s="444"/>
      <c r="E20" s="445"/>
      <c r="F20" s="446"/>
      <c r="G20" s="452"/>
      <c r="H20" s="453"/>
      <c r="I20" s="454"/>
      <c r="J20" s="455"/>
      <c r="K20" s="455"/>
      <c r="L20" s="455"/>
      <c r="M20" s="455"/>
      <c r="N20" s="455"/>
      <c r="O20" s="456"/>
    </row>
    <row r="21" spans="1:15" ht="19.5" customHeight="1">
      <c r="A21" s="442" t="s">
        <v>292</v>
      </c>
      <c r="B21" s="443"/>
      <c r="C21" s="443"/>
      <c r="D21" s="444"/>
      <c r="E21" s="445">
        <v>2500000</v>
      </c>
      <c r="F21" s="446"/>
      <c r="G21" s="452"/>
      <c r="H21" s="453"/>
      <c r="I21" s="454"/>
      <c r="J21" s="455"/>
      <c r="K21" s="455"/>
      <c r="L21" s="455"/>
      <c r="M21" s="455"/>
      <c r="N21" s="455"/>
      <c r="O21" s="456"/>
    </row>
    <row r="22" spans="1:15" ht="19.5" customHeight="1">
      <c r="A22" s="442"/>
      <c r="B22" s="443"/>
      <c r="C22" s="443"/>
      <c r="D22" s="444"/>
      <c r="E22" s="445"/>
      <c r="F22" s="446"/>
      <c r="G22" s="452"/>
      <c r="H22" s="453">
        <v>2500000</v>
      </c>
      <c r="I22" s="454"/>
      <c r="J22" s="455" t="s">
        <v>293</v>
      </c>
      <c r="K22" s="455"/>
      <c r="L22" s="455"/>
      <c r="M22" s="455"/>
      <c r="N22" s="455"/>
      <c r="O22" s="456" t="s">
        <v>291</v>
      </c>
    </row>
    <row r="23" spans="1:15" ht="19.5" customHeight="1">
      <c r="A23" s="442"/>
      <c r="B23" s="443"/>
      <c r="C23" s="443"/>
      <c r="D23" s="444"/>
      <c r="E23" s="445"/>
      <c r="F23" s="446"/>
      <c r="G23" s="452"/>
      <c r="H23" s="453"/>
      <c r="I23" s="454"/>
      <c r="J23" s="455" t="s">
        <v>294</v>
      </c>
      <c r="K23" s="455"/>
      <c r="L23" s="455"/>
      <c r="M23" s="455"/>
      <c r="N23" s="455"/>
      <c r="O23" s="456"/>
    </row>
    <row r="24" spans="1:15" ht="19.5" customHeight="1">
      <c r="A24" s="442"/>
      <c r="B24" s="443"/>
      <c r="C24" s="443"/>
      <c r="D24" s="444"/>
      <c r="E24" s="445"/>
      <c r="F24" s="446"/>
      <c r="G24" s="452"/>
      <c r="H24" s="453"/>
      <c r="I24" s="454"/>
      <c r="J24" s="455"/>
      <c r="K24" s="455"/>
      <c r="L24" s="455"/>
      <c r="M24" s="455"/>
      <c r="N24" s="455"/>
      <c r="O24" s="456"/>
    </row>
    <row r="25" spans="1:15" ht="19.5" customHeight="1">
      <c r="A25" s="442" t="s">
        <v>295</v>
      </c>
      <c r="B25" s="443"/>
      <c r="C25" s="443"/>
      <c r="D25" s="444"/>
      <c r="E25" s="445">
        <v>1050000</v>
      </c>
      <c r="F25" s="446"/>
      <c r="G25" s="452"/>
      <c r="H25" s="453">
        <v>500000</v>
      </c>
      <c r="I25" s="454"/>
      <c r="J25" s="455" t="s">
        <v>356</v>
      </c>
      <c r="K25" s="455"/>
      <c r="L25" s="455"/>
      <c r="M25" s="455"/>
      <c r="N25" s="455"/>
      <c r="O25" s="456" t="s">
        <v>291</v>
      </c>
    </row>
    <row r="26" spans="1:15" ht="19.5" customHeight="1">
      <c r="A26" s="442"/>
      <c r="B26" s="443"/>
      <c r="C26" s="443"/>
      <c r="D26" s="443"/>
      <c r="E26" s="445"/>
      <c r="F26" s="446"/>
      <c r="G26" s="452"/>
      <c r="H26" s="453">
        <v>550000</v>
      </c>
      <c r="I26" s="454"/>
      <c r="J26" s="455" t="s">
        <v>307</v>
      </c>
      <c r="K26" s="455"/>
      <c r="L26" s="455"/>
      <c r="M26" s="455"/>
      <c r="N26" s="455"/>
      <c r="O26" s="456"/>
    </row>
    <row r="27" spans="1:15" ht="19.5" customHeight="1">
      <c r="A27" s="442"/>
      <c r="B27" s="443"/>
      <c r="C27" s="443"/>
      <c r="D27" s="443"/>
      <c r="E27" s="445"/>
      <c r="F27" s="446"/>
      <c r="G27" s="452"/>
      <c r="H27" s="453"/>
      <c r="I27" s="454"/>
      <c r="J27" s="455"/>
      <c r="K27" s="455"/>
      <c r="L27" s="455"/>
      <c r="M27" s="455"/>
      <c r="N27" s="455"/>
      <c r="O27" s="456"/>
    </row>
    <row r="28" spans="1:15" ht="19.5" customHeight="1">
      <c r="A28" s="442" t="s">
        <v>296</v>
      </c>
      <c r="B28" s="443"/>
      <c r="C28" s="443"/>
      <c r="D28" s="443"/>
      <c r="E28" s="445">
        <v>750000</v>
      </c>
      <c r="F28" s="446"/>
      <c r="G28" s="452"/>
      <c r="H28" s="453">
        <v>200000</v>
      </c>
      <c r="I28" s="454"/>
      <c r="J28" s="455" t="s">
        <v>269</v>
      </c>
      <c r="K28" s="455"/>
      <c r="L28" s="455"/>
      <c r="M28" s="455"/>
      <c r="N28" s="455"/>
      <c r="O28" s="456" t="s">
        <v>291</v>
      </c>
    </row>
    <row r="29" spans="1:15" ht="19.5" customHeight="1">
      <c r="A29" s="442"/>
      <c r="B29" s="443"/>
      <c r="C29" s="443"/>
      <c r="D29" s="443"/>
      <c r="E29" s="445"/>
      <c r="F29" s="446"/>
      <c r="G29" s="452"/>
      <c r="H29" s="453">
        <v>300000</v>
      </c>
      <c r="I29" s="454"/>
      <c r="J29" s="455" t="s">
        <v>270</v>
      </c>
      <c r="K29" s="455"/>
      <c r="L29" s="455"/>
      <c r="M29" s="455"/>
      <c r="N29" s="455"/>
      <c r="O29" s="456" t="s">
        <v>291</v>
      </c>
    </row>
    <row r="30" spans="1:15" ht="19.5" customHeight="1">
      <c r="A30" s="442"/>
      <c r="B30" s="443"/>
      <c r="C30" s="443"/>
      <c r="D30" s="443"/>
      <c r="E30" s="445"/>
      <c r="F30" s="446"/>
      <c r="G30" s="452"/>
      <c r="H30" s="453">
        <v>150000</v>
      </c>
      <c r="I30" s="454"/>
      <c r="J30" s="455" t="s">
        <v>276</v>
      </c>
      <c r="K30" s="455"/>
      <c r="L30" s="455"/>
      <c r="M30" s="455"/>
      <c r="N30" s="455"/>
      <c r="O30" s="456"/>
    </row>
    <row r="31" spans="1:15" ht="19.5" customHeight="1">
      <c r="A31" s="442"/>
      <c r="B31" s="443"/>
      <c r="C31" s="443"/>
      <c r="D31" s="443"/>
      <c r="E31" s="445"/>
      <c r="F31" s="446"/>
      <c r="G31" s="452"/>
      <c r="H31" s="453">
        <v>100000</v>
      </c>
      <c r="I31" s="454"/>
      <c r="J31" s="455" t="s">
        <v>277</v>
      </c>
      <c r="K31" s="455"/>
      <c r="L31" s="455"/>
      <c r="M31" s="455"/>
      <c r="N31" s="455"/>
      <c r="O31" s="456"/>
    </row>
    <row r="32" spans="1:15" ht="19.5" customHeight="1">
      <c r="A32" s="458"/>
      <c r="B32" s="459"/>
      <c r="C32" s="459"/>
      <c r="D32" s="459"/>
      <c r="E32" s="460"/>
      <c r="F32" s="461"/>
      <c r="G32" s="462"/>
      <c r="H32" s="463"/>
      <c r="I32" s="464"/>
      <c r="J32" s="465"/>
      <c r="K32" s="466"/>
      <c r="L32" s="466"/>
      <c r="M32" s="466"/>
      <c r="N32" s="466"/>
      <c r="O32" s="467"/>
    </row>
    <row r="33" spans="1:15" ht="19.5" customHeight="1">
      <c r="A33" s="458"/>
      <c r="B33" s="459"/>
      <c r="C33" s="459"/>
      <c r="D33" s="459"/>
      <c r="E33" s="460"/>
      <c r="F33" s="461"/>
      <c r="G33" s="462"/>
      <c r="H33" s="463"/>
      <c r="I33" s="464"/>
      <c r="J33" s="465"/>
      <c r="K33" s="466"/>
      <c r="L33" s="466"/>
      <c r="M33" s="466"/>
      <c r="N33" s="466"/>
      <c r="O33" s="467"/>
    </row>
    <row r="34" spans="1:15" ht="19.5" customHeight="1">
      <c r="A34" s="435" t="s">
        <v>28</v>
      </c>
      <c r="B34" s="430"/>
      <c r="C34" s="430"/>
      <c r="D34" s="372"/>
      <c r="E34" s="469">
        <f>IF(AND(E13="",E14="",E15="",E16="",E17="",E18="",E19="",E20="",E21="",E22="",E23="",E24="",E25="",E26="",E27="",E28="",E29="",E30="",E31="",E32="",E33=""),"",SUM(E13:E33))</f>
        <v>25900000</v>
      </c>
      <c r="F34" s="470"/>
      <c r="G34" s="471"/>
      <c r="H34" s="429"/>
      <c r="I34" s="430"/>
      <c r="J34" s="430"/>
      <c r="K34" s="430"/>
      <c r="L34" s="430"/>
      <c r="M34" s="430"/>
      <c r="N34" s="430"/>
      <c r="O34" s="372"/>
    </row>
    <row r="35" spans="1:15" ht="19.5" customHeight="1" thickBot="1">
      <c r="A35" s="468"/>
      <c r="B35" s="285"/>
      <c r="C35" s="285"/>
      <c r="D35" s="396"/>
      <c r="E35" s="472"/>
      <c r="F35" s="473"/>
      <c r="G35" s="474"/>
      <c r="H35" s="468"/>
      <c r="I35" s="285"/>
      <c r="J35" s="285"/>
      <c r="K35" s="285"/>
      <c r="L35" s="285"/>
      <c r="M35" s="285"/>
      <c r="N35" s="285"/>
      <c r="O35" s="396"/>
    </row>
    <row r="36" spans="1:19" s="169" customFormat="1" ht="18.75" customHeight="1">
      <c r="A36" s="475" t="s">
        <v>343</v>
      </c>
      <c r="B36" s="476"/>
      <c r="C36" s="476"/>
      <c r="D36" s="476"/>
      <c r="E36" s="476"/>
      <c r="F36" s="476"/>
      <c r="G36" s="476"/>
      <c r="H36" s="476"/>
      <c r="I36" s="476"/>
      <c r="J36" s="476"/>
      <c r="K36" s="476"/>
      <c r="L36" s="476"/>
      <c r="M36" s="476"/>
      <c r="N36" s="476"/>
      <c r="O36" s="477"/>
      <c r="P36" s="168"/>
      <c r="Q36" s="168"/>
      <c r="R36" s="168"/>
      <c r="S36" s="168"/>
    </row>
    <row r="37" spans="1:19" s="169" customFormat="1" ht="18.75" customHeight="1">
      <c r="A37" s="478" t="s">
        <v>344</v>
      </c>
      <c r="B37" s="478"/>
      <c r="C37" s="478"/>
      <c r="D37" s="478"/>
      <c r="E37" s="478" t="s">
        <v>345</v>
      </c>
      <c r="F37" s="478"/>
      <c r="G37" s="478"/>
      <c r="H37" s="170" t="s">
        <v>346</v>
      </c>
      <c r="I37" s="478" t="s">
        <v>347</v>
      </c>
      <c r="J37" s="478"/>
      <c r="K37" s="478" t="s">
        <v>348</v>
      </c>
      <c r="L37" s="478"/>
      <c r="M37" s="478" t="s">
        <v>349</v>
      </c>
      <c r="N37" s="478"/>
      <c r="O37" s="478"/>
      <c r="P37" s="171"/>
      <c r="Q37" s="171"/>
      <c r="R37" s="171"/>
      <c r="S37" s="171"/>
    </row>
    <row r="38" spans="1:19" s="169" customFormat="1" ht="30.75" customHeight="1">
      <c r="A38" s="406" t="s">
        <v>354</v>
      </c>
      <c r="B38" s="406"/>
      <c r="C38" s="406"/>
      <c r="D38" s="406"/>
      <c r="E38" s="406" t="s">
        <v>357</v>
      </c>
      <c r="F38" s="406"/>
      <c r="G38" s="406"/>
      <c r="H38" s="173">
        <v>5</v>
      </c>
      <c r="I38" s="407" t="s">
        <v>359</v>
      </c>
      <c r="J38" s="406"/>
      <c r="K38" s="406" t="s">
        <v>358</v>
      </c>
      <c r="L38" s="406"/>
      <c r="M38" s="406" t="s">
        <v>360</v>
      </c>
      <c r="N38" s="406"/>
      <c r="O38" s="406"/>
      <c r="P38" s="171"/>
      <c r="Q38" s="171"/>
      <c r="R38" s="171"/>
      <c r="S38" s="171"/>
    </row>
    <row r="39" spans="1:19" s="169" customFormat="1" ht="31.5" customHeight="1">
      <c r="A39" s="406" t="s">
        <v>355</v>
      </c>
      <c r="B39" s="406"/>
      <c r="C39" s="406"/>
      <c r="D39" s="406"/>
      <c r="E39" s="406" t="s">
        <v>361</v>
      </c>
      <c r="F39" s="406"/>
      <c r="G39" s="406"/>
      <c r="H39" s="173">
        <v>3</v>
      </c>
      <c r="I39" s="406" t="s">
        <v>362</v>
      </c>
      <c r="J39" s="406"/>
      <c r="K39" s="406" t="s">
        <v>363</v>
      </c>
      <c r="L39" s="406"/>
      <c r="M39" s="406" t="s">
        <v>360</v>
      </c>
      <c r="N39" s="406"/>
      <c r="O39" s="406"/>
      <c r="P39" s="171"/>
      <c r="Q39" s="171"/>
      <c r="R39" s="171"/>
      <c r="S39" s="171"/>
    </row>
    <row r="40" spans="1:19" s="169" customFormat="1" ht="18.75" customHeight="1">
      <c r="A40" s="404"/>
      <c r="B40" s="404"/>
      <c r="C40" s="404"/>
      <c r="D40" s="404"/>
      <c r="E40" s="404"/>
      <c r="F40" s="404"/>
      <c r="G40" s="404"/>
      <c r="H40" s="172"/>
      <c r="I40" s="404"/>
      <c r="J40" s="404"/>
      <c r="K40" s="404"/>
      <c r="L40" s="404"/>
      <c r="M40" s="404"/>
      <c r="N40" s="404"/>
      <c r="O40" s="404"/>
      <c r="P40" s="171"/>
      <c r="Q40" s="171"/>
      <c r="R40" s="171"/>
      <c r="S40" s="171"/>
    </row>
    <row r="41" spans="1:19" s="169" customFormat="1" ht="18.75" customHeight="1">
      <c r="A41" s="404"/>
      <c r="B41" s="404"/>
      <c r="C41" s="404"/>
      <c r="D41" s="404"/>
      <c r="E41" s="404"/>
      <c r="F41" s="404"/>
      <c r="G41" s="404"/>
      <c r="H41" s="172"/>
      <c r="I41" s="404"/>
      <c r="J41" s="404"/>
      <c r="K41" s="404"/>
      <c r="L41" s="404"/>
      <c r="M41" s="404"/>
      <c r="N41" s="404"/>
      <c r="O41" s="404"/>
      <c r="P41" s="171"/>
      <c r="Q41" s="171"/>
      <c r="R41" s="171"/>
      <c r="S41" s="171"/>
    </row>
    <row r="42" spans="1:19" s="169" customFormat="1" ht="18.75" customHeight="1">
      <c r="A42" s="405"/>
      <c r="B42" s="405"/>
      <c r="C42" s="405"/>
      <c r="D42" s="405"/>
      <c r="E42" s="405"/>
      <c r="F42" s="405"/>
      <c r="G42" s="405"/>
      <c r="H42" s="405"/>
      <c r="I42" s="405"/>
      <c r="J42" s="405"/>
      <c r="K42" s="405"/>
      <c r="L42" s="405"/>
      <c r="M42" s="405"/>
      <c r="N42" s="405"/>
      <c r="O42" s="405"/>
      <c r="P42" s="171"/>
      <c r="Q42" s="171"/>
      <c r="R42" s="171"/>
      <c r="S42" s="171"/>
    </row>
    <row r="43" ht="19.5" customHeight="1">
      <c r="A43" s="2" t="s">
        <v>29</v>
      </c>
    </row>
    <row r="44" ht="19.5" customHeight="1">
      <c r="A44" s="112" t="s">
        <v>350</v>
      </c>
    </row>
    <row r="45" ht="19.5" customHeight="1">
      <c r="A45" s="112" t="s">
        <v>351</v>
      </c>
    </row>
    <row r="46" ht="19.5" customHeight="1">
      <c r="A46" t="s">
        <v>352</v>
      </c>
    </row>
  </sheetData>
  <sheetProtection/>
  <mergeCells count="146">
    <mergeCell ref="A34:D35"/>
    <mergeCell ref="E34:G35"/>
    <mergeCell ref="H34:O35"/>
    <mergeCell ref="A36:O36"/>
    <mergeCell ref="A37:D37"/>
    <mergeCell ref="E37:G37"/>
    <mergeCell ref="I37:J37"/>
    <mergeCell ref="K37:L37"/>
    <mergeCell ref="M37:O37"/>
    <mergeCell ref="H31:I31"/>
    <mergeCell ref="J31:O31"/>
    <mergeCell ref="H32:I32"/>
    <mergeCell ref="J32:O32"/>
    <mergeCell ref="H33:I33"/>
    <mergeCell ref="J33:O33"/>
    <mergeCell ref="A31:D31"/>
    <mergeCell ref="E31:G31"/>
    <mergeCell ref="A32:D32"/>
    <mergeCell ref="E32:G32"/>
    <mergeCell ref="A33:D33"/>
    <mergeCell ref="E33:G33"/>
    <mergeCell ref="H28:I28"/>
    <mergeCell ref="J28:O28"/>
    <mergeCell ref="H29:I29"/>
    <mergeCell ref="J29:O29"/>
    <mergeCell ref="H30:I30"/>
    <mergeCell ref="J30:O30"/>
    <mergeCell ref="A28:D28"/>
    <mergeCell ref="E28:G28"/>
    <mergeCell ref="A29:D29"/>
    <mergeCell ref="E29:G29"/>
    <mergeCell ref="A30:D30"/>
    <mergeCell ref="E30:G30"/>
    <mergeCell ref="H25:I25"/>
    <mergeCell ref="J25:O25"/>
    <mergeCell ref="H26:I26"/>
    <mergeCell ref="J26:O26"/>
    <mergeCell ref="H27:I27"/>
    <mergeCell ref="J27:O27"/>
    <mergeCell ref="A25:D25"/>
    <mergeCell ref="E25:G25"/>
    <mergeCell ref="A26:D26"/>
    <mergeCell ref="E26:G26"/>
    <mergeCell ref="A27:D27"/>
    <mergeCell ref="E27:G27"/>
    <mergeCell ref="H22:I22"/>
    <mergeCell ref="J22:O22"/>
    <mergeCell ref="H23:I23"/>
    <mergeCell ref="J23:O23"/>
    <mergeCell ref="H24:I24"/>
    <mergeCell ref="J24:O24"/>
    <mergeCell ref="A22:D22"/>
    <mergeCell ref="E22:G22"/>
    <mergeCell ref="A23:D23"/>
    <mergeCell ref="E23:G23"/>
    <mergeCell ref="A24:D24"/>
    <mergeCell ref="E24:G24"/>
    <mergeCell ref="H19:I19"/>
    <mergeCell ref="J19:O19"/>
    <mergeCell ref="H20:I20"/>
    <mergeCell ref="J20:O20"/>
    <mergeCell ref="H21:I21"/>
    <mergeCell ref="J21:O21"/>
    <mergeCell ref="A19:D19"/>
    <mergeCell ref="E19:G19"/>
    <mergeCell ref="A20:D20"/>
    <mergeCell ref="E20:G20"/>
    <mergeCell ref="A21:D21"/>
    <mergeCell ref="E21:G21"/>
    <mergeCell ref="H16:I16"/>
    <mergeCell ref="J16:O16"/>
    <mergeCell ref="H17:I17"/>
    <mergeCell ref="J17:O17"/>
    <mergeCell ref="H18:I18"/>
    <mergeCell ref="J18:O18"/>
    <mergeCell ref="A16:D16"/>
    <mergeCell ref="E16:G16"/>
    <mergeCell ref="A17:D17"/>
    <mergeCell ref="E17:G17"/>
    <mergeCell ref="A18:D18"/>
    <mergeCell ref="E18:G18"/>
    <mergeCell ref="H13:I13"/>
    <mergeCell ref="J13:O13"/>
    <mergeCell ref="H14:I14"/>
    <mergeCell ref="J14:O14"/>
    <mergeCell ref="H15:I15"/>
    <mergeCell ref="J15:O15"/>
    <mergeCell ref="A14:D14"/>
    <mergeCell ref="E14:G14"/>
    <mergeCell ref="A13:D13"/>
    <mergeCell ref="E13:G13"/>
    <mergeCell ref="A15:D15"/>
    <mergeCell ref="E15:G15"/>
    <mergeCell ref="A12:D12"/>
    <mergeCell ref="E12:G12"/>
    <mergeCell ref="H12:O12"/>
    <mergeCell ref="M8:N8"/>
    <mergeCell ref="A10:O10"/>
    <mergeCell ref="N11:O11"/>
    <mergeCell ref="A8:B8"/>
    <mergeCell ref="D8:E8"/>
    <mergeCell ref="G8:H8"/>
    <mergeCell ref="J8:K8"/>
    <mergeCell ref="M6:O6"/>
    <mergeCell ref="A7:C7"/>
    <mergeCell ref="D7:F7"/>
    <mergeCell ref="G7:I7"/>
    <mergeCell ref="J7:L7"/>
    <mergeCell ref="M7:O7"/>
    <mergeCell ref="A6:C6"/>
    <mergeCell ref="D6:F6"/>
    <mergeCell ref="G6:I6"/>
    <mergeCell ref="J6:L6"/>
    <mergeCell ref="A1:E1"/>
    <mergeCell ref="A3:O3"/>
    <mergeCell ref="A5:C5"/>
    <mergeCell ref="D5:F5"/>
    <mergeCell ref="G5:I5"/>
    <mergeCell ref="J5:L5"/>
    <mergeCell ref="M5:O5"/>
    <mergeCell ref="I40:J40"/>
    <mergeCell ref="K40:L40"/>
    <mergeCell ref="M40:O40"/>
    <mergeCell ref="A38:D38"/>
    <mergeCell ref="E38:G38"/>
    <mergeCell ref="I38:J38"/>
    <mergeCell ref="N42:O42"/>
    <mergeCell ref="K38:L38"/>
    <mergeCell ref="M38:O38"/>
    <mergeCell ref="A39:D39"/>
    <mergeCell ref="E39:G39"/>
    <mergeCell ref="I39:J39"/>
    <mergeCell ref="K39:L39"/>
    <mergeCell ref="M39:O39"/>
    <mergeCell ref="A40:D40"/>
    <mergeCell ref="E40:G40"/>
    <mergeCell ref="A41:D41"/>
    <mergeCell ref="E41:G41"/>
    <mergeCell ref="I41:J41"/>
    <mergeCell ref="K41:L41"/>
    <mergeCell ref="M41:O41"/>
    <mergeCell ref="A42:D42"/>
    <mergeCell ref="E42:G42"/>
    <mergeCell ref="H42:I42"/>
    <mergeCell ref="J42:K42"/>
    <mergeCell ref="L42:M42"/>
  </mergeCells>
  <dataValidations count="1">
    <dataValidation type="list" allowBlank="1" showInputMessage="1" showErrorMessage="1" sqref="O16:O33">
      <formula1>別添2!#REF!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2" r:id="rId3"/>
  <legacyDrawing r:id="rId2"/>
</worksheet>
</file>

<file path=xl/worksheets/sheet8.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I1" sqref="I1"/>
    </sheetView>
  </sheetViews>
  <sheetFormatPr defaultColWidth="9.00390625" defaultRowHeight="13.5"/>
  <cols>
    <col min="1" max="1" width="7.50390625" style="0" customWidth="1"/>
    <col min="5" max="5" width="26.75390625" style="0" customWidth="1"/>
    <col min="8" max="8" width="12.625" style="0" customWidth="1"/>
  </cols>
  <sheetData>
    <row r="1" ht="15" customHeight="1">
      <c r="A1" t="s">
        <v>56</v>
      </c>
    </row>
    <row r="2" ht="15" customHeight="1"/>
    <row r="3" spans="1:8" ht="15" customHeight="1">
      <c r="A3" s="410" t="s">
        <v>338</v>
      </c>
      <c r="B3" s="410"/>
      <c r="C3" s="410"/>
      <c r="D3" s="410"/>
      <c r="E3" s="410"/>
      <c r="F3" s="410"/>
      <c r="G3" s="410"/>
      <c r="H3" s="410"/>
    </row>
    <row r="4" ht="15" customHeight="1"/>
    <row r="5" spans="1:8" ht="15" customHeight="1">
      <c r="A5" s="18"/>
      <c r="B5" s="435" t="s">
        <v>30</v>
      </c>
      <c r="C5" s="502" t="s">
        <v>339</v>
      </c>
      <c r="D5" s="415"/>
      <c r="E5" s="416"/>
      <c r="F5" s="505"/>
      <c r="G5" s="506"/>
      <c r="H5" s="507"/>
    </row>
    <row r="6" spans="1:8" ht="15" customHeight="1">
      <c r="A6" s="18"/>
      <c r="B6" s="500"/>
      <c r="C6" s="503"/>
      <c r="D6" s="418"/>
      <c r="E6" s="419"/>
      <c r="F6" s="508">
        <f>F12+F19</f>
        <v>130</v>
      </c>
      <c r="G6" s="509"/>
      <c r="H6" s="19" t="s">
        <v>31</v>
      </c>
    </row>
    <row r="7" spans="1:8" ht="15" customHeight="1">
      <c r="A7" s="18"/>
      <c r="B7" s="501"/>
      <c r="C7" s="504"/>
      <c r="D7" s="424"/>
      <c r="E7" s="425"/>
      <c r="F7" s="423"/>
      <c r="G7" s="510"/>
      <c r="H7" s="511"/>
    </row>
    <row r="8" spans="1:8" ht="15" customHeight="1">
      <c r="A8" s="18"/>
      <c r="B8" s="21"/>
      <c r="C8" s="18"/>
      <c r="D8" s="18"/>
      <c r="E8" s="18"/>
      <c r="F8" s="18"/>
      <c r="G8" s="18"/>
      <c r="H8" s="18"/>
    </row>
    <row r="9" spans="1:8" ht="15" customHeight="1">
      <c r="A9" s="18"/>
      <c r="B9" s="21"/>
      <c r="C9" s="18"/>
      <c r="D9" s="18"/>
      <c r="E9" s="39" t="s">
        <v>75</v>
      </c>
      <c r="F9" s="18"/>
      <c r="G9" s="18"/>
      <c r="H9" s="18"/>
    </row>
    <row r="10" spans="1:8" ht="15" customHeight="1">
      <c r="A10" s="18"/>
      <c r="B10" s="21"/>
      <c r="C10" s="18"/>
      <c r="D10" s="18"/>
      <c r="E10" s="18"/>
      <c r="F10" s="18"/>
      <c r="G10" s="18"/>
      <c r="H10" s="18"/>
    </row>
    <row r="11" spans="2:8" ht="15" customHeight="1">
      <c r="B11" s="494" t="s">
        <v>32</v>
      </c>
      <c r="C11" s="517" t="s">
        <v>340</v>
      </c>
      <c r="D11" s="415"/>
      <c r="E11" s="416"/>
      <c r="F11" s="505"/>
      <c r="G11" s="506"/>
      <c r="H11" s="507"/>
    </row>
    <row r="12" spans="2:8" ht="15" customHeight="1">
      <c r="B12" s="495"/>
      <c r="C12" s="418"/>
      <c r="D12" s="418"/>
      <c r="E12" s="419"/>
      <c r="F12" s="508">
        <f>SUM(F14:G16)</f>
        <v>125</v>
      </c>
      <c r="G12" s="509"/>
      <c r="H12" s="19" t="s">
        <v>31</v>
      </c>
    </row>
    <row r="13" spans="2:8" ht="15" customHeight="1">
      <c r="B13" s="495"/>
      <c r="C13" s="418"/>
      <c r="D13" s="418"/>
      <c r="E13" s="419"/>
      <c r="F13" s="512"/>
      <c r="G13" s="513"/>
      <c r="H13" s="514"/>
    </row>
    <row r="14" spans="2:8" ht="15" customHeight="1">
      <c r="B14" s="495"/>
      <c r="C14" s="497" t="s">
        <v>77</v>
      </c>
      <c r="D14" s="525" t="s">
        <v>78</v>
      </c>
      <c r="E14" s="526"/>
      <c r="F14" s="515">
        <v>106</v>
      </c>
      <c r="G14" s="516"/>
      <c r="H14" s="19" t="s">
        <v>31</v>
      </c>
    </row>
    <row r="15" spans="2:8" ht="15" customHeight="1">
      <c r="B15" s="495"/>
      <c r="C15" s="498"/>
      <c r="D15" s="525" t="s">
        <v>79</v>
      </c>
      <c r="E15" s="526"/>
      <c r="F15" s="515">
        <v>6</v>
      </c>
      <c r="G15" s="516"/>
      <c r="H15" s="42" t="s">
        <v>31</v>
      </c>
    </row>
    <row r="16" spans="2:8" ht="15" customHeight="1">
      <c r="B16" s="496"/>
      <c r="C16" s="499"/>
      <c r="D16" s="149" t="s">
        <v>80</v>
      </c>
      <c r="E16" s="41"/>
      <c r="F16" s="515">
        <v>13</v>
      </c>
      <c r="G16" s="516"/>
      <c r="H16" s="42" t="s">
        <v>31</v>
      </c>
    </row>
    <row r="17" spans="2:9" ht="15" customHeight="1">
      <c r="B17" s="3"/>
      <c r="C17" s="20"/>
      <c r="D17" s="18"/>
      <c r="E17" s="38" t="s">
        <v>33</v>
      </c>
      <c r="F17" s="20"/>
      <c r="G17" s="18"/>
      <c r="H17" s="22"/>
      <c r="I17" s="18"/>
    </row>
    <row r="18" spans="2:8" ht="15" customHeight="1">
      <c r="B18" s="435" t="s">
        <v>34</v>
      </c>
      <c r="C18" s="502" t="s">
        <v>341</v>
      </c>
      <c r="D18" s="517"/>
      <c r="E18" s="518"/>
      <c r="F18" s="505"/>
      <c r="G18" s="506"/>
      <c r="H18" s="507"/>
    </row>
    <row r="19" spans="2:8" ht="15" customHeight="1">
      <c r="B19" s="500"/>
      <c r="C19" s="519"/>
      <c r="D19" s="520"/>
      <c r="E19" s="521"/>
      <c r="F19" s="515">
        <v>5</v>
      </c>
      <c r="G19" s="516"/>
      <c r="H19" s="19" t="s">
        <v>31</v>
      </c>
    </row>
    <row r="20" spans="2:8" ht="15" customHeight="1">
      <c r="B20" s="501"/>
      <c r="C20" s="522"/>
      <c r="D20" s="523"/>
      <c r="E20" s="524"/>
      <c r="F20" s="423"/>
      <c r="G20" s="510"/>
      <c r="H20" s="511"/>
    </row>
    <row r="21" spans="2:6" ht="15" customHeight="1">
      <c r="B21" t="s">
        <v>35</v>
      </c>
      <c r="F21" s="18"/>
    </row>
    <row r="22" ht="15" customHeight="1"/>
    <row r="23" spans="1:3" ht="15" customHeight="1">
      <c r="A23" s="2" t="s">
        <v>36</v>
      </c>
      <c r="B23" s="2"/>
      <c r="C23" s="2"/>
    </row>
    <row r="24" spans="1:9" ht="13.5">
      <c r="A24" s="18"/>
      <c r="B24" s="479" t="s">
        <v>342</v>
      </c>
      <c r="C24" s="480"/>
      <c r="D24" s="480"/>
      <c r="E24" s="480"/>
      <c r="F24" s="480"/>
      <c r="G24" s="480"/>
      <c r="H24" s="481"/>
      <c r="I24" s="18"/>
    </row>
    <row r="25" spans="1:9" ht="13.5">
      <c r="A25" s="18"/>
      <c r="B25" s="491" t="s">
        <v>82</v>
      </c>
      <c r="C25" s="492"/>
      <c r="D25" s="492"/>
      <c r="E25" s="492"/>
      <c r="F25" s="492"/>
      <c r="G25" s="492"/>
      <c r="H25" s="493"/>
      <c r="I25" s="18"/>
    </row>
    <row r="26" spans="1:9" ht="15" customHeight="1">
      <c r="A26" s="18"/>
      <c r="B26" s="417" t="s">
        <v>83</v>
      </c>
      <c r="C26" s="536"/>
      <c r="D26" s="536"/>
      <c r="E26" s="536"/>
      <c r="F26" s="536"/>
      <c r="G26" s="536"/>
      <c r="H26" s="537"/>
      <c r="I26" s="18"/>
    </row>
    <row r="27" spans="1:9" ht="15" customHeight="1">
      <c r="A27" s="18"/>
      <c r="B27" s="482" t="s">
        <v>364</v>
      </c>
      <c r="C27" s="483"/>
      <c r="D27" s="483"/>
      <c r="E27" s="483"/>
      <c r="F27" s="483"/>
      <c r="G27" s="483"/>
      <c r="H27" s="484"/>
      <c r="I27" s="18"/>
    </row>
    <row r="28" spans="1:9" ht="15" customHeight="1">
      <c r="A28" s="18"/>
      <c r="B28" s="485"/>
      <c r="C28" s="486"/>
      <c r="D28" s="486"/>
      <c r="E28" s="486"/>
      <c r="F28" s="486"/>
      <c r="G28" s="486"/>
      <c r="H28" s="487"/>
      <c r="I28" s="18"/>
    </row>
    <row r="29" spans="1:9" ht="15" customHeight="1">
      <c r="A29" s="18"/>
      <c r="B29" s="485"/>
      <c r="C29" s="486"/>
      <c r="D29" s="486"/>
      <c r="E29" s="486"/>
      <c r="F29" s="486"/>
      <c r="G29" s="486"/>
      <c r="H29" s="487"/>
      <c r="I29" s="18"/>
    </row>
    <row r="30" spans="1:9" ht="15" customHeight="1">
      <c r="A30" s="18"/>
      <c r="B30" s="485"/>
      <c r="C30" s="486"/>
      <c r="D30" s="486"/>
      <c r="E30" s="486"/>
      <c r="F30" s="486"/>
      <c r="G30" s="486"/>
      <c r="H30" s="487"/>
      <c r="I30" s="18"/>
    </row>
    <row r="31" spans="1:9" ht="15" customHeight="1">
      <c r="A31" s="18"/>
      <c r="B31" s="485"/>
      <c r="C31" s="486"/>
      <c r="D31" s="486"/>
      <c r="E31" s="486"/>
      <c r="F31" s="486"/>
      <c r="G31" s="486"/>
      <c r="H31" s="487"/>
      <c r="I31" s="18"/>
    </row>
    <row r="32" spans="1:9" ht="15" customHeight="1">
      <c r="A32" s="18"/>
      <c r="B32" s="485"/>
      <c r="C32" s="486"/>
      <c r="D32" s="486"/>
      <c r="E32" s="486"/>
      <c r="F32" s="486"/>
      <c r="G32" s="486"/>
      <c r="H32" s="487"/>
      <c r="I32" s="18"/>
    </row>
    <row r="33" spans="1:9" ht="15" customHeight="1">
      <c r="A33" s="18"/>
      <c r="B33" s="485"/>
      <c r="C33" s="486"/>
      <c r="D33" s="486"/>
      <c r="E33" s="486"/>
      <c r="F33" s="486"/>
      <c r="G33" s="486"/>
      <c r="H33" s="487"/>
      <c r="I33" s="18"/>
    </row>
    <row r="34" spans="1:9" ht="15" customHeight="1">
      <c r="A34" s="18"/>
      <c r="B34" s="485"/>
      <c r="C34" s="486"/>
      <c r="D34" s="486"/>
      <c r="E34" s="486"/>
      <c r="F34" s="486"/>
      <c r="G34" s="486"/>
      <c r="H34" s="487"/>
      <c r="I34" s="18"/>
    </row>
    <row r="35" spans="1:9" ht="15" customHeight="1">
      <c r="A35" s="18"/>
      <c r="B35" s="485"/>
      <c r="C35" s="486"/>
      <c r="D35" s="486"/>
      <c r="E35" s="486"/>
      <c r="F35" s="486"/>
      <c r="G35" s="486"/>
      <c r="H35" s="487"/>
      <c r="I35" s="18"/>
    </row>
    <row r="36" spans="1:9" ht="15" customHeight="1">
      <c r="A36" s="18"/>
      <c r="B36" s="485"/>
      <c r="C36" s="486"/>
      <c r="D36" s="486"/>
      <c r="E36" s="486"/>
      <c r="F36" s="486"/>
      <c r="G36" s="486"/>
      <c r="H36" s="487"/>
      <c r="I36" s="18"/>
    </row>
    <row r="37" spans="1:9" ht="15" customHeight="1">
      <c r="A37" s="18"/>
      <c r="B37" s="485"/>
      <c r="C37" s="486"/>
      <c r="D37" s="486"/>
      <c r="E37" s="486"/>
      <c r="F37" s="486"/>
      <c r="G37" s="486"/>
      <c r="H37" s="487"/>
      <c r="I37" s="18"/>
    </row>
    <row r="38" spans="1:9" ht="15" customHeight="1">
      <c r="A38" s="18"/>
      <c r="B38" s="488"/>
      <c r="C38" s="489"/>
      <c r="D38" s="489"/>
      <c r="E38" s="489"/>
      <c r="F38" s="489"/>
      <c r="G38" s="489"/>
      <c r="H38" s="490"/>
      <c r="I38" s="18"/>
    </row>
    <row r="39" spans="1:9" ht="15" customHeight="1">
      <c r="A39" s="18"/>
      <c r="B39" s="43"/>
      <c r="C39" s="43"/>
      <c r="D39" s="43"/>
      <c r="E39" s="43"/>
      <c r="F39" s="43"/>
      <c r="G39" s="43"/>
      <c r="H39" s="43"/>
      <c r="I39" s="18"/>
    </row>
    <row r="40" spans="1:9" ht="15" customHeight="1">
      <c r="A40" s="18"/>
      <c r="B40" s="502" t="s">
        <v>353</v>
      </c>
      <c r="C40" s="517"/>
      <c r="D40" s="517"/>
      <c r="E40" s="517"/>
      <c r="F40" s="517"/>
      <c r="G40" s="517"/>
      <c r="H40" s="518"/>
      <c r="I40" s="18"/>
    </row>
    <row r="41" spans="1:9" ht="15" customHeight="1">
      <c r="A41" s="18"/>
      <c r="B41" s="519"/>
      <c r="C41" s="520"/>
      <c r="D41" s="520"/>
      <c r="E41" s="520"/>
      <c r="F41" s="520"/>
      <c r="G41" s="520"/>
      <c r="H41" s="521"/>
      <c r="I41" s="18"/>
    </row>
    <row r="42" spans="1:9" ht="15" customHeight="1">
      <c r="A42" s="18"/>
      <c r="B42" s="417" t="s">
        <v>81</v>
      </c>
      <c r="C42" s="536"/>
      <c r="D42" s="536"/>
      <c r="E42" s="536"/>
      <c r="F42" s="536"/>
      <c r="G42" s="536"/>
      <c r="H42" s="537"/>
      <c r="I42" s="18"/>
    </row>
    <row r="43" spans="1:9" ht="15" customHeight="1">
      <c r="A43" s="18"/>
      <c r="B43" s="423" t="s">
        <v>37</v>
      </c>
      <c r="C43" s="510"/>
      <c r="D43" s="510"/>
      <c r="E43" s="510"/>
      <c r="F43" s="510"/>
      <c r="G43" s="510"/>
      <c r="H43" s="511"/>
      <c r="I43" s="18"/>
    </row>
    <row r="44" spans="1:9" ht="15" customHeight="1">
      <c r="A44" s="18"/>
      <c r="B44" s="527" t="s">
        <v>308</v>
      </c>
      <c r="C44" s="528"/>
      <c r="D44" s="528"/>
      <c r="E44" s="528"/>
      <c r="F44" s="528"/>
      <c r="G44" s="528"/>
      <c r="H44" s="529"/>
      <c r="I44" s="18"/>
    </row>
    <row r="45" spans="1:9" ht="15" customHeight="1">
      <c r="A45" s="18"/>
      <c r="B45" s="530"/>
      <c r="C45" s="531"/>
      <c r="D45" s="531"/>
      <c r="E45" s="531"/>
      <c r="F45" s="531"/>
      <c r="G45" s="531"/>
      <c r="H45" s="532"/>
      <c r="I45" s="18"/>
    </row>
    <row r="46" spans="1:9" ht="15" customHeight="1">
      <c r="A46" s="18"/>
      <c r="B46" s="530"/>
      <c r="C46" s="531"/>
      <c r="D46" s="531"/>
      <c r="E46" s="531"/>
      <c r="F46" s="531"/>
      <c r="G46" s="531"/>
      <c r="H46" s="532"/>
      <c r="I46" s="18"/>
    </row>
    <row r="47" spans="1:9" ht="15" customHeight="1">
      <c r="A47" s="18"/>
      <c r="B47" s="530"/>
      <c r="C47" s="531"/>
      <c r="D47" s="531"/>
      <c r="E47" s="531"/>
      <c r="F47" s="531"/>
      <c r="G47" s="531"/>
      <c r="H47" s="532"/>
      <c r="I47" s="18"/>
    </row>
    <row r="48" spans="1:9" ht="15" customHeight="1">
      <c r="A48" s="18"/>
      <c r="B48" s="530"/>
      <c r="C48" s="531"/>
      <c r="D48" s="531"/>
      <c r="E48" s="531"/>
      <c r="F48" s="531"/>
      <c r="G48" s="531"/>
      <c r="H48" s="532"/>
      <c r="I48" s="18"/>
    </row>
    <row r="49" spans="1:9" ht="15" customHeight="1">
      <c r="A49" s="18"/>
      <c r="B49" s="530"/>
      <c r="C49" s="531"/>
      <c r="D49" s="531"/>
      <c r="E49" s="531"/>
      <c r="F49" s="531"/>
      <c r="G49" s="531"/>
      <c r="H49" s="532"/>
      <c r="I49" s="18"/>
    </row>
    <row r="50" spans="1:9" ht="15" customHeight="1">
      <c r="A50" s="18"/>
      <c r="B50" s="530"/>
      <c r="C50" s="531"/>
      <c r="D50" s="531"/>
      <c r="E50" s="531"/>
      <c r="F50" s="531"/>
      <c r="G50" s="531"/>
      <c r="H50" s="532"/>
      <c r="I50" s="18"/>
    </row>
    <row r="51" spans="1:9" ht="15" customHeight="1">
      <c r="A51" s="18"/>
      <c r="B51" s="530"/>
      <c r="C51" s="531"/>
      <c r="D51" s="531"/>
      <c r="E51" s="531"/>
      <c r="F51" s="531"/>
      <c r="G51" s="531"/>
      <c r="H51" s="532"/>
      <c r="I51" s="18"/>
    </row>
    <row r="52" spans="1:9" ht="15" customHeight="1">
      <c r="A52" s="18"/>
      <c r="B52" s="530"/>
      <c r="C52" s="531"/>
      <c r="D52" s="531"/>
      <c r="E52" s="531"/>
      <c r="F52" s="531"/>
      <c r="G52" s="531"/>
      <c r="H52" s="532"/>
      <c r="I52" s="18"/>
    </row>
    <row r="53" spans="1:9" ht="15" customHeight="1">
      <c r="A53" s="18"/>
      <c r="B53" s="530"/>
      <c r="C53" s="531"/>
      <c r="D53" s="531"/>
      <c r="E53" s="531"/>
      <c r="F53" s="531"/>
      <c r="G53" s="531"/>
      <c r="H53" s="532"/>
      <c r="I53" s="18"/>
    </row>
    <row r="54" spans="1:9" ht="15" customHeight="1">
      <c r="A54" s="18"/>
      <c r="B54" s="530"/>
      <c r="C54" s="531"/>
      <c r="D54" s="531"/>
      <c r="E54" s="531"/>
      <c r="F54" s="531"/>
      <c r="G54" s="531"/>
      <c r="H54" s="532"/>
      <c r="I54" s="18"/>
    </row>
    <row r="55" spans="1:9" ht="15" customHeight="1">
      <c r="A55" s="18"/>
      <c r="B55" s="533"/>
      <c r="C55" s="534"/>
      <c r="D55" s="534"/>
      <c r="E55" s="534"/>
      <c r="F55" s="534"/>
      <c r="G55" s="534"/>
      <c r="H55" s="535"/>
      <c r="I55" s="18"/>
    </row>
  </sheetData>
  <sheetProtection/>
  <mergeCells count="30">
    <mergeCell ref="D14:E14"/>
    <mergeCell ref="F14:G14"/>
    <mergeCell ref="F15:G15"/>
    <mergeCell ref="F16:G16"/>
    <mergeCell ref="B44:H55"/>
    <mergeCell ref="B43:H43"/>
    <mergeCell ref="B42:H42"/>
    <mergeCell ref="B18:B20"/>
    <mergeCell ref="B40:H41"/>
    <mergeCell ref="B26:H26"/>
    <mergeCell ref="F7:H7"/>
    <mergeCell ref="F12:G12"/>
    <mergeCell ref="F13:H13"/>
    <mergeCell ref="F19:G19"/>
    <mergeCell ref="F20:H20"/>
    <mergeCell ref="C18:E20"/>
    <mergeCell ref="C11:E13"/>
    <mergeCell ref="F11:H11"/>
    <mergeCell ref="D15:E15"/>
    <mergeCell ref="F18:H18"/>
    <mergeCell ref="B24:H24"/>
    <mergeCell ref="B27:H38"/>
    <mergeCell ref="B25:H25"/>
    <mergeCell ref="B11:B16"/>
    <mergeCell ref="C14:C16"/>
    <mergeCell ref="A3:H3"/>
    <mergeCell ref="B5:B7"/>
    <mergeCell ref="C5:E7"/>
    <mergeCell ref="F5:H5"/>
    <mergeCell ref="F6:G6"/>
  </mergeCells>
  <printOptions/>
  <pageMargins left="0.7" right="0.7" top="0.75" bottom="0.75" header="0.3" footer="0.3"/>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野村 美奈子</dc:creator>
  <cp:keywords/>
  <dc:description/>
  <cp:lastModifiedBy>中嶋 麻理子</cp:lastModifiedBy>
  <cp:lastPrinted>2013-04-22T07:06:47Z</cp:lastPrinted>
  <dcterms:created xsi:type="dcterms:W3CDTF">2011-03-04T02:05:56Z</dcterms:created>
  <dcterms:modified xsi:type="dcterms:W3CDTF">2013-05-23T10:54:18Z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