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0" yWindow="65146" windowWidth="20580" windowHeight="9000" activeTab="0"/>
  </bookViews>
  <sheets>
    <sheet name="表Ⅱ-１・国立公園 (パターンA)" sheetId="1" r:id="rId1"/>
    <sheet name="表Ⅱ-１・国立公園 (パターンB)" sheetId="2" state="hidden" r:id="rId2"/>
  </sheets>
  <definedNames>
    <definedName name="_xlnm.Print_Area" localSheetId="0">'表Ⅱ-１・国立公園 (パターンA)'!$A$1:$BO$75</definedName>
  </definedNames>
  <calcPr fullCalcOnLoad="1"/>
</workbook>
</file>

<file path=xl/comments1.xml><?xml version="1.0" encoding="utf-8"?>
<comments xmlns="http://schemas.openxmlformats.org/spreadsheetml/2006/main">
  <authors>
    <author>Miyahara, Kazumi</author>
  </authors>
  <commentList>
    <comment ref="BG70" authorId="0">
      <text>
        <r>
          <rPr>
            <b/>
            <sz val="9"/>
            <rFont val="ＭＳ Ｐゴシック"/>
            <family val="3"/>
          </rPr>
          <t>H24より数式変更
表Ⅰ-1 の計より
百位以下切り捨て。
一致させること。</t>
        </r>
      </text>
    </comment>
    <comment ref="BH70" authorId="0">
      <text>
        <r>
          <rPr>
            <b/>
            <sz val="9"/>
            <rFont val="ＭＳ Ｐゴシック"/>
            <family val="3"/>
          </rPr>
          <t>H24より数式変更
表Ⅰ-1 の計より
百位以下切り捨て。
一致させること。</t>
        </r>
      </text>
    </comment>
  </commentList>
</comments>
</file>

<file path=xl/comments2.xml><?xml version="1.0" encoding="utf-8"?>
<comments xmlns="http://schemas.openxmlformats.org/spreadsheetml/2006/main">
  <authors>
    <author>Miyahara, Kazumi</author>
  </authors>
  <commentList>
    <comment ref="BJ70" authorId="0">
      <text>
        <r>
          <rPr>
            <b/>
            <sz val="9"/>
            <rFont val="ＭＳ Ｐゴシック"/>
            <family val="3"/>
          </rPr>
          <t>H24より数式変更
表Ⅰ-1 の計より
百位以下切り捨て。
一致させること。</t>
        </r>
      </text>
    </comment>
    <comment ref="BK70" authorId="0">
      <text>
        <r>
          <rPr>
            <b/>
            <sz val="9"/>
            <rFont val="ＭＳ Ｐゴシック"/>
            <family val="3"/>
          </rPr>
          <t>H24より数式変更
表Ⅰ-1 の計より
百位以下切り捨て。
一致させること。</t>
        </r>
      </text>
    </comment>
  </commentList>
</comments>
</file>

<file path=xl/sharedStrings.xml><?xml version="1.0" encoding="utf-8"?>
<sst xmlns="http://schemas.openxmlformats.org/spreadsheetml/2006/main" count="396" uniqueCount="60">
  <si>
    <t>昭和46年</t>
  </si>
  <si>
    <t>利尻礼文</t>
  </si>
  <si>
    <t>サロベツ</t>
  </si>
  <si>
    <t>知床</t>
  </si>
  <si>
    <t>阿寒</t>
  </si>
  <si>
    <t>大雪山</t>
  </si>
  <si>
    <t>支笏洞爺</t>
  </si>
  <si>
    <t>釧路湿原</t>
  </si>
  <si>
    <t>十和田八幡平</t>
  </si>
  <si>
    <t>磐梯朝日</t>
  </si>
  <si>
    <t>日光</t>
  </si>
  <si>
    <t>上信越高原</t>
  </si>
  <si>
    <t>小笠原</t>
  </si>
  <si>
    <t>富士箱根伊豆</t>
  </si>
  <si>
    <t>中部山岳</t>
  </si>
  <si>
    <t>白山</t>
  </si>
  <si>
    <t>南アルプス</t>
  </si>
  <si>
    <t>伊勢志摩</t>
  </si>
  <si>
    <t>吉野熊野</t>
  </si>
  <si>
    <t>山陰海岸</t>
  </si>
  <si>
    <t>瀬戸内海</t>
  </si>
  <si>
    <t>大山隠岐</t>
  </si>
  <si>
    <t>足摺宇和海</t>
  </si>
  <si>
    <t>西海</t>
  </si>
  <si>
    <t>雲仙天草</t>
  </si>
  <si>
    <t>阿蘇くじゅう</t>
  </si>
  <si>
    <t>霧島屋久</t>
  </si>
  <si>
    <t>西表</t>
  </si>
  <si>
    <t>（対前年比％）</t>
  </si>
  <si>
    <t>表Ⅱ－１　国立公園利用者数（公園、年次別）</t>
  </si>
  <si>
    <t>（単位：万人）</t>
  </si>
  <si>
    <t xml:space="preserve">               年次</t>
  </si>
  <si>
    <t xml:space="preserve">    </t>
  </si>
  <si>
    <t xml:space="preserve"> 公園名</t>
  </si>
  <si>
    <t>秩父多摩甲斐</t>
  </si>
  <si>
    <t>合　　　計</t>
  </si>
  <si>
    <t>平成元</t>
  </si>
  <si>
    <t>（注）上記の数値は、千人単位を四捨五入して算出したものであるため、合計は必ずしも一致しない。</t>
  </si>
  <si>
    <t>尾瀬</t>
  </si>
  <si>
    <t>西表石垣</t>
  </si>
  <si>
    <t>※　29</t>
  </si>
  <si>
    <t>屋久島</t>
  </si>
  <si>
    <t>※　18</t>
  </si>
  <si>
    <t>慶良間諸島</t>
  </si>
  <si>
    <t>※慶良間諸島は、国立公園指定（平成26年3月）以降の利用者数。</t>
  </si>
  <si>
    <t>三陸復興
（陸中海岸）</t>
  </si>
  <si>
    <t>三陸復興
（陸中海岸）</t>
  </si>
  <si>
    <t>※本表の合計値は、表Ⅱ－３にあわせた千人単位の合計を四捨五入した値のため、本表（万人単位）の見かけ上の合計とは合っていない。</t>
  </si>
  <si>
    <t>※尾瀬は、国立公園指定（平成19年8月）以降の利用者数。</t>
  </si>
  <si>
    <t>※屋久島は、国立公園指定（平成24年3月）以降の利用者数。</t>
  </si>
  <si>
    <t>※妙高戸隠は、国立公園指定（平成27年3月）以降の利用者数。</t>
  </si>
  <si>
    <t>妙高戸隠連山</t>
  </si>
  <si>
    <t>阿寒</t>
  </si>
  <si>
    <t>霧島錦江湾
（霧島屋久）</t>
  </si>
  <si>
    <t>—</t>
  </si>
  <si>
    <t>（単位：万人）</t>
  </si>
  <si>
    <t>（単位：万人）</t>
  </si>
  <si>
    <t>（単位：万人）</t>
  </si>
  <si>
    <t>※屋久島は、国立公園指定（平成24年3月）以降の利用者数。</t>
  </si>
  <si>
    <t>※慶良間諸島は、国立公園指定（平成26年3月）以降の利用者数。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</si>
</sst>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\(\-0\)"/>
    <numFmt numFmtId="177" formatCode="\(General\);\(\-General\)"/>
    <numFmt numFmtId="178" formatCode="0.0000"/>
    <numFmt numFmtId="179" formatCode="\(#,##0\);\(\-#,##0\)"/>
    <numFmt numFmtId="180" formatCode="0_);\(0\)"/>
    <numFmt numFmtId="181" formatCode="#,##0_);[Red]\(#,##0\)"/>
    <numFmt numFmtId="182" formatCode="#,##0_ "/>
    <numFmt numFmtId="183" formatCode="#,##0;[Red]#,##0"/>
    <numFmt numFmtId="184" formatCode="#,##0_);\(#,##0\)"/>
    <numFmt numFmtId="185" formatCode="#,##0.0;[Red]#,##0.0"/>
    <numFmt numFmtId="186" formatCode="0.000000_ "/>
    <numFmt numFmtId="187" formatCode="0.00000_ "/>
    <numFmt numFmtId="188" formatCode="0.0000_ "/>
    <numFmt numFmtId="189" formatCode="0.000_ "/>
    <numFmt numFmtId="190" formatCode="0.00_ "/>
    <numFmt numFmtId="191" formatCode="0.0_ "/>
    <numFmt numFmtId="192" formatCode="0_ "/>
    <numFmt numFmtId="193" formatCode="0_);[Red]\(0\)"/>
    <numFmt numFmtId="194" formatCode="[&lt;=999]000;[&lt;=9999]000\-00;000\-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181" fontId="2" fillId="0" borderId="10" xfId="0" applyNumberFormat="1" applyFont="1" applyFill="1" applyBorder="1" applyAlignment="1">
      <alignment vertical="center"/>
    </xf>
    <xf numFmtId="184" fontId="2" fillId="0" borderId="10" xfId="49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81" fontId="2" fillId="0" borderId="11" xfId="0" applyNumberFormat="1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84" fontId="2" fillId="0" borderId="13" xfId="49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horizontal="distributed" vertical="center"/>
    </xf>
    <xf numFmtId="0" fontId="2" fillId="0" borderId="13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Border="1" applyAlignment="1">
      <alignment horizontal="centerContinuous" vertical="center"/>
    </xf>
    <xf numFmtId="184" fontId="2" fillId="0" borderId="0" xfId="49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16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distributed"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2" fillId="0" borderId="11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vertical="center"/>
    </xf>
    <xf numFmtId="181" fontId="2" fillId="0" borderId="10" xfId="0" applyNumberFormat="1" applyFont="1" applyFill="1" applyBorder="1" applyAlignment="1">
      <alignment horizontal="distributed" vertical="center"/>
    </xf>
    <xf numFmtId="181" fontId="2" fillId="0" borderId="0" xfId="0" applyNumberFormat="1" applyFont="1" applyFill="1" applyBorder="1" applyAlignment="1">
      <alignment vertical="center"/>
    </xf>
    <xf numFmtId="181" fontId="2" fillId="0" borderId="18" xfId="0" applyNumberFormat="1" applyFont="1" applyFill="1" applyBorder="1" applyAlignment="1">
      <alignment vertical="center"/>
    </xf>
    <xf numFmtId="181" fontId="2" fillId="0" borderId="16" xfId="0" applyNumberFormat="1" applyFont="1" applyFill="1" applyBorder="1" applyAlignment="1">
      <alignment vertical="center"/>
    </xf>
    <xf numFmtId="181" fontId="2" fillId="0" borderId="17" xfId="49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181" fontId="2" fillId="0" borderId="17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81" fontId="2" fillId="0" borderId="19" xfId="0" applyNumberFormat="1" applyFont="1" applyFill="1" applyBorder="1" applyAlignment="1">
      <alignment vertical="center"/>
    </xf>
    <xf numFmtId="181" fontId="2" fillId="0" borderId="18" xfId="49" applyNumberFormat="1" applyFont="1" applyFill="1" applyBorder="1" applyAlignment="1">
      <alignment vertical="center"/>
    </xf>
    <xf numFmtId="184" fontId="2" fillId="0" borderId="11" xfId="49" applyNumberFormat="1" applyFont="1" applyFill="1" applyBorder="1" applyAlignment="1">
      <alignment vertical="center"/>
    </xf>
    <xf numFmtId="181" fontId="2" fillId="0" borderId="12" xfId="0" applyNumberFormat="1" applyFont="1" applyFill="1" applyBorder="1" applyAlignment="1">
      <alignment vertical="center"/>
    </xf>
    <xf numFmtId="181" fontId="2" fillId="0" borderId="13" xfId="0" applyNumberFormat="1" applyFont="1" applyFill="1" applyBorder="1" applyAlignment="1">
      <alignment vertical="center"/>
    </xf>
    <xf numFmtId="181" fontId="2" fillId="0" borderId="14" xfId="0" applyNumberFormat="1" applyFont="1" applyFill="1" applyBorder="1" applyAlignment="1">
      <alignment vertical="center"/>
    </xf>
    <xf numFmtId="181" fontId="2" fillId="0" borderId="15" xfId="49" applyNumberFormat="1" applyFont="1" applyFill="1" applyBorder="1" applyAlignment="1">
      <alignment vertical="center"/>
    </xf>
    <xf numFmtId="181" fontId="2" fillId="0" borderId="10" xfId="0" applyNumberFormat="1" applyFont="1" applyFill="1" applyBorder="1" applyAlignment="1">
      <alignment horizontal="right" vertical="center"/>
    </xf>
    <xf numFmtId="179" fontId="2" fillId="0" borderId="14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11" xfId="0" applyNumberFormat="1" applyFont="1" applyFill="1" applyBorder="1" applyAlignment="1">
      <alignment vertical="center"/>
    </xf>
    <xf numFmtId="179" fontId="2" fillId="0" borderId="18" xfId="0" applyNumberFormat="1" applyFont="1" applyFill="1" applyBorder="1" applyAlignment="1">
      <alignment vertical="center"/>
    </xf>
    <xf numFmtId="179" fontId="2" fillId="0" borderId="13" xfId="0" applyNumberFormat="1" applyFont="1" applyFill="1" applyBorder="1" applyAlignment="1">
      <alignment vertical="center"/>
    </xf>
    <xf numFmtId="179" fontId="2" fillId="0" borderId="15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/>
    </xf>
    <xf numFmtId="184" fontId="2" fillId="0" borderId="0" xfId="49" applyNumberFormat="1" applyFont="1" applyFill="1" applyAlignment="1">
      <alignment/>
    </xf>
    <xf numFmtId="0" fontId="0" fillId="0" borderId="0" xfId="0" applyFont="1" applyFill="1" applyBorder="1" applyAlignment="1">
      <alignment vertical="center"/>
    </xf>
    <xf numFmtId="184" fontId="0" fillId="0" borderId="0" xfId="49" applyNumberFormat="1" applyFont="1" applyFill="1" applyAlignment="1">
      <alignment vertical="center"/>
    </xf>
    <xf numFmtId="181" fontId="2" fillId="0" borderId="11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181" fontId="2" fillId="0" borderId="20" xfId="0" applyNumberFormat="1" applyFont="1" applyFill="1" applyBorder="1" applyAlignment="1">
      <alignment vertical="center"/>
    </xf>
    <xf numFmtId="181" fontId="2" fillId="0" borderId="19" xfId="0" applyNumberFormat="1" applyFont="1" applyFill="1" applyBorder="1" applyAlignment="1">
      <alignment horizontal="right" vertical="center"/>
    </xf>
    <xf numFmtId="181" fontId="2" fillId="0" borderId="20" xfId="0" applyNumberFormat="1" applyFont="1" applyFill="1" applyBorder="1" applyAlignment="1">
      <alignment horizontal="right" vertical="center"/>
    </xf>
    <xf numFmtId="0" fontId="2" fillId="0" borderId="20" xfId="0" applyNumberFormat="1" applyFont="1" applyFill="1" applyBorder="1" applyAlignment="1">
      <alignment horizontal="center" vertical="center"/>
    </xf>
    <xf numFmtId="181" fontId="44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left" vertical="center"/>
    </xf>
    <xf numFmtId="181" fontId="2" fillId="0" borderId="0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distributed" vertical="center"/>
    </xf>
    <xf numFmtId="181" fontId="2" fillId="0" borderId="15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81" fontId="2" fillId="0" borderId="19" xfId="0" applyNumberFormat="1" applyFont="1" applyFill="1" applyBorder="1" applyAlignment="1">
      <alignment horizontal="center" vertical="center"/>
    </xf>
    <xf numFmtId="181" fontId="2" fillId="0" borderId="17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distributed" vertical="center"/>
    </xf>
    <xf numFmtId="0" fontId="2" fillId="0" borderId="12" xfId="0" applyNumberFormat="1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2" fillId="0" borderId="14" xfId="0" applyNumberFormat="1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center" vertical="center"/>
    </xf>
    <xf numFmtId="184" fontId="2" fillId="0" borderId="21" xfId="49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distributed" vertical="center" wrapText="1"/>
    </xf>
    <xf numFmtId="0" fontId="2" fillId="0" borderId="10" xfId="0" applyNumberFormat="1" applyFont="1" applyFill="1" applyBorder="1" applyAlignment="1">
      <alignment horizontal="distributed" vertical="center" wrapText="1"/>
    </xf>
    <xf numFmtId="0" fontId="44" fillId="0" borderId="13" xfId="0" applyNumberFormat="1" applyFont="1" applyFill="1" applyBorder="1" applyAlignment="1">
      <alignment horizontal="distributed" vertical="center" wrapText="1"/>
    </xf>
    <xf numFmtId="0" fontId="44" fillId="0" borderId="10" xfId="0" applyNumberFormat="1" applyFont="1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distributed" vertical="center"/>
    </xf>
    <xf numFmtId="0" fontId="45" fillId="0" borderId="1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2" fillId="0" borderId="16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9525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314325"/>
          <a:ext cx="8001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6553200" y="314325"/>
          <a:ext cx="8001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3258800" y="314325"/>
          <a:ext cx="8001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9525</xdr:colOff>
      <xdr:row>2</xdr:row>
      <xdr:rowOff>9525</xdr:rowOff>
    </xdr:from>
    <xdr:to>
      <xdr:col>44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9964400" y="314325"/>
          <a:ext cx="8001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9525</xdr:colOff>
      <xdr:row>2</xdr:row>
      <xdr:rowOff>9525</xdr:rowOff>
    </xdr:from>
    <xdr:to>
      <xdr:col>58</xdr:col>
      <xdr:colOff>0</xdr:colOff>
      <xdr:row>4</xdr:row>
      <xdr:rowOff>0</xdr:rowOff>
    </xdr:to>
    <xdr:sp>
      <xdr:nvSpPr>
        <xdr:cNvPr id="5" name="Line 4"/>
        <xdr:cNvSpPr>
          <a:spLocks/>
        </xdr:cNvSpPr>
      </xdr:nvSpPr>
      <xdr:spPr>
        <a:xfrm>
          <a:off x="26736675" y="314325"/>
          <a:ext cx="8001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9525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314325"/>
          <a:ext cx="8001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6553200" y="314325"/>
          <a:ext cx="8001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2</xdr:row>
      <xdr:rowOff>9525</xdr:rowOff>
    </xdr:from>
    <xdr:to>
      <xdr:col>29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2753975" y="314325"/>
          <a:ext cx="8001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9525</xdr:colOff>
      <xdr:row>2</xdr:row>
      <xdr:rowOff>9525</xdr:rowOff>
    </xdr:from>
    <xdr:to>
      <xdr:col>45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20469225" y="314325"/>
          <a:ext cx="8001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9525</xdr:colOff>
      <xdr:row>2</xdr:row>
      <xdr:rowOff>9525</xdr:rowOff>
    </xdr:from>
    <xdr:to>
      <xdr:col>58</xdr:col>
      <xdr:colOff>0</xdr:colOff>
      <xdr:row>4</xdr:row>
      <xdr:rowOff>0</xdr:rowOff>
    </xdr:to>
    <xdr:sp>
      <xdr:nvSpPr>
        <xdr:cNvPr id="5" name="Line 4"/>
        <xdr:cNvSpPr>
          <a:spLocks/>
        </xdr:cNvSpPr>
      </xdr:nvSpPr>
      <xdr:spPr>
        <a:xfrm>
          <a:off x="26670000" y="314325"/>
          <a:ext cx="8001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BH79"/>
  <sheetViews>
    <sheetView tabSelected="1" view="pageBreakPreview" zoomScaleNormal="130" zoomScaleSheetLayoutView="100" zoomScalePageLayoutView="0" workbookViewId="0" topLeftCell="AO1">
      <selection activeCell="BH3" sqref="BH3:BH4"/>
    </sheetView>
  </sheetViews>
  <sheetFormatPr defaultColWidth="9.00390625" defaultRowHeight="13.5"/>
  <cols>
    <col min="1" max="1" width="0.875" style="13" customWidth="1"/>
    <col min="2" max="2" width="3.625" style="13" customWidth="1"/>
    <col min="3" max="3" width="10.625" style="13" customWidth="1"/>
    <col min="4" max="13" width="6.625" style="13" customWidth="1"/>
    <col min="14" max="14" width="0.875" style="68" customWidth="1"/>
    <col min="15" max="15" width="3.625" style="13" customWidth="1"/>
    <col min="16" max="16" width="10.625" style="13" customWidth="1"/>
    <col min="17" max="27" width="6.625" style="13" customWidth="1"/>
    <col min="28" max="28" width="0.875" style="13" customWidth="1"/>
    <col min="29" max="29" width="3.625" style="13" customWidth="1"/>
    <col min="30" max="30" width="10.625" style="13" customWidth="1"/>
    <col min="31" max="41" width="6.625" style="13" customWidth="1"/>
    <col min="42" max="42" width="0.875" style="13" customWidth="1"/>
    <col min="43" max="43" width="3.625" style="13" customWidth="1"/>
    <col min="44" max="44" width="10.625" style="13" customWidth="1"/>
    <col min="45" max="46" width="6.625" style="13" customWidth="1"/>
    <col min="47" max="47" width="6.625" style="69" customWidth="1"/>
    <col min="48" max="53" width="6.625" style="13" customWidth="1"/>
    <col min="54" max="54" width="7.50390625" style="13" customWidth="1"/>
    <col min="55" max="55" width="6.625" style="13" customWidth="1"/>
    <col min="56" max="56" width="0.875" style="13" customWidth="1"/>
    <col min="57" max="57" width="3.625" style="13" customWidth="1"/>
    <col min="58" max="58" width="10.625" style="13" customWidth="1"/>
    <col min="59" max="61" width="6.625" style="13" customWidth="1"/>
    <col min="62" max="16384" width="9.00390625" style="13" customWidth="1"/>
  </cols>
  <sheetData>
    <row r="1" spans="2:47" s="10" customFormat="1" ht="12">
      <c r="B1" s="19" t="s">
        <v>29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  <c r="AU1" s="22"/>
    </row>
    <row r="2" spans="2:60" s="10" customFormat="1" ht="12" customHeight="1">
      <c r="B2" s="23"/>
      <c r="L2" s="20"/>
      <c r="M2" s="11" t="s">
        <v>30</v>
      </c>
      <c r="N2" s="25"/>
      <c r="AA2" s="11" t="s">
        <v>30</v>
      </c>
      <c r="AL2" s="11"/>
      <c r="AM2" s="11"/>
      <c r="AO2" s="11" t="s">
        <v>30</v>
      </c>
      <c r="AU2" s="22"/>
      <c r="AZ2" s="11"/>
      <c r="BA2" s="11"/>
      <c r="BB2" s="11"/>
      <c r="BC2" s="24" t="s">
        <v>57</v>
      </c>
      <c r="BH2" s="10" t="s">
        <v>57</v>
      </c>
    </row>
    <row r="3" spans="2:60" s="10" customFormat="1" ht="12" customHeight="1">
      <c r="B3" s="16"/>
      <c r="C3" s="26" t="s">
        <v>31</v>
      </c>
      <c r="D3" s="95" t="s">
        <v>0</v>
      </c>
      <c r="E3" s="86">
        <v>47</v>
      </c>
      <c r="F3" s="86">
        <v>48</v>
      </c>
      <c r="G3" s="86">
        <v>49</v>
      </c>
      <c r="H3" s="86">
        <v>50</v>
      </c>
      <c r="I3" s="86">
        <v>51</v>
      </c>
      <c r="J3" s="86">
        <v>52</v>
      </c>
      <c r="K3" s="86">
        <v>53</v>
      </c>
      <c r="L3" s="86">
        <v>54</v>
      </c>
      <c r="M3" s="86">
        <v>55</v>
      </c>
      <c r="N3" s="27"/>
      <c r="O3" s="16"/>
      <c r="P3" s="26" t="s">
        <v>31</v>
      </c>
      <c r="Q3" s="86">
        <v>56</v>
      </c>
      <c r="R3" s="97">
        <v>57</v>
      </c>
      <c r="S3" s="86">
        <v>58</v>
      </c>
      <c r="T3" s="97">
        <v>59</v>
      </c>
      <c r="U3" s="86">
        <v>60</v>
      </c>
      <c r="V3" s="97">
        <v>61</v>
      </c>
      <c r="W3" s="86">
        <v>62</v>
      </c>
      <c r="X3" s="97">
        <v>63</v>
      </c>
      <c r="Y3" s="99" t="s">
        <v>36</v>
      </c>
      <c r="Z3" s="97">
        <v>2</v>
      </c>
      <c r="AA3" s="86">
        <v>3</v>
      </c>
      <c r="AC3" s="16"/>
      <c r="AD3" s="26" t="s">
        <v>31</v>
      </c>
      <c r="AE3" s="101">
        <v>4</v>
      </c>
      <c r="AF3" s="97">
        <v>5</v>
      </c>
      <c r="AG3" s="86">
        <v>6</v>
      </c>
      <c r="AH3" s="97">
        <v>7</v>
      </c>
      <c r="AI3" s="86">
        <v>8</v>
      </c>
      <c r="AJ3" s="97">
        <v>9</v>
      </c>
      <c r="AK3" s="86">
        <v>10</v>
      </c>
      <c r="AL3" s="101">
        <v>11</v>
      </c>
      <c r="AM3" s="86">
        <v>12</v>
      </c>
      <c r="AN3" s="86">
        <v>13</v>
      </c>
      <c r="AO3" s="99">
        <v>14</v>
      </c>
      <c r="AQ3" s="16"/>
      <c r="AR3" s="26" t="s">
        <v>31</v>
      </c>
      <c r="AS3" s="99">
        <v>15</v>
      </c>
      <c r="AT3" s="86">
        <v>16</v>
      </c>
      <c r="AU3" s="107">
        <v>17</v>
      </c>
      <c r="AV3" s="99">
        <v>18</v>
      </c>
      <c r="AW3" s="99">
        <v>19</v>
      </c>
      <c r="AX3" s="99">
        <v>20</v>
      </c>
      <c r="AY3" s="99">
        <v>21</v>
      </c>
      <c r="AZ3" s="99">
        <v>22</v>
      </c>
      <c r="BA3" s="99">
        <v>23</v>
      </c>
      <c r="BB3" s="99">
        <v>24</v>
      </c>
      <c r="BC3" s="99">
        <v>25</v>
      </c>
      <c r="BD3" s="77"/>
      <c r="BE3" s="16"/>
      <c r="BF3" s="26" t="s">
        <v>31</v>
      </c>
      <c r="BG3" s="109">
        <v>26</v>
      </c>
      <c r="BH3" s="99">
        <v>27</v>
      </c>
    </row>
    <row r="4" spans="2:60" s="10" customFormat="1" ht="12" customHeight="1">
      <c r="B4" s="28" t="s">
        <v>32</v>
      </c>
      <c r="C4" s="29" t="s">
        <v>33</v>
      </c>
      <c r="D4" s="96"/>
      <c r="E4" s="87"/>
      <c r="F4" s="87"/>
      <c r="G4" s="87"/>
      <c r="H4" s="87"/>
      <c r="I4" s="87"/>
      <c r="J4" s="87"/>
      <c r="K4" s="87"/>
      <c r="L4" s="87"/>
      <c r="M4" s="87"/>
      <c r="N4" s="30"/>
      <c r="O4" s="28" t="s">
        <v>32</v>
      </c>
      <c r="P4" s="29" t="s">
        <v>33</v>
      </c>
      <c r="Q4" s="87"/>
      <c r="R4" s="98"/>
      <c r="S4" s="87"/>
      <c r="T4" s="98"/>
      <c r="U4" s="87"/>
      <c r="V4" s="98"/>
      <c r="W4" s="87"/>
      <c r="X4" s="98"/>
      <c r="Y4" s="100"/>
      <c r="Z4" s="98"/>
      <c r="AA4" s="87"/>
      <c r="AC4" s="28" t="s">
        <v>32</v>
      </c>
      <c r="AD4" s="29" t="s">
        <v>33</v>
      </c>
      <c r="AE4" s="102"/>
      <c r="AF4" s="103"/>
      <c r="AG4" s="104"/>
      <c r="AH4" s="103"/>
      <c r="AI4" s="104"/>
      <c r="AJ4" s="103"/>
      <c r="AK4" s="104"/>
      <c r="AL4" s="105"/>
      <c r="AM4" s="87"/>
      <c r="AN4" s="87"/>
      <c r="AO4" s="100"/>
      <c r="AQ4" s="28" t="s">
        <v>32</v>
      </c>
      <c r="AR4" s="29" t="s">
        <v>33</v>
      </c>
      <c r="AS4" s="100"/>
      <c r="AT4" s="104"/>
      <c r="AU4" s="107"/>
      <c r="AV4" s="108"/>
      <c r="AW4" s="108"/>
      <c r="AX4" s="108"/>
      <c r="AY4" s="100"/>
      <c r="AZ4" s="100"/>
      <c r="BA4" s="106"/>
      <c r="BB4" s="106"/>
      <c r="BC4" s="100"/>
      <c r="BD4" s="77"/>
      <c r="BE4" s="28" t="s">
        <v>32</v>
      </c>
      <c r="BF4" s="29" t="s">
        <v>33</v>
      </c>
      <c r="BG4" s="110"/>
      <c r="BH4" s="100"/>
    </row>
    <row r="5" spans="2:60" s="10" customFormat="1" ht="12" customHeight="1">
      <c r="B5" s="86">
        <v>1</v>
      </c>
      <c r="C5" s="15" t="s">
        <v>1</v>
      </c>
      <c r="D5" s="25"/>
      <c r="E5" s="31"/>
      <c r="F5" s="25"/>
      <c r="G5" s="31"/>
      <c r="H5" s="32">
        <f>H6/G6*100</f>
        <v>101.75438596491229</v>
      </c>
      <c r="I5" s="3">
        <v>102</v>
      </c>
      <c r="J5" s="32">
        <f>J6/I6*100</f>
        <v>81.5126050420168</v>
      </c>
      <c r="K5" s="3">
        <f>K6/J6*100</f>
        <v>101.03092783505154</v>
      </c>
      <c r="L5" s="32">
        <f>L6/K6*100</f>
        <v>92.85714285714286</v>
      </c>
      <c r="M5" s="3">
        <f>M6/L6*100</f>
        <v>121.97802197802199</v>
      </c>
      <c r="N5" s="32"/>
      <c r="O5" s="86">
        <v>1</v>
      </c>
      <c r="P5" s="15" t="s">
        <v>1</v>
      </c>
      <c r="Q5" s="3">
        <f>Q6/M6*100</f>
        <v>93.69369369369369</v>
      </c>
      <c r="R5" s="32">
        <v>119</v>
      </c>
      <c r="S5" s="3">
        <v>111</v>
      </c>
      <c r="T5" s="32">
        <f>T6/S6*100</f>
        <v>102.18978102189782</v>
      </c>
      <c r="U5" s="3">
        <f>U6/T6*100</f>
        <v>102.14285714285714</v>
      </c>
      <c r="V5" s="32">
        <f>V6/U6*100</f>
        <v>102.09790209790211</v>
      </c>
      <c r="W5" s="3">
        <v>110</v>
      </c>
      <c r="X5" s="32">
        <f>X6/W6*100</f>
        <v>125.62500000000001</v>
      </c>
      <c r="Y5" s="3">
        <f>Y6/X6*100</f>
        <v>110.94527363184079</v>
      </c>
      <c r="Z5" s="32">
        <f>Z6/Y6*100</f>
        <v>106.72645739910314</v>
      </c>
      <c r="AA5" s="3">
        <f>AA6/Z6*100</f>
        <v>100</v>
      </c>
      <c r="AC5" s="86">
        <v>1</v>
      </c>
      <c r="AD5" s="15" t="s">
        <v>1</v>
      </c>
      <c r="AE5" s="33">
        <f>AE6/AA6*100</f>
        <v>100.84033613445378</v>
      </c>
      <c r="AF5" s="8">
        <v>94</v>
      </c>
      <c r="AG5" s="7">
        <f>AG6/AF6*100</f>
        <v>92.44444444444444</v>
      </c>
      <c r="AH5" s="8">
        <f>AH6/AG6*100</f>
        <v>111.0576923076923</v>
      </c>
      <c r="AI5" s="7">
        <f>AI6/AH6*100</f>
        <v>106.06060606060606</v>
      </c>
      <c r="AJ5" s="8">
        <v>56</v>
      </c>
      <c r="AK5" s="7">
        <f>AK6/AJ6*100</f>
        <v>98.4115523465704</v>
      </c>
      <c r="AL5" s="9">
        <v>104</v>
      </c>
      <c r="AM5" s="3">
        <f>AM6/AL6*100</f>
        <v>98.94366197183099</v>
      </c>
      <c r="AN5" s="3">
        <f>AN6/AM6*100</f>
        <v>107.47330960854093</v>
      </c>
      <c r="AO5" s="3">
        <f>AO6/AN6*100</f>
        <v>100.66225165562915</v>
      </c>
      <c r="AQ5" s="86">
        <v>1</v>
      </c>
      <c r="AR5" s="15" t="s">
        <v>1</v>
      </c>
      <c r="AS5" s="3">
        <f>AS6/AO6*100</f>
        <v>99.3421052631579</v>
      </c>
      <c r="AT5" s="7">
        <f>AT6/AS6*100</f>
        <v>90.06622516556291</v>
      </c>
      <c r="AU5" s="14">
        <v>-92</v>
      </c>
      <c r="AV5" s="34">
        <v>-94</v>
      </c>
      <c r="AW5" s="7">
        <f>AW6/AV6*100</f>
        <v>93.16239316239316</v>
      </c>
      <c r="AX5" s="7">
        <f>AX6/AW6*100</f>
        <v>91.74311926605505</v>
      </c>
      <c r="AY5" s="7">
        <f>AY6/AX6*100</f>
        <v>91</v>
      </c>
      <c r="AZ5" s="7">
        <f>AZ6/AY6*100</f>
        <v>96.7032967032967</v>
      </c>
      <c r="BA5" s="7">
        <v>95.45454545454545</v>
      </c>
      <c r="BB5" s="7">
        <v>79.76190476190477</v>
      </c>
      <c r="BC5" s="7">
        <f>BC6/BB6*100</f>
        <v>108.95522388059702</v>
      </c>
      <c r="BD5" s="73"/>
      <c r="BE5" s="117">
        <v>1</v>
      </c>
      <c r="BF5" s="15" t="s">
        <v>1</v>
      </c>
      <c r="BG5" s="64">
        <f>BG6/BC6*100</f>
        <v>89.04109589041096</v>
      </c>
      <c r="BH5" s="7">
        <f>BH6/BG6*100</f>
        <v>90.76923076923077</v>
      </c>
    </row>
    <row r="6" spans="2:60" s="17" customFormat="1" ht="12" customHeight="1">
      <c r="B6" s="94"/>
      <c r="C6" s="35" t="s">
        <v>2</v>
      </c>
      <c r="D6" s="36"/>
      <c r="E6" s="4"/>
      <c r="F6" s="36"/>
      <c r="G6" s="4">
        <v>114</v>
      </c>
      <c r="H6" s="36">
        <v>116</v>
      </c>
      <c r="I6" s="4">
        <v>119</v>
      </c>
      <c r="J6" s="36">
        <v>97</v>
      </c>
      <c r="K6" s="4">
        <v>98</v>
      </c>
      <c r="L6" s="36">
        <v>91</v>
      </c>
      <c r="M6" s="4">
        <v>111</v>
      </c>
      <c r="N6" s="36"/>
      <c r="O6" s="94"/>
      <c r="P6" s="35" t="s">
        <v>2</v>
      </c>
      <c r="Q6" s="4">
        <v>104</v>
      </c>
      <c r="R6" s="36">
        <v>124</v>
      </c>
      <c r="S6" s="4">
        <v>137</v>
      </c>
      <c r="T6" s="36">
        <v>140</v>
      </c>
      <c r="U6" s="4">
        <v>143</v>
      </c>
      <c r="V6" s="36">
        <v>146</v>
      </c>
      <c r="W6" s="4">
        <v>160</v>
      </c>
      <c r="X6" s="36">
        <v>201</v>
      </c>
      <c r="Y6" s="4">
        <v>223</v>
      </c>
      <c r="Z6" s="36">
        <v>238</v>
      </c>
      <c r="AA6" s="4">
        <v>238</v>
      </c>
      <c r="AC6" s="94"/>
      <c r="AD6" s="35" t="s">
        <v>2</v>
      </c>
      <c r="AE6" s="37">
        <v>240</v>
      </c>
      <c r="AF6" s="38">
        <v>225</v>
      </c>
      <c r="AG6" s="1">
        <v>208</v>
      </c>
      <c r="AH6" s="38">
        <v>231</v>
      </c>
      <c r="AI6" s="1">
        <v>245</v>
      </c>
      <c r="AJ6" s="38">
        <v>138.5</v>
      </c>
      <c r="AK6" s="1">
        <v>136.3</v>
      </c>
      <c r="AL6" s="39">
        <v>142</v>
      </c>
      <c r="AM6" s="39">
        <v>140.5</v>
      </c>
      <c r="AN6" s="39">
        <v>151</v>
      </c>
      <c r="AO6" s="1">
        <v>152</v>
      </c>
      <c r="AQ6" s="94"/>
      <c r="AR6" s="35" t="s">
        <v>2</v>
      </c>
      <c r="AS6" s="1">
        <v>151</v>
      </c>
      <c r="AT6" s="1">
        <v>136</v>
      </c>
      <c r="AU6" s="2">
        <v>125</v>
      </c>
      <c r="AV6" s="1">
        <v>117</v>
      </c>
      <c r="AW6" s="4">
        <v>109</v>
      </c>
      <c r="AX6" s="4">
        <v>100</v>
      </c>
      <c r="AY6" s="1">
        <v>91</v>
      </c>
      <c r="AZ6" s="1">
        <v>88</v>
      </c>
      <c r="BA6" s="1">
        <v>84</v>
      </c>
      <c r="BB6" s="1">
        <v>67</v>
      </c>
      <c r="BC6" s="1">
        <v>73</v>
      </c>
      <c r="BD6" s="74"/>
      <c r="BE6" s="87"/>
      <c r="BF6" s="35" t="s">
        <v>2</v>
      </c>
      <c r="BG6" s="48">
        <v>65</v>
      </c>
      <c r="BH6" s="1">
        <v>59</v>
      </c>
    </row>
    <row r="7" spans="2:60" s="10" customFormat="1" ht="12" customHeight="1">
      <c r="B7" s="86">
        <v>2</v>
      </c>
      <c r="C7" s="86" t="s">
        <v>3</v>
      </c>
      <c r="D7" s="40">
        <v>210</v>
      </c>
      <c r="E7" s="7">
        <f>E8/D8*100</f>
        <v>85.12396694214877</v>
      </c>
      <c r="F7" s="8">
        <f>F8/E8*100</f>
        <v>126.21359223300972</v>
      </c>
      <c r="G7" s="7">
        <v>101</v>
      </c>
      <c r="H7" s="8">
        <f>H8/G8*100</f>
        <v>87.12121212121212</v>
      </c>
      <c r="I7" s="7">
        <v>107</v>
      </c>
      <c r="J7" s="8">
        <f>J8/I8*100</f>
        <v>99.19354838709677</v>
      </c>
      <c r="K7" s="7">
        <f>K8/J8*100</f>
        <v>100.8130081300813</v>
      </c>
      <c r="L7" s="8">
        <f>L8/K8*100</f>
        <v>102.41935483870968</v>
      </c>
      <c r="M7" s="7">
        <f>M8/L8*100</f>
        <v>124.40944881889764</v>
      </c>
      <c r="N7" s="32"/>
      <c r="O7" s="86">
        <v>2</v>
      </c>
      <c r="P7" s="86" t="s">
        <v>3</v>
      </c>
      <c r="Q7" s="7">
        <f>Q8/M8*100</f>
        <v>155.69620253164558</v>
      </c>
      <c r="R7" s="40">
        <v>112</v>
      </c>
      <c r="S7" s="7">
        <f>S8/R8*100</f>
        <v>60.86956521739131</v>
      </c>
      <c r="T7" s="8">
        <v>103</v>
      </c>
      <c r="U7" s="7">
        <v>104</v>
      </c>
      <c r="V7" s="8">
        <f aca="true" t="shared" si="0" ref="V7:AA7">V8/U8*100</f>
        <v>108.33333333333333</v>
      </c>
      <c r="W7" s="7">
        <f t="shared" si="0"/>
        <v>107.17948717948718</v>
      </c>
      <c r="X7" s="8">
        <f t="shared" si="0"/>
        <v>94.73684210526315</v>
      </c>
      <c r="Y7" s="7">
        <f t="shared" si="0"/>
        <v>105.55555555555556</v>
      </c>
      <c r="Z7" s="8">
        <f t="shared" si="0"/>
        <v>106.69856459330143</v>
      </c>
      <c r="AA7" s="7">
        <f t="shared" si="0"/>
        <v>106.27802690582959</v>
      </c>
      <c r="AC7" s="86">
        <v>2</v>
      </c>
      <c r="AD7" s="86" t="s">
        <v>3</v>
      </c>
      <c r="AE7" s="9">
        <f>AE8/AA8*100</f>
        <v>100</v>
      </c>
      <c r="AF7" s="41">
        <v>98</v>
      </c>
      <c r="AG7" s="3">
        <f>AG8/AF8*100</f>
        <v>106.86695278969958</v>
      </c>
      <c r="AH7" s="32">
        <f>AH8/AG8*100</f>
        <v>89.95983935742971</v>
      </c>
      <c r="AI7" s="3">
        <f>AI8/AH8*100</f>
        <v>100.44642857142858</v>
      </c>
      <c r="AJ7" s="32">
        <v>105</v>
      </c>
      <c r="AK7" s="3">
        <f>AK8/AJ8*100</f>
        <v>102.76595744680851</v>
      </c>
      <c r="AL7" s="3">
        <f>AL8/AK8*100</f>
        <v>100.20703933747413</v>
      </c>
      <c r="AM7" s="3">
        <f>AM8/AL8*100</f>
        <v>93.4297520661157</v>
      </c>
      <c r="AN7" s="3">
        <f>AN8/AM8*100</f>
        <v>103.49402919062362</v>
      </c>
      <c r="AO7" s="3">
        <f>AO8/AN8*100</f>
        <v>97.86324786324786</v>
      </c>
      <c r="AQ7" s="86">
        <v>2</v>
      </c>
      <c r="AR7" s="86" t="s">
        <v>3</v>
      </c>
      <c r="AS7" s="3">
        <f>AS8/AO8*100</f>
        <v>98.2532751091703</v>
      </c>
      <c r="AT7" s="7">
        <f>AT8/AS8*100</f>
        <v>101.33333333333334</v>
      </c>
      <c r="AU7" s="14">
        <v>-102</v>
      </c>
      <c r="AV7" s="42">
        <v>-104</v>
      </c>
      <c r="AW7" s="7">
        <f>AW8/AV8*100</f>
        <v>87.60330578512396</v>
      </c>
      <c r="AX7" s="7">
        <f>AX8/AW8*100</f>
        <v>91.98113207547169</v>
      </c>
      <c r="AY7" s="7">
        <f>AY8/AX8*100</f>
        <v>92.82051282051282</v>
      </c>
      <c r="AZ7" s="7">
        <f>AZ8/AY8*100</f>
        <v>100.55248618784532</v>
      </c>
      <c r="BA7" s="7">
        <v>92.85714285714286</v>
      </c>
      <c r="BB7" s="7">
        <v>106.50887573964498</v>
      </c>
      <c r="BC7" s="7">
        <f>BC8/BB8*100</f>
        <v>96.66666666666667</v>
      </c>
      <c r="BD7" s="73"/>
      <c r="BE7" s="86">
        <v>2</v>
      </c>
      <c r="BF7" s="86" t="s">
        <v>3</v>
      </c>
      <c r="BG7" s="64">
        <f>BG8/BC8*100</f>
        <v>95.40229885057471</v>
      </c>
      <c r="BH7" s="7">
        <f>BH8/BG8*100</f>
        <v>106.62650602409639</v>
      </c>
    </row>
    <row r="8" spans="2:60" s="17" customFormat="1" ht="12" customHeight="1">
      <c r="B8" s="94"/>
      <c r="C8" s="94"/>
      <c r="D8" s="38">
        <v>121</v>
      </c>
      <c r="E8" s="1">
        <v>103</v>
      </c>
      <c r="F8" s="38">
        <v>130</v>
      </c>
      <c r="G8" s="1">
        <v>132</v>
      </c>
      <c r="H8" s="38">
        <v>115</v>
      </c>
      <c r="I8" s="1">
        <v>124</v>
      </c>
      <c r="J8" s="38">
        <v>123</v>
      </c>
      <c r="K8" s="1">
        <v>124</v>
      </c>
      <c r="L8" s="38">
        <v>127</v>
      </c>
      <c r="M8" s="1">
        <v>158</v>
      </c>
      <c r="N8" s="36"/>
      <c r="O8" s="94"/>
      <c r="P8" s="94"/>
      <c r="Q8" s="1">
        <v>246</v>
      </c>
      <c r="R8" s="38">
        <v>276</v>
      </c>
      <c r="S8" s="1">
        <v>168</v>
      </c>
      <c r="T8" s="38">
        <v>174</v>
      </c>
      <c r="U8" s="1">
        <v>180</v>
      </c>
      <c r="V8" s="38">
        <v>195</v>
      </c>
      <c r="W8" s="1">
        <v>209</v>
      </c>
      <c r="X8" s="38">
        <v>198</v>
      </c>
      <c r="Y8" s="1">
        <v>209</v>
      </c>
      <c r="Z8" s="38">
        <v>223</v>
      </c>
      <c r="AA8" s="1">
        <v>237</v>
      </c>
      <c r="AC8" s="94"/>
      <c r="AD8" s="94"/>
      <c r="AE8" s="43">
        <v>237</v>
      </c>
      <c r="AF8" s="36">
        <v>233</v>
      </c>
      <c r="AG8" s="4">
        <v>249</v>
      </c>
      <c r="AH8" s="36">
        <v>224</v>
      </c>
      <c r="AI8" s="4">
        <v>225</v>
      </c>
      <c r="AJ8" s="36">
        <v>235</v>
      </c>
      <c r="AK8" s="4">
        <v>241.5</v>
      </c>
      <c r="AL8" s="37">
        <v>242</v>
      </c>
      <c r="AM8" s="37">
        <v>226.1</v>
      </c>
      <c r="AN8" s="37">
        <v>234</v>
      </c>
      <c r="AO8" s="1">
        <v>229</v>
      </c>
      <c r="AQ8" s="94"/>
      <c r="AR8" s="94"/>
      <c r="AS8" s="1">
        <v>225</v>
      </c>
      <c r="AT8" s="4">
        <v>228</v>
      </c>
      <c r="AU8" s="2">
        <v>232</v>
      </c>
      <c r="AV8" s="4">
        <v>242</v>
      </c>
      <c r="AW8" s="1">
        <v>212</v>
      </c>
      <c r="AX8" s="1">
        <v>195</v>
      </c>
      <c r="AY8" s="1">
        <v>181</v>
      </c>
      <c r="AZ8" s="1">
        <v>182</v>
      </c>
      <c r="BA8" s="1">
        <v>169</v>
      </c>
      <c r="BB8" s="1">
        <v>180</v>
      </c>
      <c r="BC8" s="1">
        <v>174</v>
      </c>
      <c r="BD8" s="74"/>
      <c r="BE8" s="87"/>
      <c r="BF8" s="94"/>
      <c r="BG8" s="48">
        <v>166</v>
      </c>
      <c r="BH8" s="1">
        <v>177</v>
      </c>
    </row>
    <row r="9" spans="2:60" s="10" customFormat="1" ht="12" customHeight="1">
      <c r="B9" s="86">
        <v>3</v>
      </c>
      <c r="C9" s="86" t="s">
        <v>4</v>
      </c>
      <c r="D9" s="41">
        <v>134</v>
      </c>
      <c r="E9" s="3">
        <f aca="true" t="shared" si="1" ref="E9:M9">E10/D10*100</f>
        <v>125.1269035532995</v>
      </c>
      <c r="F9" s="32">
        <f t="shared" si="1"/>
        <v>112.17038539553752</v>
      </c>
      <c r="G9" s="3">
        <f t="shared" si="1"/>
        <v>94.57504520795659</v>
      </c>
      <c r="H9" s="32">
        <f t="shared" si="1"/>
        <v>98.8527724665392</v>
      </c>
      <c r="I9" s="3">
        <f t="shared" si="1"/>
        <v>103.48162475822052</v>
      </c>
      <c r="J9" s="32">
        <f t="shared" si="1"/>
        <v>95.51401869158879</v>
      </c>
      <c r="K9" s="3">
        <f t="shared" si="1"/>
        <v>103.13111545988258</v>
      </c>
      <c r="L9" s="32">
        <f t="shared" si="1"/>
        <v>105.69259962049335</v>
      </c>
      <c r="M9" s="3">
        <f t="shared" si="1"/>
        <v>97.84560143626571</v>
      </c>
      <c r="N9" s="32"/>
      <c r="O9" s="86">
        <v>3</v>
      </c>
      <c r="P9" s="86" t="s">
        <v>4</v>
      </c>
      <c r="Q9" s="3">
        <f>Q10/M10*100</f>
        <v>95.41284403669725</v>
      </c>
      <c r="R9" s="41">
        <v>100</v>
      </c>
      <c r="S9" s="3">
        <f aca="true" t="shared" si="2" ref="S9:AA9">S10/R10*100</f>
        <v>101.34874759152214</v>
      </c>
      <c r="T9" s="32">
        <f t="shared" si="2"/>
        <v>102.28136882129277</v>
      </c>
      <c r="U9" s="3">
        <f t="shared" si="2"/>
        <v>102.0446096654275</v>
      </c>
      <c r="V9" s="32">
        <f t="shared" si="2"/>
        <v>100.91074681238617</v>
      </c>
      <c r="W9" s="3">
        <f t="shared" si="2"/>
        <v>104.87364620938628</v>
      </c>
      <c r="X9" s="32">
        <f t="shared" si="2"/>
        <v>100.17211703958692</v>
      </c>
      <c r="Y9" s="3">
        <f t="shared" si="2"/>
        <v>106.70103092783505</v>
      </c>
      <c r="Z9" s="32">
        <f t="shared" si="2"/>
        <v>106.28019323671498</v>
      </c>
      <c r="AA9" s="3">
        <f t="shared" si="2"/>
        <v>105.60606060606061</v>
      </c>
      <c r="AC9" s="86">
        <v>3</v>
      </c>
      <c r="AD9" s="86" t="s">
        <v>4</v>
      </c>
      <c r="AE9" s="33">
        <f>AE10/AA10*100</f>
        <v>100.28694404591106</v>
      </c>
      <c r="AF9" s="40">
        <v>93</v>
      </c>
      <c r="AG9" s="7">
        <f aca="true" t="shared" si="3" ref="AG9:AN9">AG10/AF10*100</f>
        <v>101.68970814132103</v>
      </c>
      <c r="AH9" s="8">
        <f t="shared" si="3"/>
        <v>99.54682779456193</v>
      </c>
      <c r="AI9" s="7">
        <f t="shared" si="3"/>
        <v>98.02731411229135</v>
      </c>
      <c r="AJ9" s="8">
        <f t="shared" si="3"/>
        <v>104.08668730650155</v>
      </c>
      <c r="AK9" s="7">
        <f t="shared" si="3"/>
        <v>110.21713265913147</v>
      </c>
      <c r="AL9" s="7">
        <f t="shared" si="3"/>
        <v>106.05856159762514</v>
      </c>
      <c r="AM9" s="7">
        <f t="shared" si="3"/>
        <v>88.10432569974554</v>
      </c>
      <c r="AN9" s="7">
        <f t="shared" si="3"/>
        <v>104.69314079422382</v>
      </c>
      <c r="AO9" s="3">
        <f>AO10/AN10*100</f>
        <v>95.3103448275862</v>
      </c>
      <c r="AQ9" s="86">
        <v>3</v>
      </c>
      <c r="AR9" s="86" t="s">
        <v>52</v>
      </c>
      <c r="AS9" s="3">
        <f>AS10/AO10*100</f>
        <v>94.35600578871201</v>
      </c>
      <c r="AT9" s="7">
        <f>AT10/AS10*100</f>
        <v>94.1717791411043</v>
      </c>
      <c r="AU9" s="14">
        <v>-99</v>
      </c>
      <c r="AV9" s="34">
        <v>-78</v>
      </c>
      <c r="AW9" s="3">
        <f>AW10/AV10*100</f>
        <v>89.171974522293</v>
      </c>
      <c r="AX9" s="3">
        <f>AX10/AW10*100</f>
        <v>95.23809523809523</v>
      </c>
      <c r="AY9" s="3">
        <f>AY10/AX10*100</f>
        <v>93.25</v>
      </c>
      <c r="AZ9" s="3">
        <f>AZ10/AY10*100</f>
        <v>98.92761394101876</v>
      </c>
      <c r="BA9" s="3">
        <v>94.03794037940379</v>
      </c>
      <c r="BB9" s="3">
        <v>103.74639769452449</v>
      </c>
      <c r="BC9" s="7">
        <f>BC10/BB10*100</f>
        <v>98.05555555555556</v>
      </c>
      <c r="BD9" s="73"/>
      <c r="BE9" s="86">
        <v>3</v>
      </c>
      <c r="BF9" s="86" t="s">
        <v>52</v>
      </c>
      <c r="BG9" s="64">
        <f>BG10/BC10*100</f>
        <v>101.98300283286119</v>
      </c>
      <c r="BH9" s="7">
        <f>BH10/BG10*100</f>
        <v>103.05555555555554</v>
      </c>
    </row>
    <row r="10" spans="2:60" s="17" customFormat="1" ht="12" customHeight="1">
      <c r="B10" s="94"/>
      <c r="C10" s="94"/>
      <c r="D10" s="36">
        <v>394</v>
      </c>
      <c r="E10" s="4">
        <v>493</v>
      </c>
      <c r="F10" s="36">
        <v>553</v>
      </c>
      <c r="G10" s="4">
        <v>523</v>
      </c>
      <c r="H10" s="36">
        <v>517</v>
      </c>
      <c r="I10" s="4">
        <v>535</v>
      </c>
      <c r="J10" s="36">
        <v>511</v>
      </c>
      <c r="K10" s="4">
        <v>527</v>
      </c>
      <c r="L10" s="36">
        <v>557</v>
      </c>
      <c r="M10" s="4">
        <v>545</v>
      </c>
      <c r="N10" s="36"/>
      <c r="O10" s="94"/>
      <c r="P10" s="94"/>
      <c r="Q10" s="4">
        <v>520</v>
      </c>
      <c r="R10" s="36">
        <v>519</v>
      </c>
      <c r="S10" s="4">
        <v>526</v>
      </c>
      <c r="T10" s="36">
        <v>538</v>
      </c>
      <c r="U10" s="4">
        <v>549</v>
      </c>
      <c r="V10" s="36">
        <v>554</v>
      </c>
      <c r="W10" s="4">
        <v>581</v>
      </c>
      <c r="X10" s="36">
        <v>582</v>
      </c>
      <c r="Y10" s="4">
        <v>621</v>
      </c>
      <c r="Z10" s="36">
        <v>660</v>
      </c>
      <c r="AA10" s="4">
        <v>697</v>
      </c>
      <c r="AC10" s="94"/>
      <c r="AD10" s="94"/>
      <c r="AE10" s="37">
        <v>699</v>
      </c>
      <c r="AF10" s="38">
        <v>651</v>
      </c>
      <c r="AG10" s="1">
        <v>662</v>
      </c>
      <c r="AH10" s="38">
        <v>659</v>
      </c>
      <c r="AI10" s="1">
        <v>646</v>
      </c>
      <c r="AJ10" s="38">
        <v>672.4</v>
      </c>
      <c r="AK10" s="1">
        <v>741.1</v>
      </c>
      <c r="AL10" s="1">
        <v>786</v>
      </c>
      <c r="AM10" s="1">
        <v>692.5</v>
      </c>
      <c r="AN10" s="1">
        <v>725</v>
      </c>
      <c r="AO10" s="1">
        <v>691</v>
      </c>
      <c r="AQ10" s="94"/>
      <c r="AR10" s="94"/>
      <c r="AS10" s="1">
        <v>652</v>
      </c>
      <c r="AT10" s="1">
        <v>614</v>
      </c>
      <c r="AU10" s="2">
        <v>606</v>
      </c>
      <c r="AV10" s="1">
        <v>471</v>
      </c>
      <c r="AW10" s="4">
        <v>420</v>
      </c>
      <c r="AX10" s="4">
        <v>400</v>
      </c>
      <c r="AY10" s="1">
        <v>373</v>
      </c>
      <c r="AZ10" s="1">
        <v>369</v>
      </c>
      <c r="BA10" s="1">
        <v>347</v>
      </c>
      <c r="BB10" s="1">
        <v>360</v>
      </c>
      <c r="BC10" s="1">
        <v>353</v>
      </c>
      <c r="BD10" s="74"/>
      <c r="BE10" s="87"/>
      <c r="BF10" s="87"/>
      <c r="BG10" s="48">
        <v>360</v>
      </c>
      <c r="BH10" s="1">
        <v>371</v>
      </c>
    </row>
    <row r="11" spans="2:60" s="10" customFormat="1" ht="12" customHeight="1">
      <c r="B11" s="86">
        <v>4</v>
      </c>
      <c r="C11" s="86" t="s">
        <v>7</v>
      </c>
      <c r="D11" s="44"/>
      <c r="E11" s="45"/>
      <c r="F11" s="44"/>
      <c r="G11" s="45"/>
      <c r="H11" s="44"/>
      <c r="I11" s="45"/>
      <c r="J11" s="44"/>
      <c r="K11" s="45"/>
      <c r="L11" s="44"/>
      <c r="M11" s="45"/>
      <c r="N11" s="25"/>
      <c r="O11" s="86">
        <v>4</v>
      </c>
      <c r="P11" s="86" t="s">
        <v>7</v>
      </c>
      <c r="Q11" s="45"/>
      <c r="R11" s="44"/>
      <c r="S11" s="45"/>
      <c r="T11" s="44"/>
      <c r="U11" s="45"/>
      <c r="V11" s="44"/>
      <c r="W11" s="45"/>
      <c r="X11" s="40">
        <v>236</v>
      </c>
      <c r="Y11" s="46">
        <v>133</v>
      </c>
      <c r="Z11" s="40">
        <v>102</v>
      </c>
      <c r="AA11" s="46">
        <v>115</v>
      </c>
      <c r="AC11" s="86">
        <v>4</v>
      </c>
      <c r="AD11" s="86" t="s">
        <v>7</v>
      </c>
      <c r="AE11" s="47">
        <v>105</v>
      </c>
      <c r="AF11" s="41">
        <v>121</v>
      </c>
      <c r="AG11" s="3">
        <v>116</v>
      </c>
      <c r="AH11" s="32">
        <v>90</v>
      </c>
      <c r="AI11" s="3">
        <v>98</v>
      </c>
      <c r="AJ11" s="32">
        <v>79</v>
      </c>
      <c r="AK11" s="3">
        <f>AK12/AJ12*100</f>
        <v>121.04404567699838</v>
      </c>
      <c r="AL11" s="7">
        <f>AL12/AK12*100</f>
        <v>86.2533692722372</v>
      </c>
      <c r="AM11" s="7">
        <f>AM12/AL12*100</f>
        <v>88.125</v>
      </c>
      <c r="AN11" s="7">
        <f>AN12/AM12*100</f>
        <v>93.97163120567376</v>
      </c>
      <c r="AO11" s="3">
        <f>AO12/AN12*100</f>
        <v>88.67924528301887</v>
      </c>
      <c r="AQ11" s="86">
        <v>4</v>
      </c>
      <c r="AR11" s="86" t="s">
        <v>7</v>
      </c>
      <c r="AS11" s="3">
        <f>AS12/AO12*100</f>
        <v>100</v>
      </c>
      <c r="AT11" s="7">
        <f>AT12/AS12*100</f>
        <v>95.74468085106383</v>
      </c>
      <c r="AU11" s="14">
        <v>-107</v>
      </c>
      <c r="AV11" s="42">
        <v>-81</v>
      </c>
      <c r="AW11" s="7">
        <f>AW12/AV12*100</f>
        <v>97.43589743589743</v>
      </c>
      <c r="AX11" s="7">
        <f>AX12/AW12*100</f>
        <v>92.10526315789474</v>
      </c>
      <c r="AY11" s="7">
        <f>AY12/AX12*100</f>
        <v>91.42857142857143</v>
      </c>
      <c r="AZ11" s="7">
        <f>AZ12/AY12*100</f>
        <v>106.25</v>
      </c>
      <c r="BA11" s="7">
        <v>117.64705882352942</v>
      </c>
      <c r="BB11" s="7">
        <v>114.99999999999999</v>
      </c>
      <c r="BC11" s="7">
        <f>BC12/BB12*100</f>
        <v>100</v>
      </c>
      <c r="BD11" s="73"/>
      <c r="BE11" s="86">
        <v>4</v>
      </c>
      <c r="BF11" s="86" t="s">
        <v>7</v>
      </c>
      <c r="BG11" s="64">
        <f>BG12/BC12*100</f>
        <v>100</v>
      </c>
      <c r="BH11" s="7">
        <f>BH12/BG12*100</f>
        <v>97.82608695652173</v>
      </c>
    </row>
    <row r="12" spans="2:60" s="17" customFormat="1" ht="12" customHeight="1">
      <c r="B12" s="94"/>
      <c r="C12" s="94"/>
      <c r="D12" s="38"/>
      <c r="E12" s="1"/>
      <c r="F12" s="38"/>
      <c r="G12" s="1"/>
      <c r="H12" s="38"/>
      <c r="I12" s="1"/>
      <c r="J12" s="38"/>
      <c r="K12" s="1"/>
      <c r="L12" s="38"/>
      <c r="M12" s="1"/>
      <c r="N12" s="36"/>
      <c r="O12" s="94"/>
      <c r="P12" s="94"/>
      <c r="Q12" s="1"/>
      <c r="R12" s="38"/>
      <c r="S12" s="1"/>
      <c r="T12" s="38"/>
      <c r="U12" s="1"/>
      <c r="V12" s="38"/>
      <c r="W12" s="1">
        <v>16</v>
      </c>
      <c r="X12" s="38">
        <v>38</v>
      </c>
      <c r="Y12" s="1">
        <v>51</v>
      </c>
      <c r="Z12" s="38">
        <v>52</v>
      </c>
      <c r="AA12" s="1">
        <v>60</v>
      </c>
      <c r="AC12" s="94"/>
      <c r="AD12" s="94"/>
      <c r="AE12" s="43">
        <v>63</v>
      </c>
      <c r="AF12" s="36">
        <v>76</v>
      </c>
      <c r="AG12" s="4">
        <v>87</v>
      </c>
      <c r="AH12" s="36">
        <v>79</v>
      </c>
      <c r="AI12" s="4">
        <v>77</v>
      </c>
      <c r="AJ12" s="36">
        <v>61.3</v>
      </c>
      <c r="AK12" s="4">
        <v>74.2</v>
      </c>
      <c r="AL12" s="37">
        <v>64</v>
      </c>
      <c r="AM12" s="37">
        <v>56.4</v>
      </c>
      <c r="AN12" s="37">
        <v>53</v>
      </c>
      <c r="AO12" s="1">
        <v>47</v>
      </c>
      <c r="AQ12" s="94"/>
      <c r="AR12" s="94"/>
      <c r="AS12" s="1">
        <v>47</v>
      </c>
      <c r="AT12" s="4">
        <v>45</v>
      </c>
      <c r="AU12" s="2">
        <v>48</v>
      </c>
      <c r="AV12" s="4">
        <v>39</v>
      </c>
      <c r="AW12" s="1">
        <v>38</v>
      </c>
      <c r="AX12" s="1">
        <v>35</v>
      </c>
      <c r="AY12" s="1">
        <v>32</v>
      </c>
      <c r="AZ12" s="1">
        <v>34</v>
      </c>
      <c r="BA12" s="1">
        <v>40</v>
      </c>
      <c r="BB12" s="1">
        <v>46</v>
      </c>
      <c r="BC12" s="1">
        <v>46</v>
      </c>
      <c r="BD12" s="74"/>
      <c r="BE12" s="87"/>
      <c r="BF12" s="94"/>
      <c r="BG12" s="48">
        <v>46</v>
      </c>
      <c r="BH12" s="1">
        <v>45</v>
      </c>
    </row>
    <row r="13" spans="2:60" s="10" customFormat="1" ht="12" customHeight="1">
      <c r="B13" s="86">
        <v>5</v>
      </c>
      <c r="C13" s="86" t="s">
        <v>5</v>
      </c>
      <c r="D13" s="40">
        <v>140</v>
      </c>
      <c r="E13" s="7">
        <f>E14/D14*100</f>
        <v>91.68539325842696</v>
      </c>
      <c r="F13" s="8">
        <f>F14/E14*100</f>
        <v>116.1764705882353</v>
      </c>
      <c r="G13" s="7">
        <v>106</v>
      </c>
      <c r="H13" s="8">
        <f aca="true" t="shared" si="4" ref="H13:M13">H14/G14*100</f>
        <v>95.64356435643563</v>
      </c>
      <c r="I13" s="7">
        <f t="shared" si="4"/>
        <v>107.03933747412009</v>
      </c>
      <c r="J13" s="8">
        <f t="shared" si="4"/>
        <v>95.16441005802709</v>
      </c>
      <c r="K13" s="7">
        <f t="shared" si="4"/>
        <v>97.76422764227642</v>
      </c>
      <c r="L13" s="8">
        <f t="shared" si="4"/>
        <v>103.32640332640332</v>
      </c>
      <c r="M13" s="7">
        <f t="shared" si="4"/>
        <v>98.18913480885311</v>
      </c>
      <c r="N13" s="32"/>
      <c r="O13" s="86">
        <v>5</v>
      </c>
      <c r="P13" s="86" t="s">
        <v>5</v>
      </c>
      <c r="Q13" s="7">
        <f>Q14/M14*100</f>
        <v>95.49180327868852</v>
      </c>
      <c r="R13" s="40">
        <v>105</v>
      </c>
      <c r="S13" s="7">
        <f aca="true" t="shared" si="5" ref="S13:AA13">S14/R14*100</f>
        <v>98.16326530612245</v>
      </c>
      <c r="T13" s="8">
        <f t="shared" si="5"/>
        <v>101.45530145530147</v>
      </c>
      <c r="U13" s="7">
        <f t="shared" si="5"/>
        <v>97.54098360655738</v>
      </c>
      <c r="V13" s="8">
        <f t="shared" si="5"/>
        <v>104.41176470588236</v>
      </c>
      <c r="W13" s="7">
        <f t="shared" si="5"/>
        <v>105.43259557344065</v>
      </c>
      <c r="X13" s="8">
        <f t="shared" si="5"/>
        <v>100.57251908396947</v>
      </c>
      <c r="Y13" s="7">
        <f t="shared" si="5"/>
        <v>107.77988614800759</v>
      </c>
      <c r="Z13" s="8">
        <f t="shared" si="5"/>
        <v>114.2605633802817</v>
      </c>
      <c r="AA13" s="7">
        <f t="shared" si="5"/>
        <v>105.54699537750385</v>
      </c>
      <c r="AC13" s="86">
        <v>5</v>
      </c>
      <c r="AD13" s="86" t="s">
        <v>5</v>
      </c>
      <c r="AE13" s="9">
        <f>AE14/AA14*100</f>
        <v>102.18978102189782</v>
      </c>
      <c r="AF13" s="6">
        <v>89</v>
      </c>
      <c r="AG13" s="7">
        <f>AG14/AF14*100</f>
        <v>108.84244372990352</v>
      </c>
      <c r="AH13" s="8">
        <f>AH14/AG14*100</f>
        <v>87.8877400295421</v>
      </c>
      <c r="AI13" s="7">
        <f>AI14/AH14*100</f>
        <v>103.19327731092439</v>
      </c>
      <c r="AJ13" s="8">
        <f>AJ14/AI14*100</f>
        <v>103.09446254071662</v>
      </c>
      <c r="AK13" s="7">
        <f>AK14/AJ14*100</f>
        <v>105.0394944707741</v>
      </c>
      <c r="AL13" s="7">
        <f>AL14/AK14*100</f>
        <v>94.75109038953227</v>
      </c>
      <c r="AM13" s="7">
        <f>AM14/AL14*100</f>
        <v>99.00000000000001</v>
      </c>
      <c r="AN13" s="7">
        <f>AN14/AM14*100</f>
        <v>99.40676607343273</v>
      </c>
      <c r="AO13" s="3">
        <f>AO14/AN14*100</f>
        <v>101.12903225806451</v>
      </c>
      <c r="AQ13" s="86">
        <v>5</v>
      </c>
      <c r="AR13" s="86" t="s">
        <v>5</v>
      </c>
      <c r="AS13" s="3">
        <f>AS14/AO14*100</f>
        <v>101.43540669856459</v>
      </c>
      <c r="AT13" s="7">
        <f>AT14/AS14*100</f>
        <v>95.9119496855346</v>
      </c>
      <c r="AU13" s="14">
        <v>-101</v>
      </c>
      <c r="AV13" s="34">
        <v>-99</v>
      </c>
      <c r="AW13" s="7">
        <f>AW14/AV14*100</f>
        <v>90</v>
      </c>
      <c r="AX13" s="7">
        <f>AX14/AW14*100</f>
        <v>91.2568306010929</v>
      </c>
      <c r="AY13" s="7">
        <f>AY14/AX14*100</f>
        <v>95.40918163672654</v>
      </c>
      <c r="AZ13" s="7">
        <f>AZ14/AY14*100</f>
        <v>97.48953974895397</v>
      </c>
      <c r="BA13" s="7">
        <v>90.12875536480686</v>
      </c>
      <c r="BB13" s="7">
        <v>108.33333333333333</v>
      </c>
      <c r="BC13" s="7">
        <f>BC14/BB14*100</f>
        <v>107.03296703296704</v>
      </c>
      <c r="BD13" s="73"/>
      <c r="BE13" s="86">
        <v>5</v>
      </c>
      <c r="BF13" s="86" t="s">
        <v>5</v>
      </c>
      <c r="BG13" s="64">
        <f>BG14/BC14*100</f>
        <v>102.46406570841889</v>
      </c>
      <c r="BH13" s="7">
        <f>BH14/BG14*100</f>
        <v>99.79959919839679</v>
      </c>
    </row>
    <row r="14" spans="2:60" s="17" customFormat="1" ht="12" customHeight="1">
      <c r="B14" s="94"/>
      <c r="C14" s="94"/>
      <c r="D14" s="38">
        <v>445</v>
      </c>
      <c r="E14" s="1">
        <v>408</v>
      </c>
      <c r="F14" s="38">
        <v>474</v>
      </c>
      <c r="G14" s="1">
        <v>505</v>
      </c>
      <c r="H14" s="38">
        <v>483</v>
      </c>
      <c r="I14" s="1">
        <v>517</v>
      </c>
      <c r="J14" s="38">
        <v>492</v>
      </c>
      <c r="K14" s="1">
        <v>481</v>
      </c>
      <c r="L14" s="38">
        <v>497</v>
      </c>
      <c r="M14" s="1">
        <v>488</v>
      </c>
      <c r="N14" s="36"/>
      <c r="O14" s="94"/>
      <c r="P14" s="94"/>
      <c r="Q14" s="1">
        <v>466</v>
      </c>
      <c r="R14" s="38">
        <v>490</v>
      </c>
      <c r="S14" s="1">
        <v>481</v>
      </c>
      <c r="T14" s="38">
        <v>488</v>
      </c>
      <c r="U14" s="1">
        <v>476</v>
      </c>
      <c r="V14" s="38">
        <v>497</v>
      </c>
      <c r="W14" s="1">
        <v>524</v>
      </c>
      <c r="X14" s="38">
        <v>527</v>
      </c>
      <c r="Y14" s="1">
        <v>568</v>
      </c>
      <c r="Z14" s="38">
        <v>649</v>
      </c>
      <c r="AA14" s="1">
        <v>685</v>
      </c>
      <c r="AC14" s="94"/>
      <c r="AD14" s="94"/>
      <c r="AE14" s="43">
        <v>700</v>
      </c>
      <c r="AF14" s="48">
        <v>622</v>
      </c>
      <c r="AG14" s="1">
        <v>677</v>
      </c>
      <c r="AH14" s="38">
        <v>595</v>
      </c>
      <c r="AI14" s="1">
        <v>614</v>
      </c>
      <c r="AJ14" s="38">
        <v>633</v>
      </c>
      <c r="AK14" s="1">
        <v>664.9</v>
      </c>
      <c r="AL14" s="37">
        <v>630</v>
      </c>
      <c r="AM14" s="37">
        <v>623.7</v>
      </c>
      <c r="AN14" s="37">
        <v>620</v>
      </c>
      <c r="AO14" s="1">
        <v>627</v>
      </c>
      <c r="AQ14" s="94"/>
      <c r="AR14" s="94"/>
      <c r="AS14" s="1">
        <v>636</v>
      </c>
      <c r="AT14" s="4">
        <v>610</v>
      </c>
      <c r="AU14" s="2">
        <v>619</v>
      </c>
      <c r="AV14" s="4">
        <v>610</v>
      </c>
      <c r="AW14" s="1">
        <v>549</v>
      </c>
      <c r="AX14" s="1">
        <v>501</v>
      </c>
      <c r="AY14" s="1">
        <v>478</v>
      </c>
      <c r="AZ14" s="1">
        <v>466</v>
      </c>
      <c r="BA14" s="1">
        <v>420</v>
      </c>
      <c r="BB14" s="1">
        <v>455</v>
      </c>
      <c r="BC14" s="1">
        <v>487</v>
      </c>
      <c r="BD14" s="74"/>
      <c r="BE14" s="87"/>
      <c r="BF14" s="94"/>
      <c r="BG14" s="48">
        <v>499</v>
      </c>
      <c r="BH14" s="1">
        <v>498</v>
      </c>
    </row>
    <row r="15" spans="2:60" s="10" customFormat="1" ht="12" customHeight="1">
      <c r="B15" s="86">
        <v>6</v>
      </c>
      <c r="C15" s="86" t="s">
        <v>6</v>
      </c>
      <c r="D15" s="41">
        <v>111</v>
      </c>
      <c r="E15" s="3">
        <f>E16/D16*100</f>
        <v>91.15646258503402</v>
      </c>
      <c r="F15" s="32">
        <f>F16/E16*100</f>
        <v>98.00995024875621</v>
      </c>
      <c r="G15" s="3">
        <v>124</v>
      </c>
      <c r="H15" s="32">
        <f aca="true" t="shared" si="6" ref="H15:M15">H16/G16*100</f>
        <v>86.48097826086956</v>
      </c>
      <c r="I15" s="3">
        <f t="shared" si="6"/>
        <v>105.34171249018067</v>
      </c>
      <c r="J15" s="32">
        <f t="shared" si="6"/>
        <v>76.95749440715883</v>
      </c>
      <c r="K15" s="3">
        <f t="shared" si="6"/>
        <v>104.26356589147288</v>
      </c>
      <c r="L15" s="32">
        <f t="shared" si="6"/>
        <v>106.41263940520447</v>
      </c>
      <c r="M15" s="3">
        <f t="shared" si="6"/>
        <v>101.31004366812226</v>
      </c>
      <c r="N15" s="32"/>
      <c r="O15" s="86">
        <v>6</v>
      </c>
      <c r="P15" s="86" t="s">
        <v>6</v>
      </c>
      <c r="Q15" s="3">
        <f>Q16/M16*100</f>
        <v>97.5</v>
      </c>
      <c r="R15" s="41">
        <v>103</v>
      </c>
      <c r="S15" s="3">
        <f aca="true" t="shared" si="7" ref="S15:Y15">S16/R16*100</f>
        <v>101.97424892703863</v>
      </c>
      <c r="T15" s="32">
        <f t="shared" si="7"/>
        <v>109.34343434343434</v>
      </c>
      <c r="U15" s="3">
        <f t="shared" si="7"/>
        <v>107.1593533487298</v>
      </c>
      <c r="V15" s="32">
        <f t="shared" si="7"/>
        <v>105.10057471264366</v>
      </c>
      <c r="W15" s="3">
        <f t="shared" si="7"/>
        <v>105.1948051948052</v>
      </c>
      <c r="X15" s="32">
        <f t="shared" si="7"/>
        <v>107.01754385964912</v>
      </c>
      <c r="Y15" s="3">
        <f t="shared" si="7"/>
        <v>105.64663023679417</v>
      </c>
      <c r="Z15" s="32">
        <v>102</v>
      </c>
      <c r="AA15" s="3">
        <f>AA16/Z16*100</f>
        <v>101.01925254813138</v>
      </c>
      <c r="AC15" s="86">
        <v>6</v>
      </c>
      <c r="AD15" s="86" t="s">
        <v>6</v>
      </c>
      <c r="AE15" s="33">
        <f>AE16/AA16*100</f>
        <v>97.70179372197309</v>
      </c>
      <c r="AF15" s="40">
        <v>97</v>
      </c>
      <c r="AG15" s="7">
        <f>AG16/AF16*100</f>
        <v>98.87640449438202</v>
      </c>
      <c r="AH15" s="8">
        <f>AH16/AG16*100</f>
        <v>97.96650717703349</v>
      </c>
      <c r="AI15" s="7">
        <f>AI16/AH16*100</f>
        <v>98.65689865689866</v>
      </c>
      <c r="AJ15" s="8">
        <f>AJ16/AI16*100</f>
        <v>93.27970297029704</v>
      </c>
      <c r="AK15" s="7">
        <f>AK16/AJ16*100</f>
        <v>100.41130423245322</v>
      </c>
      <c r="AL15" s="7">
        <f>AL16/AK16*100</f>
        <v>99.5639534883721</v>
      </c>
      <c r="AM15" s="7">
        <f>AM16/AL16*100</f>
        <v>70.02654280026542</v>
      </c>
      <c r="AN15" s="7">
        <f>AN16/AM16*100</f>
        <v>120.43968539751731</v>
      </c>
      <c r="AO15" s="3">
        <f>AO16/AN16*100</f>
        <v>105.6648308418568</v>
      </c>
      <c r="AQ15" s="86">
        <v>6</v>
      </c>
      <c r="AR15" s="86" t="s">
        <v>6</v>
      </c>
      <c r="AS15" s="3">
        <f>AS16/AO16*100</f>
        <v>99.2553983618764</v>
      </c>
      <c r="AT15" s="7">
        <f>AT16/AS16*100</f>
        <v>86.64666166541636</v>
      </c>
      <c r="AU15" s="14">
        <v>-127</v>
      </c>
      <c r="AV15" s="34">
        <v>-98</v>
      </c>
      <c r="AW15" s="3">
        <f>AW16/AV16*100</f>
        <v>98.26268241834607</v>
      </c>
      <c r="AX15" s="3">
        <f>AX16/AW16*100</f>
        <v>76.66195190947667</v>
      </c>
      <c r="AY15" s="3">
        <f>AY16/AX16*100</f>
        <v>92.52767527675276</v>
      </c>
      <c r="AZ15" s="3">
        <f>AZ16/AY16*100</f>
        <v>96.61016949152543</v>
      </c>
      <c r="BA15" s="3">
        <v>86.17131062951496</v>
      </c>
      <c r="BB15" s="3">
        <v>107.90419161676648</v>
      </c>
      <c r="BC15" s="7">
        <f>BC16/BB16*100</f>
        <v>109.87791342952275</v>
      </c>
      <c r="BD15" s="73"/>
      <c r="BE15" s="86">
        <v>6</v>
      </c>
      <c r="BF15" s="86" t="s">
        <v>6</v>
      </c>
      <c r="BG15" s="64">
        <f>BG16/BC16*100</f>
        <v>103.43434343434343</v>
      </c>
      <c r="BH15" s="7">
        <f>BH16/BG16*100</f>
        <v>107.71484375</v>
      </c>
    </row>
    <row r="16" spans="2:60" s="17" customFormat="1" ht="12" customHeight="1">
      <c r="B16" s="94"/>
      <c r="C16" s="94"/>
      <c r="D16" s="36">
        <v>1323</v>
      </c>
      <c r="E16" s="4">
        <v>1206</v>
      </c>
      <c r="F16" s="36">
        <v>1182</v>
      </c>
      <c r="G16" s="4">
        <v>1472</v>
      </c>
      <c r="H16" s="36">
        <v>1273</v>
      </c>
      <c r="I16" s="4">
        <v>1341</v>
      </c>
      <c r="J16" s="36">
        <v>1032</v>
      </c>
      <c r="K16" s="4">
        <v>1076</v>
      </c>
      <c r="L16" s="36">
        <v>1145</v>
      </c>
      <c r="M16" s="4">
        <v>1160</v>
      </c>
      <c r="N16" s="36"/>
      <c r="O16" s="94"/>
      <c r="P16" s="94"/>
      <c r="Q16" s="4">
        <v>1131</v>
      </c>
      <c r="R16" s="36">
        <v>1165</v>
      </c>
      <c r="S16" s="4">
        <v>1188</v>
      </c>
      <c r="T16" s="36">
        <v>1299</v>
      </c>
      <c r="U16" s="4">
        <v>1392</v>
      </c>
      <c r="V16" s="36">
        <v>1463</v>
      </c>
      <c r="W16" s="4">
        <v>1539</v>
      </c>
      <c r="X16" s="36">
        <v>1647</v>
      </c>
      <c r="Y16" s="4">
        <v>1740</v>
      </c>
      <c r="Z16" s="36">
        <v>1766</v>
      </c>
      <c r="AA16" s="4">
        <v>1784</v>
      </c>
      <c r="AC16" s="94"/>
      <c r="AD16" s="94"/>
      <c r="AE16" s="37">
        <v>1743</v>
      </c>
      <c r="AF16" s="38">
        <v>1691</v>
      </c>
      <c r="AG16" s="1">
        <v>1672</v>
      </c>
      <c r="AH16" s="38">
        <v>1638</v>
      </c>
      <c r="AI16" s="1">
        <v>1616</v>
      </c>
      <c r="AJ16" s="38">
        <v>1507.4</v>
      </c>
      <c r="AK16" s="1">
        <v>1513.6</v>
      </c>
      <c r="AL16" s="49">
        <v>1507</v>
      </c>
      <c r="AM16" s="49">
        <v>1055.3</v>
      </c>
      <c r="AN16" s="49">
        <v>1271</v>
      </c>
      <c r="AO16" s="1">
        <v>1343</v>
      </c>
      <c r="AQ16" s="94"/>
      <c r="AR16" s="94"/>
      <c r="AS16" s="1">
        <v>1333</v>
      </c>
      <c r="AT16" s="1">
        <v>1155</v>
      </c>
      <c r="AU16" s="2">
        <v>1462</v>
      </c>
      <c r="AV16" s="1">
        <v>1439</v>
      </c>
      <c r="AW16" s="1">
        <v>1414</v>
      </c>
      <c r="AX16" s="1">
        <v>1084</v>
      </c>
      <c r="AY16" s="1">
        <v>1003</v>
      </c>
      <c r="AZ16" s="1">
        <v>969</v>
      </c>
      <c r="BA16" s="1">
        <v>835</v>
      </c>
      <c r="BB16" s="1">
        <v>901</v>
      </c>
      <c r="BC16" s="1">
        <v>990</v>
      </c>
      <c r="BD16" s="74"/>
      <c r="BE16" s="87"/>
      <c r="BF16" s="87"/>
      <c r="BG16" s="48">
        <v>1024</v>
      </c>
      <c r="BH16" s="1">
        <v>1103</v>
      </c>
    </row>
    <row r="17" spans="2:60" s="10" customFormat="1" ht="12" customHeight="1">
      <c r="B17" s="86">
        <v>7</v>
      </c>
      <c r="C17" s="86" t="s">
        <v>8</v>
      </c>
      <c r="D17" s="6">
        <v>112</v>
      </c>
      <c r="E17" s="7">
        <f>E18/D18*100</f>
        <v>109.42492012779552</v>
      </c>
      <c r="F17" s="8">
        <f>F18/E18*100</f>
        <v>115.18248175182481</v>
      </c>
      <c r="G17" s="7">
        <f>G18/F18*100</f>
        <v>85.29784537389101</v>
      </c>
      <c r="H17" s="8">
        <f>H18/G18*100</f>
        <v>91.2332838038633</v>
      </c>
      <c r="I17" s="7">
        <v>95</v>
      </c>
      <c r="J17" s="8">
        <f>J18/I18*100</f>
        <v>105.78231292517006</v>
      </c>
      <c r="K17" s="7">
        <f>K18/J18*100</f>
        <v>104.82315112540192</v>
      </c>
      <c r="L17" s="8">
        <f>L18/K18*100</f>
        <v>101.53374233128834</v>
      </c>
      <c r="M17" s="7">
        <f>M18/L18*100</f>
        <v>120.2416918429003</v>
      </c>
      <c r="N17" s="32"/>
      <c r="O17" s="86">
        <v>7</v>
      </c>
      <c r="P17" s="86" t="s">
        <v>8</v>
      </c>
      <c r="Q17" s="7">
        <f>Q18/M18*100</f>
        <v>98.11557788944724</v>
      </c>
      <c r="R17" s="6">
        <v>113</v>
      </c>
      <c r="S17" s="7">
        <f aca="true" t="shared" si="8" ref="S17:AA17">S18/R18*100</f>
        <v>96.50112866817156</v>
      </c>
      <c r="T17" s="8">
        <f t="shared" si="8"/>
        <v>106.3157894736842</v>
      </c>
      <c r="U17" s="7">
        <f t="shared" si="8"/>
        <v>103.19031903190319</v>
      </c>
      <c r="V17" s="8">
        <f t="shared" si="8"/>
        <v>106.92963752665246</v>
      </c>
      <c r="W17" s="7">
        <f t="shared" si="8"/>
        <v>99.40179461615155</v>
      </c>
      <c r="X17" s="8">
        <f t="shared" si="8"/>
        <v>91.97592778335006</v>
      </c>
      <c r="Y17" s="7">
        <f t="shared" si="8"/>
        <v>111.55943293347875</v>
      </c>
      <c r="Z17" s="8">
        <f t="shared" si="8"/>
        <v>98.33822091886609</v>
      </c>
      <c r="AA17" s="7">
        <f t="shared" si="8"/>
        <v>106.06361829025846</v>
      </c>
      <c r="AC17" s="86">
        <v>7</v>
      </c>
      <c r="AD17" s="86" t="s">
        <v>8</v>
      </c>
      <c r="AE17" s="9">
        <f>AE18/AA18*100</f>
        <v>104.77975632614809</v>
      </c>
      <c r="AF17" s="40">
        <v>94</v>
      </c>
      <c r="AG17" s="7">
        <f>AG18/AF18*100</f>
        <v>109.34223069590085</v>
      </c>
      <c r="AH17" s="8">
        <f>AH18/AG18*100</f>
        <v>90.75850043591979</v>
      </c>
      <c r="AI17" s="7">
        <f>AI18/AH18*100</f>
        <v>99.90393852065321</v>
      </c>
      <c r="AJ17" s="8">
        <f>AJ18/AI18*100</f>
        <v>88.60576923076923</v>
      </c>
      <c r="AK17" s="7">
        <f>AK18/AJ18*100</f>
        <v>96.07162235485622</v>
      </c>
      <c r="AL17" s="7">
        <f>AL18/AK18*100</f>
        <v>98.72359652095335</v>
      </c>
      <c r="AM17" s="7">
        <f>AM18/AL18*100</f>
        <v>98.34096109839817</v>
      </c>
      <c r="AN17" s="7">
        <f>AN18/AM18*100</f>
        <v>99.01105293775451</v>
      </c>
      <c r="AO17" s="3">
        <f>AO18/AN18*100</f>
        <v>102.93772032902469</v>
      </c>
      <c r="AQ17" s="86">
        <v>7</v>
      </c>
      <c r="AR17" s="86" t="s">
        <v>8</v>
      </c>
      <c r="AS17" s="3">
        <f>AS18/AO18*100</f>
        <v>109.24657534246576</v>
      </c>
      <c r="AT17" s="7">
        <f>AT18/AS18*100</f>
        <v>96.86520376175548</v>
      </c>
      <c r="AU17" s="14">
        <v>-96</v>
      </c>
      <c r="AV17" s="34">
        <v>-96</v>
      </c>
      <c r="AW17" s="3">
        <f>AW18/AV18*100</f>
        <v>101.76263219741482</v>
      </c>
      <c r="AX17" s="3">
        <f>AX18/AW18*100</f>
        <v>88.10623556581986</v>
      </c>
      <c r="AY17" s="3">
        <f>AY18/AX18*100</f>
        <v>105.2424639580603</v>
      </c>
      <c r="AZ17" s="3">
        <f>AZ18/AY18*100</f>
        <v>73.34993773349939</v>
      </c>
      <c r="BA17" s="3">
        <v>72.66553480475382</v>
      </c>
      <c r="BB17" s="3">
        <v>110.98130841121497</v>
      </c>
      <c r="BC17" s="7">
        <f>BC18/BB18*100</f>
        <v>94.73684210526315</v>
      </c>
      <c r="BD17" s="73"/>
      <c r="BE17" s="86">
        <v>7</v>
      </c>
      <c r="BF17" s="86" t="s">
        <v>8</v>
      </c>
      <c r="BG17" s="64">
        <f>BG18/BC18*100</f>
        <v>105.33333333333333</v>
      </c>
      <c r="BH17" s="7">
        <f>BH18/BG18*100</f>
        <v>97.25738396624473</v>
      </c>
    </row>
    <row r="18" spans="2:60" s="17" customFormat="1" ht="12" customHeight="1">
      <c r="B18" s="94"/>
      <c r="C18" s="94"/>
      <c r="D18" s="36">
        <v>626</v>
      </c>
      <c r="E18" s="4">
        <v>685</v>
      </c>
      <c r="F18" s="36">
        <v>789</v>
      </c>
      <c r="G18" s="4">
        <v>673</v>
      </c>
      <c r="H18" s="36">
        <v>614</v>
      </c>
      <c r="I18" s="4">
        <v>588</v>
      </c>
      <c r="J18" s="36">
        <v>622</v>
      </c>
      <c r="K18" s="4">
        <v>652</v>
      </c>
      <c r="L18" s="36">
        <v>662</v>
      </c>
      <c r="M18" s="4">
        <v>796</v>
      </c>
      <c r="N18" s="36"/>
      <c r="O18" s="94"/>
      <c r="P18" s="94"/>
      <c r="Q18" s="4">
        <v>781</v>
      </c>
      <c r="R18" s="36">
        <v>886</v>
      </c>
      <c r="S18" s="4">
        <v>855</v>
      </c>
      <c r="T18" s="36">
        <v>909</v>
      </c>
      <c r="U18" s="4">
        <v>938</v>
      </c>
      <c r="V18" s="36">
        <v>1003</v>
      </c>
      <c r="W18" s="4">
        <v>997</v>
      </c>
      <c r="X18" s="36">
        <v>917</v>
      </c>
      <c r="Y18" s="4">
        <v>1023</v>
      </c>
      <c r="Z18" s="36">
        <v>1006</v>
      </c>
      <c r="AA18" s="4">
        <v>1067</v>
      </c>
      <c r="AC18" s="94"/>
      <c r="AD18" s="94"/>
      <c r="AE18" s="37">
        <v>1118</v>
      </c>
      <c r="AF18" s="38">
        <v>1049</v>
      </c>
      <c r="AG18" s="1">
        <v>1147</v>
      </c>
      <c r="AH18" s="38">
        <v>1041</v>
      </c>
      <c r="AI18" s="1">
        <v>1040</v>
      </c>
      <c r="AJ18" s="38">
        <v>921.5</v>
      </c>
      <c r="AK18" s="1">
        <v>885.3</v>
      </c>
      <c r="AL18" s="37">
        <v>874</v>
      </c>
      <c r="AM18" s="37">
        <v>859.5</v>
      </c>
      <c r="AN18" s="37">
        <v>851</v>
      </c>
      <c r="AO18" s="1">
        <v>876</v>
      </c>
      <c r="AQ18" s="94"/>
      <c r="AR18" s="94"/>
      <c r="AS18" s="1">
        <v>957</v>
      </c>
      <c r="AT18" s="1">
        <v>927</v>
      </c>
      <c r="AU18" s="2">
        <v>886</v>
      </c>
      <c r="AV18" s="1">
        <v>851</v>
      </c>
      <c r="AW18" s="4">
        <v>866</v>
      </c>
      <c r="AX18" s="4">
        <v>763</v>
      </c>
      <c r="AY18" s="1">
        <v>803</v>
      </c>
      <c r="AZ18" s="1">
        <v>589</v>
      </c>
      <c r="BA18" s="1">
        <v>428</v>
      </c>
      <c r="BB18" s="1">
        <v>475</v>
      </c>
      <c r="BC18" s="1">
        <v>450</v>
      </c>
      <c r="BD18" s="74"/>
      <c r="BE18" s="87"/>
      <c r="BF18" s="87"/>
      <c r="BG18" s="48">
        <v>474</v>
      </c>
      <c r="BH18" s="1">
        <v>461</v>
      </c>
    </row>
    <row r="19" spans="2:60" s="10" customFormat="1" ht="12" customHeight="1">
      <c r="B19" s="86">
        <v>8</v>
      </c>
      <c r="C19" s="111" t="s">
        <v>46</v>
      </c>
      <c r="D19" s="40">
        <v>115</v>
      </c>
      <c r="E19" s="7">
        <f>E20/D20*100</f>
        <v>91.64345403899722</v>
      </c>
      <c r="F19" s="8">
        <f>F20/E20*100</f>
        <v>164.74164133738603</v>
      </c>
      <c r="G19" s="7">
        <f>G20/F20*100</f>
        <v>107.38007380073802</v>
      </c>
      <c r="H19" s="8">
        <f>H20/G20*100</f>
        <v>108.07560137457044</v>
      </c>
      <c r="I19" s="7">
        <v>93</v>
      </c>
      <c r="J19" s="8">
        <f>J20/I20*100</f>
        <v>111.20543293718166</v>
      </c>
      <c r="K19" s="7">
        <f>K20/J20*100</f>
        <v>103.206106870229</v>
      </c>
      <c r="L19" s="8">
        <f>L20/K20*100</f>
        <v>123.22485207100591</v>
      </c>
      <c r="M19" s="7">
        <f>M20/L20*100</f>
        <v>81.99279711884753</v>
      </c>
      <c r="N19" s="32"/>
      <c r="O19" s="86">
        <v>8</v>
      </c>
      <c r="P19" s="111" t="s">
        <v>46</v>
      </c>
      <c r="Q19" s="7">
        <f>Q20/M20*100</f>
        <v>113.76281112737921</v>
      </c>
      <c r="R19" s="40">
        <v>104</v>
      </c>
      <c r="S19" s="7">
        <f>S20/R20*100</f>
        <v>97.90382244143034</v>
      </c>
      <c r="T19" s="8">
        <v>128</v>
      </c>
      <c r="U19" s="7">
        <f aca="true" t="shared" si="9" ref="U19:AA19">U20/T20*100</f>
        <v>101.87747035573122</v>
      </c>
      <c r="V19" s="8">
        <f t="shared" si="9"/>
        <v>95.92628516003879</v>
      </c>
      <c r="W19" s="7">
        <f t="shared" si="9"/>
        <v>92.61880687563195</v>
      </c>
      <c r="X19" s="8">
        <f t="shared" si="9"/>
        <v>96.2882096069869</v>
      </c>
      <c r="Y19" s="7">
        <f t="shared" si="9"/>
        <v>114.62585034013605</v>
      </c>
      <c r="Z19" s="8">
        <f t="shared" si="9"/>
        <v>105.83580613254205</v>
      </c>
      <c r="AA19" s="7">
        <f t="shared" si="9"/>
        <v>98.50467289719627</v>
      </c>
      <c r="AC19" s="86">
        <v>8</v>
      </c>
      <c r="AD19" s="111" t="s">
        <v>45</v>
      </c>
      <c r="AE19" s="9">
        <f>AE20/AA20*100</f>
        <v>100</v>
      </c>
      <c r="AF19" s="41">
        <v>80</v>
      </c>
      <c r="AG19" s="3">
        <f>AG20/AF20*100</f>
        <v>123.16784869976358</v>
      </c>
      <c r="AH19" s="32">
        <f>AH20/AG20*100</f>
        <v>87.42802303262955</v>
      </c>
      <c r="AI19" s="3">
        <f>AI20/AH20*100</f>
        <v>97.91437980241493</v>
      </c>
      <c r="AJ19" s="32">
        <f>AJ20/AI20*100</f>
        <v>98.18385650224215</v>
      </c>
      <c r="AK19" s="3">
        <f>AK20/AJ20*100</f>
        <v>90.85407627312173</v>
      </c>
      <c r="AL19" s="7">
        <f>AL20/AK20*100</f>
        <v>105.06472288550961</v>
      </c>
      <c r="AM19" s="7">
        <f>AM20/AL20*100</f>
        <v>101.3157894736842</v>
      </c>
      <c r="AN19" s="7">
        <f>AN20/AM20*100</f>
        <v>92.08972845336481</v>
      </c>
      <c r="AO19" s="3">
        <f>AO20/AN20*100</f>
        <v>99.23076923076923</v>
      </c>
      <c r="AQ19" s="86">
        <v>8</v>
      </c>
      <c r="AR19" s="111" t="s">
        <v>45</v>
      </c>
      <c r="AS19" s="3">
        <f>AS20/AO20*100</f>
        <v>90.05167958656331</v>
      </c>
      <c r="AT19" s="7">
        <f>AT20/AS20*100</f>
        <v>109.32568149210904</v>
      </c>
      <c r="AU19" s="14">
        <v>-93</v>
      </c>
      <c r="AV19" s="42">
        <v>-97</v>
      </c>
      <c r="AW19" s="7">
        <f aca="true" t="shared" si="10" ref="AW19:BB19">AW20/AV20*100</f>
        <v>102.49266862170087</v>
      </c>
      <c r="AX19" s="7">
        <f t="shared" si="10"/>
        <v>94.27753934191702</v>
      </c>
      <c r="AY19" s="7">
        <f t="shared" si="10"/>
        <v>106.06980273141122</v>
      </c>
      <c r="AZ19" s="7">
        <f t="shared" si="10"/>
        <v>58.22603719599427</v>
      </c>
      <c r="BA19" s="7">
        <f t="shared" si="10"/>
        <v>11.302211302211303</v>
      </c>
      <c r="BB19" s="7">
        <f t="shared" si="10"/>
        <v>310.8695652173913</v>
      </c>
      <c r="BC19" s="7">
        <f>BC20/BB20*100</f>
        <v>157.34265734265733</v>
      </c>
      <c r="BD19" s="73"/>
      <c r="BE19" s="86">
        <v>8</v>
      </c>
      <c r="BF19" s="111" t="s">
        <v>45</v>
      </c>
      <c r="BG19" s="64">
        <f>BG20/BC20*100</f>
        <v>112.00000000000001</v>
      </c>
      <c r="BH19" s="7">
        <f>BH20/BG20*100</f>
        <v>134.12698412698413</v>
      </c>
    </row>
    <row r="20" spans="2:60" s="17" customFormat="1" ht="12" customHeight="1">
      <c r="B20" s="94"/>
      <c r="C20" s="112"/>
      <c r="D20" s="38">
        <v>359</v>
      </c>
      <c r="E20" s="1">
        <v>329</v>
      </c>
      <c r="F20" s="38">
        <v>542</v>
      </c>
      <c r="G20" s="1">
        <v>582</v>
      </c>
      <c r="H20" s="38">
        <v>629</v>
      </c>
      <c r="I20" s="1">
        <v>589</v>
      </c>
      <c r="J20" s="38">
        <v>655</v>
      </c>
      <c r="K20" s="1">
        <v>676</v>
      </c>
      <c r="L20" s="38">
        <v>833</v>
      </c>
      <c r="M20" s="1">
        <v>683</v>
      </c>
      <c r="N20" s="36"/>
      <c r="O20" s="94"/>
      <c r="P20" s="112"/>
      <c r="Q20" s="1">
        <v>777</v>
      </c>
      <c r="R20" s="38">
        <v>811</v>
      </c>
      <c r="S20" s="1">
        <v>794</v>
      </c>
      <c r="T20" s="38">
        <v>1012</v>
      </c>
      <c r="U20" s="1">
        <v>1031</v>
      </c>
      <c r="V20" s="38">
        <v>989</v>
      </c>
      <c r="W20" s="1">
        <v>916</v>
      </c>
      <c r="X20" s="38">
        <v>882</v>
      </c>
      <c r="Y20" s="1">
        <v>1011</v>
      </c>
      <c r="Z20" s="38">
        <v>1070</v>
      </c>
      <c r="AA20" s="1">
        <v>1054</v>
      </c>
      <c r="AC20" s="94"/>
      <c r="AD20" s="112"/>
      <c r="AE20" s="43">
        <v>1054</v>
      </c>
      <c r="AF20" s="36">
        <v>846</v>
      </c>
      <c r="AG20" s="4">
        <v>1042</v>
      </c>
      <c r="AH20" s="36">
        <v>911</v>
      </c>
      <c r="AI20" s="4">
        <v>892</v>
      </c>
      <c r="AJ20" s="36">
        <v>875.8</v>
      </c>
      <c r="AK20" s="4">
        <v>795.7</v>
      </c>
      <c r="AL20" s="37">
        <v>836</v>
      </c>
      <c r="AM20" s="37">
        <v>847</v>
      </c>
      <c r="AN20" s="37">
        <v>780</v>
      </c>
      <c r="AO20" s="1">
        <v>774</v>
      </c>
      <c r="AQ20" s="94"/>
      <c r="AR20" s="112"/>
      <c r="AS20" s="1">
        <v>697</v>
      </c>
      <c r="AT20" s="4">
        <v>762</v>
      </c>
      <c r="AU20" s="2">
        <v>705</v>
      </c>
      <c r="AV20" s="4">
        <v>682</v>
      </c>
      <c r="AW20" s="1">
        <v>699</v>
      </c>
      <c r="AX20" s="1">
        <v>659</v>
      </c>
      <c r="AY20" s="1">
        <v>699</v>
      </c>
      <c r="AZ20" s="1">
        <v>407</v>
      </c>
      <c r="BA20" s="1">
        <v>46</v>
      </c>
      <c r="BB20" s="1">
        <v>143</v>
      </c>
      <c r="BC20" s="1">
        <v>225</v>
      </c>
      <c r="BD20" s="74"/>
      <c r="BE20" s="87"/>
      <c r="BF20" s="94"/>
      <c r="BG20" s="48">
        <v>252</v>
      </c>
      <c r="BH20" s="1">
        <v>338</v>
      </c>
    </row>
    <row r="21" spans="2:60" s="10" customFormat="1" ht="12" customHeight="1">
      <c r="B21" s="86">
        <v>9</v>
      </c>
      <c r="C21" s="86" t="s">
        <v>9</v>
      </c>
      <c r="D21" s="41">
        <v>98</v>
      </c>
      <c r="E21" s="3">
        <f aca="true" t="shared" si="11" ref="E21:M21">E22/D22*100</f>
        <v>106.31290027447393</v>
      </c>
      <c r="F21" s="32">
        <f t="shared" si="11"/>
        <v>115.23235800344234</v>
      </c>
      <c r="G21" s="3">
        <f t="shared" si="11"/>
        <v>108.7378640776699</v>
      </c>
      <c r="H21" s="32">
        <f t="shared" si="11"/>
        <v>87.98076923076923</v>
      </c>
      <c r="I21" s="3">
        <f t="shared" si="11"/>
        <v>99.29742388758783</v>
      </c>
      <c r="J21" s="32">
        <f t="shared" si="11"/>
        <v>87.57861635220125</v>
      </c>
      <c r="K21" s="3">
        <f t="shared" si="11"/>
        <v>102.06463195691202</v>
      </c>
      <c r="L21" s="32">
        <f t="shared" si="11"/>
        <v>100.87950747581354</v>
      </c>
      <c r="M21" s="3">
        <f t="shared" si="11"/>
        <v>91.45597210113338</v>
      </c>
      <c r="N21" s="32"/>
      <c r="O21" s="86">
        <v>9</v>
      </c>
      <c r="P21" s="86" t="s">
        <v>9</v>
      </c>
      <c r="Q21" s="3">
        <f>Q22/M22*100</f>
        <v>108.57959961868447</v>
      </c>
      <c r="R21" s="41">
        <v>102</v>
      </c>
      <c r="S21" s="3">
        <f aca="true" t="shared" si="12" ref="S21:X21">S22/R22*100</f>
        <v>94.82758620689656</v>
      </c>
      <c r="T21" s="32">
        <f t="shared" si="12"/>
        <v>103</v>
      </c>
      <c r="U21" s="3">
        <f t="shared" si="12"/>
        <v>100.35304501323918</v>
      </c>
      <c r="V21" s="32">
        <f t="shared" si="12"/>
        <v>99.56024626209323</v>
      </c>
      <c r="W21" s="3">
        <f t="shared" si="12"/>
        <v>101.23674911660778</v>
      </c>
      <c r="X21" s="32">
        <f t="shared" si="12"/>
        <v>100.6980802792321</v>
      </c>
      <c r="Y21" s="3">
        <v>111</v>
      </c>
      <c r="Z21" s="32">
        <f>Z22/Y22*100</f>
        <v>101.25490196078431</v>
      </c>
      <c r="AA21" s="3">
        <f>AA22/Z22*100</f>
        <v>97.75367931835787</v>
      </c>
      <c r="AC21" s="86">
        <v>9</v>
      </c>
      <c r="AD21" s="86" t="s">
        <v>9</v>
      </c>
      <c r="AE21" s="33">
        <f>AE22/AA22*100</f>
        <v>98.01901743264659</v>
      </c>
      <c r="AF21" s="8">
        <v>94</v>
      </c>
      <c r="AG21" s="7">
        <f>AG22/AF22*100</f>
        <v>129.73206568712186</v>
      </c>
      <c r="AH21" s="8">
        <f>AH22/AG22*100</f>
        <v>96.26915389740172</v>
      </c>
      <c r="AI21" s="7">
        <f>AI22/AH22*100</f>
        <v>98.20069204152249</v>
      </c>
      <c r="AJ21" s="8">
        <f>AJ22/AI22*100</f>
        <v>95.73643410852713</v>
      </c>
      <c r="AK21" s="7">
        <f>AK22/AJ22*100</f>
        <v>90.44534412955466</v>
      </c>
      <c r="AL21" s="7">
        <f>AL22/AK22*100</f>
        <v>94.40872466834865</v>
      </c>
      <c r="AM21" s="7">
        <f>AM22/AL22*100</f>
        <v>87.5948275862069</v>
      </c>
      <c r="AN21" s="7">
        <f>AN22/AM22*100</f>
        <v>98.02184824328315</v>
      </c>
      <c r="AO21" s="3">
        <f>AO22/AN22*100</f>
        <v>101.50602409638554</v>
      </c>
      <c r="AQ21" s="86">
        <v>9</v>
      </c>
      <c r="AR21" s="86" t="s">
        <v>9</v>
      </c>
      <c r="AS21" s="3">
        <f>AS22/AO22*100</f>
        <v>90.10880316518298</v>
      </c>
      <c r="AT21" s="7">
        <f>AT22/AS22*100</f>
        <v>94.95060373216246</v>
      </c>
      <c r="AU21" s="14">
        <v>-103</v>
      </c>
      <c r="AV21" s="34">
        <v>-94</v>
      </c>
      <c r="AW21" s="3">
        <f aca="true" t="shared" si="13" ref="AW21:BB21">AW22/AV22*100</f>
        <v>98.32535885167464</v>
      </c>
      <c r="AX21" s="3">
        <f t="shared" si="13"/>
        <v>98.17518248175182</v>
      </c>
      <c r="AY21" s="3">
        <f t="shared" si="13"/>
        <v>103.22180916976455</v>
      </c>
      <c r="AZ21" s="3">
        <f t="shared" si="13"/>
        <v>90.99639855942378</v>
      </c>
      <c r="BA21" s="3">
        <f t="shared" si="13"/>
        <v>89.84168865435356</v>
      </c>
      <c r="BB21" s="3">
        <f t="shared" si="13"/>
        <v>113.65638766519824</v>
      </c>
      <c r="BC21" s="3">
        <f>BC22/BB22*100</f>
        <v>94.96124031007753</v>
      </c>
      <c r="BD21" s="73"/>
      <c r="BE21" s="86">
        <v>9</v>
      </c>
      <c r="BF21" s="86" t="s">
        <v>9</v>
      </c>
      <c r="BG21" s="73">
        <f>BG22/BC22*100</f>
        <v>102.72108843537416</v>
      </c>
      <c r="BH21" s="3">
        <f>BH22/BG22*100</f>
        <v>93.37748344370861</v>
      </c>
    </row>
    <row r="22" spans="2:60" s="17" customFormat="1" ht="12" customHeight="1">
      <c r="B22" s="94"/>
      <c r="C22" s="94"/>
      <c r="D22" s="36">
        <v>1093</v>
      </c>
      <c r="E22" s="4">
        <v>1162</v>
      </c>
      <c r="F22" s="36">
        <v>1339</v>
      </c>
      <c r="G22" s="4">
        <v>1456</v>
      </c>
      <c r="H22" s="36">
        <v>1281</v>
      </c>
      <c r="I22" s="4">
        <v>1272</v>
      </c>
      <c r="J22" s="36">
        <v>1114</v>
      </c>
      <c r="K22" s="4">
        <v>1137</v>
      </c>
      <c r="L22" s="36">
        <v>1147</v>
      </c>
      <c r="M22" s="4">
        <v>1049</v>
      </c>
      <c r="N22" s="36"/>
      <c r="O22" s="94"/>
      <c r="P22" s="94"/>
      <c r="Q22" s="4">
        <v>1139</v>
      </c>
      <c r="R22" s="36">
        <v>1160</v>
      </c>
      <c r="S22" s="4">
        <v>1100</v>
      </c>
      <c r="T22" s="36">
        <v>1133</v>
      </c>
      <c r="U22" s="4">
        <v>1137</v>
      </c>
      <c r="V22" s="36">
        <v>1132</v>
      </c>
      <c r="W22" s="4">
        <v>1146</v>
      </c>
      <c r="X22" s="36">
        <v>1154</v>
      </c>
      <c r="Y22" s="4">
        <v>1275</v>
      </c>
      <c r="Z22" s="36">
        <v>1291</v>
      </c>
      <c r="AA22" s="4">
        <v>1262</v>
      </c>
      <c r="AC22" s="94"/>
      <c r="AD22" s="94"/>
      <c r="AE22" s="37">
        <v>1237</v>
      </c>
      <c r="AF22" s="38">
        <v>1157</v>
      </c>
      <c r="AG22" s="1">
        <v>1501</v>
      </c>
      <c r="AH22" s="38">
        <v>1445</v>
      </c>
      <c r="AI22" s="1">
        <v>1419</v>
      </c>
      <c r="AJ22" s="38">
        <v>1358.5</v>
      </c>
      <c r="AK22" s="1">
        <v>1228.7</v>
      </c>
      <c r="AL22" s="49">
        <v>1160</v>
      </c>
      <c r="AM22" s="49">
        <v>1016.1</v>
      </c>
      <c r="AN22" s="49">
        <v>996</v>
      </c>
      <c r="AO22" s="1">
        <v>1011</v>
      </c>
      <c r="AQ22" s="94"/>
      <c r="AR22" s="94"/>
      <c r="AS22" s="1">
        <v>911</v>
      </c>
      <c r="AT22" s="1">
        <v>865</v>
      </c>
      <c r="AU22" s="2">
        <v>891</v>
      </c>
      <c r="AV22" s="1">
        <v>836</v>
      </c>
      <c r="AW22" s="4">
        <v>822</v>
      </c>
      <c r="AX22" s="4">
        <v>807</v>
      </c>
      <c r="AY22" s="1">
        <v>833</v>
      </c>
      <c r="AZ22" s="1">
        <v>758</v>
      </c>
      <c r="BA22" s="1">
        <v>681</v>
      </c>
      <c r="BB22" s="1">
        <v>774</v>
      </c>
      <c r="BC22" s="1">
        <v>735</v>
      </c>
      <c r="BD22" s="74"/>
      <c r="BE22" s="87"/>
      <c r="BF22" s="87"/>
      <c r="BG22" s="48">
        <v>755</v>
      </c>
      <c r="BH22" s="1">
        <v>705</v>
      </c>
    </row>
    <row r="23" spans="2:60" s="10" customFormat="1" ht="12" customHeight="1">
      <c r="B23" s="86">
        <v>10</v>
      </c>
      <c r="C23" s="86" t="s">
        <v>10</v>
      </c>
      <c r="D23" s="40">
        <v>102</v>
      </c>
      <c r="E23" s="7">
        <f>E24/D24*100</f>
        <v>108.23463056965595</v>
      </c>
      <c r="F23" s="8">
        <v>102</v>
      </c>
      <c r="G23" s="7">
        <f>G24/F24*100</f>
        <v>93.34349593495935</v>
      </c>
      <c r="H23" s="8">
        <f>H24/G24*100</f>
        <v>93.41317365269461</v>
      </c>
      <c r="I23" s="7">
        <v>90</v>
      </c>
      <c r="J23" s="8">
        <f>J24/I24*100</f>
        <v>104.16666666666667</v>
      </c>
      <c r="K23" s="7">
        <f>K24/J24*100</f>
        <v>104.92307692307692</v>
      </c>
      <c r="L23" s="8">
        <f>L24/K24*100</f>
        <v>100.82111436950147</v>
      </c>
      <c r="M23" s="7">
        <f>M24/L24*100</f>
        <v>97.26585223967423</v>
      </c>
      <c r="N23" s="32"/>
      <c r="O23" s="86">
        <v>10</v>
      </c>
      <c r="P23" s="86" t="s">
        <v>10</v>
      </c>
      <c r="Q23" s="7">
        <f>Q24/M24*100</f>
        <v>98.92344497607655</v>
      </c>
      <c r="R23" s="40">
        <v>101</v>
      </c>
      <c r="S23" s="7">
        <f aca="true" t="shared" si="14" ref="S23:AA23">S24/R24*100</f>
        <v>98.81376037959669</v>
      </c>
      <c r="T23" s="8">
        <f t="shared" si="14"/>
        <v>104.68187274909964</v>
      </c>
      <c r="U23" s="7">
        <f t="shared" si="14"/>
        <v>106.02064220183487</v>
      </c>
      <c r="V23" s="8">
        <f t="shared" si="14"/>
        <v>106.38182801514333</v>
      </c>
      <c r="W23" s="7">
        <f t="shared" si="14"/>
        <v>106.30401626842907</v>
      </c>
      <c r="X23" s="8">
        <f t="shared" si="14"/>
        <v>97.8000956480153</v>
      </c>
      <c r="Y23" s="7">
        <f t="shared" si="14"/>
        <v>112.51833740831296</v>
      </c>
      <c r="Z23" s="8">
        <f t="shared" si="14"/>
        <v>109.73489787049108</v>
      </c>
      <c r="AA23" s="7">
        <f t="shared" si="14"/>
        <v>103.00990099009901</v>
      </c>
      <c r="AC23" s="86">
        <v>10</v>
      </c>
      <c r="AD23" s="86" t="s">
        <v>10</v>
      </c>
      <c r="AE23" s="9">
        <f>AE24/AA24*100</f>
        <v>101.49942329873124</v>
      </c>
      <c r="AF23" s="41">
        <v>99</v>
      </c>
      <c r="AG23" s="3">
        <f>AG24/AF24*100</f>
        <v>99.46277820414429</v>
      </c>
      <c r="AH23" s="32">
        <f>AH24/AG24*100</f>
        <v>99.34413580246914</v>
      </c>
      <c r="AI23" s="3">
        <f>AI24/AH24*100</f>
        <v>99.37864077669903</v>
      </c>
      <c r="AJ23" s="32">
        <f>AJ24/AI24*100</f>
        <v>93.18874560375146</v>
      </c>
      <c r="AK23" s="3">
        <f>AK24/AJ24*100</f>
        <v>93.39958904684029</v>
      </c>
      <c r="AL23" s="7">
        <f>AL24/AK24*100</f>
        <v>99.67224891123782</v>
      </c>
      <c r="AM23" s="7">
        <f>AM24/AL24*100</f>
        <v>97.86036036036036</v>
      </c>
      <c r="AN23" s="7">
        <f>AN24/AM24*100</f>
        <v>93.39470655926351</v>
      </c>
      <c r="AO23" s="3">
        <f>AO24/AN24*100</f>
        <v>98.8664366683095</v>
      </c>
      <c r="AQ23" s="86">
        <v>10</v>
      </c>
      <c r="AR23" s="86" t="s">
        <v>10</v>
      </c>
      <c r="AS23" s="3">
        <f>AS24/AO24*100</f>
        <v>99.75074775672981</v>
      </c>
      <c r="AT23" s="7">
        <f>AT24/AS24*100</f>
        <v>97.15142428785607</v>
      </c>
      <c r="AU23" s="14">
        <v>-96</v>
      </c>
      <c r="AV23" s="42">
        <v>-100</v>
      </c>
      <c r="AW23" s="7">
        <f>AW24/AV24*100</f>
        <v>99.57058507783145</v>
      </c>
      <c r="AX23" s="7">
        <f>AX24/AW24*100</f>
        <v>96.54986522911051</v>
      </c>
      <c r="AY23" s="7">
        <f>AY24/AX24*100</f>
        <v>99.88833054159687</v>
      </c>
      <c r="AZ23" s="7">
        <f>AZ24/AY24*100</f>
        <v>98.93795416433761</v>
      </c>
      <c r="BA23" s="7">
        <v>75.64971751412429</v>
      </c>
      <c r="BB23" s="7">
        <v>112.77072442120985</v>
      </c>
      <c r="BC23" s="7">
        <f>BC24/BB24*100</f>
        <v>102.25165562913907</v>
      </c>
      <c r="BD23" s="73"/>
      <c r="BE23" s="86">
        <v>10</v>
      </c>
      <c r="BF23" s="86" t="s">
        <v>10</v>
      </c>
      <c r="BG23" s="64">
        <f>BG24/BC24*100</f>
        <v>104.20984455958549</v>
      </c>
      <c r="BH23" s="7">
        <f>BH24/BG24*100</f>
        <v>105.40708514605346</v>
      </c>
    </row>
    <row r="24" spans="2:60" s="17" customFormat="1" ht="12" customHeight="1">
      <c r="B24" s="94"/>
      <c r="C24" s="94"/>
      <c r="D24" s="38">
        <v>1773</v>
      </c>
      <c r="E24" s="1">
        <v>1919</v>
      </c>
      <c r="F24" s="38">
        <v>1968</v>
      </c>
      <c r="G24" s="1">
        <v>1837</v>
      </c>
      <c r="H24" s="38">
        <v>1716</v>
      </c>
      <c r="I24" s="1">
        <v>1560</v>
      </c>
      <c r="J24" s="38">
        <v>1625</v>
      </c>
      <c r="K24" s="1">
        <v>1705</v>
      </c>
      <c r="L24" s="38">
        <v>1719</v>
      </c>
      <c r="M24" s="1">
        <v>1672</v>
      </c>
      <c r="N24" s="36"/>
      <c r="O24" s="94"/>
      <c r="P24" s="94"/>
      <c r="Q24" s="1">
        <v>1654</v>
      </c>
      <c r="R24" s="38">
        <v>1686</v>
      </c>
      <c r="S24" s="1">
        <v>1666</v>
      </c>
      <c r="T24" s="38">
        <v>1744</v>
      </c>
      <c r="U24" s="1">
        <v>1849</v>
      </c>
      <c r="V24" s="38">
        <v>1967</v>
      </c>
      <c r="W24" s="1">
        <v>2091</v>
      </c>
      <c r="X24" s="38">
        <v>2045</v>
      </c>
      <c r="Y24" s="1">
        <v>2301</v>
      </c>
      <c r="Z24" s="38">
        <v>2525</v>
      </c>
      <c r="AA24" s="1">
        <v>2601</v>
      </c>
      <c r="AC24" s="94"/>
      <c r="AD24" s="94"/>
      <c r="AE24" s="43">
        <v>2640</v>
      </c>
      <c r="AF24" s="36">
        <v>2606</v>
      </c>
      <c r="AG24" s="4">
        <v>2592</v>
      </c>
      <c r="AH24" s="36">
        <v>2575</v>
      </c>
      <c r="AI24" s="4">
        <v>2559</v>
      </c>
      <c r="AJ24" s="36">
        <v>2384.7</v>
      </c>
      <c r="AK24" s="4">
        <v>2227.3</v>
      </c>
      <c r="AL24" s="49">
        <v>2220</v>
      </c>
      <c r="AM24" s="49">
        <v>2172.5</v>
      </c>
      <c r="AN24" s="49">
        <v>2029</v>
      </c>
      <c r="AO24" s="4">
        <v>2006</v>
      </c>
      <c r="AQ24" s="94"/>
      <c r="AR24" s="94"/>
      <c r="AS24" s="4">
        <v>2001</v>
      </c>
      <c r="AT24" s="4">
        <v>1944</v>
      </c>
      <c r="AU24" s="50">
        <v>1861</v>
      </c>
      <c r="AV24" s="4">
        <v>1863</v>
      </c>
      <c r="AW24" s="4">
        <v>1855</v>
      </c>
      <c r="AX24" s="4">
        <v>1791</v>
      </c>
      <c r="AY24" s="1">
        <v>1789</v>
      </c>
      <c r="AZ24" s="1">
        <v>1770</v>
      </c>
      <c r="BA24" s="1">
        <v>1339</v>
      </c>
      <c r="BB24" s="1">
        <v>1510</v>
      </c>
      <c r="BC24" s="1">
        <v>1544</v>
      </c>
      <c r="BD24" s="74"/>
      <c r="BE24" s="87"/>
      <c r="BF24" s="94"/>
      <c r="BG24" s="48">
        <v>1609</v>
      </c>
      <c r="BH24" s="78">
        <v>1696</v>
      </c>
    </row>
    <row r="25" spans="2:60" s="17" customFormat="1" ht="12" customHeight="1">
      <c r="B25" s="92">
        <v>11</v>
      </c>
      <c r="C25" s="86" t="s">
        <v>38</v>
      </c>
      <c r="D25" s="36"/>
      <c r="E25" s="4"/>
      <c r="F25" s="36"/>
      <c r="G25" s="4"/>
      <c r="H25" s="36"/>
      <c r="I25" s="4"/>
      <c r="J25" s="36"/>
      <c r="K25" s="4"/>
      <c r="L25" s="36"/>
      <c r="M25" s="4"/>
      <c r="N25" s="36"/>
      <c r="O25" s="92">
        <v>11</v>
      </c>
      <c r="P25" s="86" t="s">
        <v>38</v>
      </c>
      <c r="Q25" s="4"/>
      <c r="R25" s="36"/>
      <c r="S25" s="4"/>
      <c r="T25" s="36"/>
      <c r="U25" s="4"/>
      <c r="V25" s="36"/>
      <c r="W25" s="4"/>
      <c r="X25" s="36"/>
      <c r="Y25" s="4"/>
      <c r="Z25" s="36"/>
      <c r="AA25" s="4"/>
      <c r="AC25" s="86">
        <v>11</v>
      </c>
      <c r="AD25" s="86" t="s">
        <v>38</v>
      </c>
      <c r="AE25" s="37"/>
      <c r="AF25" s="51"/>
      <c r="AG25" s="52"/>
      <c r="AH25" s="53"/>
      <c r="AI25" s="52"/>
      <c r="AJ25" s="53"/>
      <c r="AK25" s="52"/>
      <c r="AL25" s="54"/>
      <c r="AM25" s="54"/>
      <c r="AN25" s="54"/>
      <c r="AO25" s="52"/>
      <c r="AQ25" s="92">
        <v>11</v>
      </c>
      <c r="AR25" s="86" t="s">
        <v>38</v>
      </c>
      <c r="AS25" s="52"/>
      <c r="AT25" s="52"/>
      <c r="AU25" s="14"/>
      <c r="AV25" s="52"/>
      <c r="AW25" s="52"/>
      <c r="AX25" s="7">
        <f>AX26/29*100</f>
        <v>172.41379310344826</v>
      </c>
      <c r="AY25" s="7">
        <f>AY26/29*100</f>
        <v>151.72413793103448</v>
      </c>
      <c r="AZ25" s="7">
        <f>AZ26/AY26*100</f>
        <v>113.63636363636364</v>
      </c>
      <c r="BA25" s="7">
        <f>BA26/AZ26*100</f>
        <v>70</v>
      </c>
      <c r="BB25" s="7">
        <f>BB26/BA26*100</f>
        <v>114.28571428571428</v>
      </c>
      <c r="BC25" s="7">
        <f>BC26/BB26*100</f>
        <v>107.5</v>
      </c>
      <c r="BD25" s="73"/>
      <c r="BE25" s="92">
        <v>11</v>
      </c>
      <c r="BF25" s="86" t="s">
        <v>38</v>
      </c>
      <c r="BG25" s="64">
        <f>BG26/BC26*100</f>
        <v>81.3953488372093</v>
      </c>
      <c r="BH25" s="7">
        <f>BH26/BG26*100</f>
        <v>102.85714285714285</v>
      </c>
    </row>
    <row r="26" spans="2:60" s="17" customFormat="1" ht="12" customHeight="1">
      <c r="B26" s="93"/>
      <c r="C26" s="94"/>
      <c r="D26" s="48"/>
      <c r="E26" s="1"/>
      <c r="F26" s="38"/>
      <c r="G26" s="1"/>
      <c r="H26" s="38"/>
      <c r="I26" s="1"/>
      <c r="J26" s="38"/>
      <c r="K26" s="1"/>
      <c r="L26" s="38"/>
      <c r="M26" s="1"/>
      <c r="N26" s="36"/>
      <c r="O26" s="93"/>
      <c r="P26" s="94"/>
      <c r="Q26" s="1"/>
      <c r="R26" s="48"/>
      <c r="S26" s="1"/>
      <c r="T26" s="38"/>
      <c r="U26" s="1"/>
      <c r="V26" s="38"/>
      <c r="W26" s="1"/>
      <c r="X26" s="38"/>
      <c r="Y26" s="1"/>
      <c r="Z26" s="38"/>
      <c r="AA26" s="1"/>
      <c r="AC26" s="94"/>
      <c r="AD26" s="94"/>
      <c r="AE26" s="43"/>
      <c r="AF26" s="48"/>
      <c r="AG26" s="1"/>
      <c r="AH26" s="38"/>
      <c r="AI26" s="1"/>
      <c r="AJ26" s="38"/>
      <c r="AK26" s="1"/>
      <c r="AL26" s="39"/>
      <c r="AM26" s="39"/>
      <c r="AN26" s="39"/>
      <c r="AO26" s="1"/>
      <c r="AQ26" s="93"/>
      <c r="AR26" s="94"/>
      <c r="AS26" s="1"/>
      <c r="AT26" s="1"/>
      <c r="AU26" s="2"/>
      <c r="AV26" s="1"/>
      <c r="AW26" s="55" t="s">
        <v>40</v>
      </c>
      <c r="AX26" s="1">
        <v>50</v>
      </c>
      <c r="AY26" s="1">
        <v>44</v>
      </c>
      <c r="AZ26" s="1">
        <v>50</v>
      </c>
      <c r="BA26" s="1">
        <v>35</v>
      </c>
      <c r="BB26" s="1">
        <v>40</v>
      </c>
      <c r="BC26" s="1">
        <v>43</v>
      </c>
      <c r="BD26" s="74"/>
      <c r="BE26" s="93"/>
      <c r="BF26" s="94"/>
      <c r="BG26" s="48">
        <v>35</v>
      </c>
      <c r="BH26" s="78">
        <v>36</v>
      </c>
    </row>
    <row r="27" spans="2:60" s="10" customFormat="1" ht="12" customHeight="1">
      <c r="B27" s="86">
        <v>12</v>
      </c>
      <c r="C27" s="86" t="s">
        <v>11</v>
      </c>
      <c r="D27" s="41">
        <v>118</v>
      </c>
      <c r="E27" s="3">
        <f>E28/D28*100</f>
        <v>107.86885245901638</v>
      </c>
      <c r="F27" s="32">
        <f>F28/E28*100</f>
        <v>114.17173252279636</v>
      </c>
      <c r="G27" s="3">
        <v>95</v>
      </c>
      <c r="H27" s="32">
        <f>H28/G28*100</f>
        <v>100.94011142061281</v>
      </c>
      <c r="I27" s="3">
        <v>96</v>
      </c>
      <c r="J27" s="32">
        <f>J28/I28*100</f>
        <v>103.39528234453181</v>
      </c>
      <c r="K27" s="3">
        <f>K28/J28*100</f>
        <v>99.86173522295195</v>
      </c>
      <c r="L27" s="32">
        <f>L28/K28*100</f>
        <v>102.31914157147801</v>
      </c>
      <c r="M27" s="3">
        <f>M28/L28*100</f>
        <v>101.75913396481732</v>
      </c>
      <c r="N27" s="32"/>
      <c r="O27" s="86">
        <v>12</v>
      </c>
      <c r="P27" s="86" t="s">
        <v>11</v>
      </c>
      <c r="Q27" s="3">
        <v>107</v>
      </c>
      <c r="R27" s="41">
        <v>101</v>
      </c>
      <c r="S27" s="3">
        <f aca="true" t="shared" si="15" ref="S27:AA27">S28/R28*100</f>
        <v>101.04454685099846</v>
      </c>
      <c r="T27" s="32">
        <f t="shared" si="15"/>
        <v>103.10124657950746</v>
      </c>
      <c r="U27" s="3">
        <f t="shared" si="15"/>
        <v>100.1179593040401</v>
      </c>
      <c r="V27" s="32">
        <f t="shared" si="15"/>
        <v>101.56111929307805</v>
      </c>
      <c r="W27" s="3">
        <f t="shared" si="15"/>
        <v>103.33526682134571</v>
      </c>
      <c r="X27" s="32">
        <f t="shared" si="15"/>
        <v>101.59977547010945</v>
      </c>
      <c r="Y27" s="3">
        <f t="shared" si="15"/>
        <v>104.64088397790054</v>
      </c>
      <c r="Z27" s="32">
        <f t="shared" si="15"/>
        <v>105.04223864836327</v>
      </c>
      <c r="AA27" s="3">
        <f t="shared" si="15"/>
        <v>103.01583312390048</v>
      </c>
      <c r="AC27" s="86">
        <v>12</v>
      </c>
      <c r="AD27" s="86" t="s">
        <v>11</v>
      </c>
      <c r="AE27" s="33">
        <f>AE28/AA28*100</f>
        <v>96.95047572578677</v>
      </c>
      <c r="AF27" s="41">
        <v>96</v>
      </c>
      <c r="AG27" s="3">
        <f>AG28/AF28*100</f>
        <v>97.5609756097561</v>
      </c>
      <c r="AH27" s="32">
        <f>AH28/AG28*100</f>
        <v>92.63440860215054</v>
      </c>
      <c r="AI27" s="3">
        <f>AI28/AH28*100</f>
        <v>101.39291932675565</v>
      </c>
      <c r="AJ27" s="32">
        <f>AJ28/AI28*100</f>
        <v>99.26731539782485</v>
      </c>
      <c r="AK27" s="3">
        <f>AK28/AJ28*100</f>
        <v>91.61573059624034</v>
      </c>
      <c r="AL27" s="3">
        <f>AL28/AK28*100</f>
        <v>101.61757301107754</v>
      </c>
      <c r="AM27" s="3">
        <f>AM28/AL28*100</f>
        <v>99.81108702384638</v>
      </c>
      <c r="AN27" s="3">
        <f>AN28/AM28*100</f>
        <v>98.88609637283193</v>
      </c>
      <c r="AO27" s="3">
        <f>AO28/AN28*100</f>
        <v>99.87449011609665</v>
      </c>
      <c r="AQ27" s="86">
        <v>12</v>
      </c>
      <c r="AR27" s="86" t="s">
        <v>11</v>
      </c>
      <c r="AS27" s="3">
        <f>AS28/AO28*100</f>
        <v>90.41784480050266</v>
      </c>
      <c r="AT27" s="3">
        <f>AT28/AS28*100</f>
        <v>100.72967338429466</v>
      </c>
      <c r="AU27" s="50">
        <v>-98</v>
      </c>
      <c r="AV27" s="42">
        <v>-96</v>
      </c>
      <c r="AW27" s="3">
        <f aca="true" t="shared" si="16" ref="AW27:BB27">AW28/AV28*100</f>
        <v>98.86861313868613</v>
      </c>
      <c r="AX27" s="3">
        <f t="shared" si="16"/>
        <v>98.08047249907716</v>
      </c>
      <c r="AY27" s="3">
        <f t="shared" si="16"/>
        <v>98.38163342115168</v>
      </c>
      <c r="AZ27" s="7">
        <f t="shared" si="16"/>
        <v>99.0053557765876</v>
      </c>
      <c r="BA27" s="7">
        <f t="shared" si="16"/>
        <v>97.21792890262752</v>
      </c>
      <c r="BB27" s="7">
        <f t="shared" si="16"/>
        <v>103.89507154213035</v>
      </c>
      <c r="BC27" s="7">
        <f>BC28/BB28*100</f>
        <v>101.26243305279266</v>
      </c>
      <c r="BD27" s="73"/>
      <c r="BE27" s="86">
        <v>12</v>
      </c>
      <c r="BF27" s="86" t="s">
        <v>11</v>
      </c>
      <c r="BG27" s="64">
        <f>BG28/BC28*100</f>
        <v>98.8288628636192</v>
      </c>
      <c r="BH27" s="7">
        <f>BH28/BG28*100</f>
        <v>83.79204892966361</v>
      </c>
    </row>
    <row r="28" spans="2:60" s="17" customFormat="1" ht="12" customHeight="1">
      <c r="B28" s="87"/>
      <c r="C28" s="104"/>
      <c r="D28" s="36">
        <v>2440</v>
      </c>
      <c r="E28" s="4">
        <v>2632</v>
      </c>
      <c r="F28" s="36">
        <v>3005</v>
      </c>
      <c r="G28" s="4">
        <v>2872</v>
      </c>
      <c r="H28" s="36">
        <v>2899</v>
      </c>
      <c r="I28" s="4">
        <v>2798</v>
      </c>
      <c r="J28" s="36">
        <v>2893</v>
      </c>
      <c r="K28" s="4">
        <v>2889</v>
      </c>
      <c r="L28" s="36">
        <v>2956</v>
      </c>
      <c r="M28" s="4">
        <v>3008</v>
      </c>
      <c r="N28" s="36"/>
      <c r="O28" s="94"/>
      <c r="P28" s="94"/>
      <c r="Q28" s="4">
        <v>3234</v>
      </c>
      <c r="R28" s="36">
        <v>3255</v>
      </c>
      <c r="S28" s="4">
        <v>3289</v>
      </c>
      <c r="T28" s="36">
        <v>3391</v>
      </c>
      <c r="U28" s="4">
        <v>3395</v>
      </c>
      <c r="V28" s="36">
        <v>3448</v>
      </c>
      <c r="W28" s="4">
        <v>3563</v>
      </c>
      <c r="X28" s="36">
        <v>3620</v>
      </c>
      <c r="Y28" s="4">
        <v>3788</v>
      </c>
      <c r="Z28" s="36">
        <v>3979</v>
      </c>
      <c r="AA28" s="4">
        <v>4099</v>
      </c>
      <c r="AC28" s="94"/>
      <c r="AD28" s="94"/>
      <c r="AE28" s="37">
        <v>3974</v>
      </c>
      <c r="AF28" s="36">
        <v>3813</v>
      </c>
      <c r="AG28" s="4">
        <v>3720</v>
      </c>
      <c r="AH28" s="36">
        <v>3446</v>
      </c>
      <c r="AI28" s="4">
        <v>3494</v>
      </c>
      <c r="AJ28" s="36">
        <v>3468.4</v>
      </c>
      <c r="AK28" s="4">
        <v>3177.6</v>
      </c>
      <c r="AL28" s="49">
        <v>3229</v>
      </c>
      <c r="AM28" s="49">
        <v>3222.9</v>
      </c>
      <c r="AN28" s="49">
        <v>3187</v>
      </c>
      <c r="AO28" s="4">
        <v>3183</v>
      </c>
      <c r="AQ28" s="94"/>
      <c r="AR28" s="94"/>
      <c r="AS28" s="4">
        <v>2878</v>
      </c>
      <c r="AT28" s="4">
        <v>2899</v>
      </c>
      <c r="AU28" s="50">
        <v>2844</v>
      </c>
      <c r="AV28" s="4">
        <v>2740</v>
      </c>
      <c r="AW28" s="4">
        <v>2709</v>
      </c>
      <c r="AX28" s="4">
        <v>2657</v>
      </c>
      <c r="AY28" s="4">
        <v>2614</v>
      </c>
      <c r="AZ28" s="4">
        <v>2588</v>
      </c>
      <c r="BA28" s="4">
        <v>2516</v>
      </c>
      <c r="BB28" s="4">
        <v>2614</v>
      </c>
      <c r="BC28" s="4">
        <v>2647</v>
      </c>
      <c r="BD28" s="74"/>
      <c r="BE28" s="87"/>
      <c r="BF28" s="87"/>
      <c r="BG28" s="48">
        <v>2616</v>
      </c>
      <c r="BH28" s="1">
        <v>2192</v>
      </c>
    </row>
    <row r="29" spans="2:60" s="17" customFormat="1" ht="12" customHeight="1">
      <c r="B29" s="86">
        <v>13</v>
      </c>
      <c r="C29" s="86" t="s">
        <v>51</v>
      </c>
      <c r="D29" s="53"/>
      <c r="E29" s="52"/>
      <c r="F29" s="53"/>
      <c r="G29" s="52"/>
      <c r="H29" s="53"/>
      <c r="I29" s="52"/>
      <c r="J29" s="53"/>
      <c r="K29" s="52"/>
      <c r="L29" s="53"/>
      <c r="M29" s="52"/>
      <c r="N29" s="36"/>
      <c r="O29" s="86">
        <v>13</v>
      </c>
      <c r="P29" s="86" t="s">
        <v>51</v>
      </c>
      <c r="Q29" s="52"/>
      <c r="R29" s="53"/>
      <c r="S29" s="52"/>
      <c r="T29" s="53"/>
      <c r="U29" s="52"/>
      <c r="V29" s="53"/>
      <c r="W29" s="52"/>
      <c r="X29" s="53"/>
      <c r="Y29" s="52"/>
      <c r="Z29" s="53"/>
      <c r="AA29" s="52"/>
      <c r="AC29" s="86">
        <v>13</v>
      </c>
      <c r="AD29" s="86" t="s">
        <v>51</v>
      </c>
      <c r="AE29" s="85"/>
      <c r="AF29" s="53"/>
      <c r="AG29" s="52"/>
      <c r="AH29" s="53"/>
      <c r="AI29" s="52"/>
      <c r="AJ29" s="53"/>
      <c r="AK29" s="52"/>
      <c r="AL29" s="54"/>
      <c r="AM29" s="54"/>
      <c r="AN29" s="54"/>
      <c r="AO29" s="52"/>
      <c r="AQ29" s="86">
        <v>13</v>
      </c>
      <c r="AR29" s="86" t="s">
        <v>51</v>
      </c>
      <c r="AS29" s="52"/>
      <c r="AT29" s="52"/>
      <c r="AU29" s="14"/>
      <c r="AV29" s="52"/>
      <c r="AW29" s="52"/>
      <c r="AX29" s="52"/>
      <c r="AY29" s="52"/>
      <c r="AZ29" s="52"/>
      <c r="BA29" s="52"/>
      <c r="BB29" s="52"/>
      <c r="BC29" s="52"/>
      <c r="BD29" s="74"/>
      <c r="BE29" s="86">
        <v>13</v>
      </c>
      <c r="BF29" s="86" t="s">
        <v>51</v>
      </c>
      <c r="BH29" s="70" t="s">
        <v>54</v>
      </c>
    </row>
    <row r="30" spans="2:60" s="17" customFormat="1" ht="12" customHeight="1">
      <c r="B30" s="87"/>
      <c r="C30" s="87"/>
      <c r="D30" s="38"/>
      <c r="E30" s="1"/>
      <c r="F30" s="38"/>
      <c r="G30" s="1"/>
      <c r="H30" s="38"/>
      <c r="I30" s="1"/>
      <c r="J30" s="38"/>
      <c r="K30" s="1"/>
      <c r="L30" s="38"/>
      <c r="M30" s="1"/>
      <c r="N30" s="36"/>
      <c r="O30" s="87"/>
      <c r="P30" s="87"/>
      <c r="Q30" s="1"/>
      <c r="R30" s="38"/>
      <c r="S30" s="1"/>
      <c r="T30" s="38"/>
      <c r="U30" s="1"/>
      <c r="V30" s="38"/>
      <c r="W30" s="1"/>
      <c r="X30" s="38"/>
      <c r="Y30" s="1"/>
      <c r="Z30" s="38"/>
      <c r="AA30" s="1"/>
      <c r="AC30" s="87"/>
      <c r="AD30" s="87"/>
      <c r="AE30" s="43"/>
      <c r="AF30" s="38"/>
      <c r="AG30" s="1"/>
      <c r="AH30" s="38"/>
      <c r="AI30" s="1"/>
      <c r="AJ30" s="38"/>
      <c r="AK30" s="1"/>
      <c r="AL30" s="39"/>
      <c r="AM30" s="39"/>
      <c r="AN30" s="39"/>
      <c r="AO30" s="1"/>
      <c r="AQ30" s="87"/>
      <c r="AR30" s="87"/>
      <c r="AS30" s="1"/>
      <c r="AT30" s="1"/>
      <c r="AU30" s="2"/>
      <c r="AV30" s="1"/>
      <c r="AW30" s="1"/>
      <c r="AX30" s="1"/>
      <c r="AY30" s="1"/>
      <c r="AZ30" s="1"/>
      <c r="BA30" s="1"/>
      <c r="BB30" s="1"/>
      <c r="BC30" s="1"/>
      <c r="BD30" s="74"/>
      <c r="BE30" s="87"/>
      <c r="BF30" s="87"/>
      <c r="BH30" s="1">
        <v>486</v>
      </c>
    </row>
    <row r="31" spans="2:60" s="10" customFormat="1" ht="12" customHeight="1">
      <c r="B31" s="86">
        <v>13</v>
      </c>
      <c r="C31" s="86" t="s">
        <v>34</v>
      </c>
      <c r="D31" s="40">
        <v>115</v>
      </c>
      <c r="E31" s="7">
        <f>E32/D32*100</f>
        <v>110.97883597883597</v>
      </c>
      <c r="F31" s="8">
        <f>F32/E32*100</f>
        <v>105.12514898688916</v>
      </c>
      <c r="G31" s="7">
        <f>G32/F32*100</f>
        <v>104.64852607709751</v>
      </c>
      <c r="H31" s="8">
        <f>H32/G32*100</f>
        <v>102.70855904658723</v>
      </c>
      <c r="I31" s="7">
        <v>100</v>
      </c>
      <c r="J31" s="8">
        <f>J32/I32*100</f>
        <v>102.92887029288703</v>
      </c>
      <c r="K31" s="7">
        <f>K32/J32*100</f>
        <v>103.2520325203252</v>
      </c>
      <c r="L31" s="8">
        <f>L32/K32*100</f>
        <v>97.34251968503938</v>
      </c>
      <c r="M31" s="7">
        <f>M32/L32*100</f>
        <v>99.89888776541962</v>
      </c>
      <c r="N31" s="32"/>
      <c r="O31" s="86">
        <v>13</v>
      </c>
      <c r="P31" s="86" t="s">
        <v>34</v>
      </c>
      <c r="Q31" s="7">
        <f>Q32/M32*100</f>
        <v>100</v>
      </c>
      <c r="R31" s="40">
        <v>91</v>
      </c>
      <c r="S31" s="7">
        <f aca="true" t="shared" si="17" ref="S31:AA31">S32/R32*100</f>
        <v>101.1061946902655</v>
      </c>
      <c r="T31" s="8">
        <f t="shared" si="17"/>
        <v>109.51859956236322</v>
      </c>
      <c r="U31" s="7">
        <f t="shared" si="17"/>
        <v>99.20079920079921</v>
      </c>
      <c r="V31" s="8">
        <f t="shared" si="17"/>
        <v>100.60422960725074</v>
      </c>
      <c r="W31" s="7">
        <f t="shared" si="17"/>
        <v>102.60260260260262</v>
      </c>
      <c r="X31" s="8">
        <f t="shared" si="17"/>
        <v>110.34146341463415</v>
      </c>
      <c r="Y31" s="7">
        <f t="shared" si="17"/>
        <v>99.73474801061008</v>
      </c>
      <c r="Z31" s="8">
        <f t="shared" si="17"/>
        <v>105.49645390070923</v>
      </c>
      <c r="AA31" s="7">
        <f t="shared" si="17"/>
        <v>107.22689075630252</v>
      </c>
      <c r="AC31" s="86">
        <v>13</v>
      </c>
      <c r="AD31" s="86" t="s">
        <v>34</v>
      </c>
      <c r="AE31" s="33">
        <f>AE32/AA32*100</f>
        <v>101.09717868338556</v>
      </c>
      <c r="AF31" s="41">
        <v>102</v>
      </c>
      <c r="AG31" s="3">
        <f>AG32/AF32*100</f>
        <v>99.54337899543378</v>
      </c>
      <c r="AH31" s="32">
        <f>AH32/AG32*100</f>
        <v>115.1376146788991</v>
      </c>
      <c r="AI31" s="3">
        <f>AI32/AH32*100</f>
        <v>93.29349269588313</v>
      </c>
      <c r="AJ31" s="32">
        <f>AJ32/AI32*100</f>
        <v>98.20640569395017</v>
      </c>
      <c r="AK31" s="3">
        <f>AK32/AJ32*100</f>
        <v>104.25423974489057</v>
      </c>
      <c r="AL31" s="3">
        <f>AL32/AK32*100</f>
        <v>109.21098366353841</v>
      </c>
      <c r="AM31" s="3">
        <f>AM32/AL32*100</f>
        <v>99.7199236155315</v>
      </c>
      <c r="AN31" s="3">
        <f>AN32/AM32*100</f>
        <v>100.1531980084259</v>
      </c>
      <c r="AO31" s="3">
        <f>AO32/AN32*100</f>
        <v>101.27469725940091</v>
      </c>
      <c r="AQ31" s="86">
        <v>13</v>
      </c>
      <c r="AR31" s="86" t="s">
        <v>34</v>
      </c>
      <c r="AS31" s="3">
        <f>AS32/AO32*100</f>
        <v>92.51101321585902</v>
      </c>
      <c r="AT31" s="3">
        <f>AT32/AS32*100</f>
        <v>100.81632653061226</v>
      </c>
      <c r="AU31" s="50">
        <v>-113</v>
      </c>
      <c r="AV31" s="42">
        <v>-101</v>
      </c>
      <c r="AW31" s="3">
        <f aca="true" t="shared" si="18" ref="AW31:BB31">AW32/AV32*100</f>
        <v>91.3529411764706</v>
      </c>
      <c r="AX31" s="3">
        <f t="shared" si="18"/>
        <v>105.53766902768835</v>
      </c>
      <c r="AY31" s="3">
        <f t="shared" si="18"/>
        <v>92.67846247712019</v>
      </c>
      <c r="AZ31" s="3">
        <f t="shared" si="18"/>
        <v>94.14088215931534</v>
      </c>
      <c r="BA31" s="3">
        <f t="shared" si="18"/>
        <v>90</v>
      </c>
      <c r="BB31" s="3">
        <f t="shared" si="18"/>
        <v>111.8881118881119</v>
      </c>
      <c r="BC31" s="3">
        <f>BC32/BB32*100</f>
        <v>96.94444444444444</v>
      </c>
      <c r="BD31" s="73"/>
      <c r="BE31" s="92">
        <v>14</v>
      </c>
      <c r="BF31" s="86" t="s">
        <v>34</v>
      </c>
      <c r="BG31" s="64">
        <f>BG32/BC32*100</f>
        <v>90.83094555873924</v>
      </c>
      <c r="BH31" s="7">
        <f>BH32/BG32*100</f>
        <v>110.64668769716089</v>
      </c>
    </row>
    <row r="32" spans="2:60" s="17" customFormat="1" ht="12" customHeight="1">
      <c r="B32" s="94"/>
      <c r="C32" s="94"/>
      <c r="D32" s="38">
        <v>756</v>
      </c>
      <c r="E32" s="1">
        <v>839</v>
      </c>
      <c r="F32" s="38">
        <v>882</v>
      </c>
      <c r="G32" s="1">
        <v>923</v>
      </c>
      <c r="H32" s="38">
        <v>948</v>
      </c>
      <c r="I32" s="1">
        <v>956</v>
      </c>
      <c r="J32" s="38">
        <v>984</v>
      </c>
      <c r="K32" s="1">
        <v>1016</v>
      </c>
      <c r="L32" s="38">
        <v>989</v>
      </c>
      <c r="M32" s="1">
        <v>988</v>
      </c>
      <c r="N32" s="36"/>
      <c r="O32" s="94"/>
      <c r="P32" s="94"/>
      <c r="Q32" s="1">
        <v>988</v>
      </c>
      <c r="R32" s="38">
        <v>904</v>
      </c>
      <c r="S32" s="1">
        <v>914</v>
      </c>
      <c r="T32" s="38">
        <v>1001</v>
      </c>
      <c r="U32" s="1">
        <v>993</v>
      </c>
      <c r="V32" s="38">
        <v>999</v>
      </c>
      <c r="W32" s="1">
        <v>1025</v>
      </c>
      <c r="X32" s="38">
        <v>1131</v>
      </c>
      <c r="Y32" s="1">
        <v>1128</v>
      </c>
      <c r="Z32" s="38">
        <v>1190</v>
      </c>
      <c r="AA32" s="1">
        <v>1276</v>
      </c>
      <c r="AC32" s="94"/>
      <c r="AD32" s="94"/>
      <c r="AE32" s="43">
        <v>1290</v>
      </c>
      <c r="AF32" s="36">
        <v>1314</v>
      </c>
      <c r="AG32" s="4">
        <v>1308</v>
      </c>
      <c r="AH32" s="36">
        <v>1506</v>
      </c>
      <c r="AI32" s="4">
        <v>1405</v>
      </c>
      <c r="AJ32" s="36">
        <v>1379.8</v>
      </c>
      <c r="AK32" s="4">
        <v>1438.5</v>
      </c>
      <c r="AL32" s="49">
        <v>1571</v>
      </c>
      <c r="AM32" s="49">
        <v>1566.6</v>
      </c>
      <c r="AN32" s="49">
        <v>1569</v>
      </c>
      <c r="AO32" s="1">
        <v>1589</v>
      </c>
      <c r="AQ32" s="94"/>
      <c r="AR32" s="94"/>
      <c r="AS32" s="1">
        <v>1470</v>
      </c>
      <c r="AT32" s="4">
        <v>1482</v>
      </c>
      <c r="AU32" s="2">
        <v>1682</v>
      </c>
      <c r="AV32" s="4">
        <v>1700</v>
      </c>
      <c r="AW32" s="1">
        <v>1553</v>
      </c>
      <c r="AX32" s="1">
        <v>1639</v>
      </c>
      <c r="AY32" s="1">
        <v>1519</v>
      </c>
      <c r="AZ32" s="1">
        <v>1430</v>
      </c>
      <c r="BA32" s="1">
        <v>1287</v>
      </c>
      <c r="BB32" s="1">
        <v>1440</v>
      </c>
      <c r="BC32" s="1">
        <v>1396</v>
      </c>
      <c r="BD32" s="74"/>
      <c r="BE32" s="93"/>
      <c r="BF32" s="94"/>
      <c r="BG32" s="48">
        <v>1268</v>
      </c>
      <c r="BH32" s="1">
        <v>1403</v>
      </c>
    </row>
    <row r="33" spans="2:60" s="10" customFormat="1" ht="12" customHeight="1">
      <c r="B33" s="92">
        <v>14</v>
      </c>
      <c r="C33" s="86" t="s">
        <v>12</v>
      </c>
      <c r="D33" s="25"/>
      <c r="E33" s="3"/>
      <c r="F33" s="32"/>
      <c r="G33" s="3">
        <v>118</v>
      </c>
      <c r="H33" s="32">
        <v>77</v>
      </c>
      <c r="I33" s="3">
        <v>80</v>
      </c>
      <c r="J33" s="32">
        <v>125</v>
      </c>
      <c r="K33" s="3">
        <v>120</v>
      </c>
      <c r="L33" s="32">
        <v>125</v>
      </c>
      <c r="M33" s="3">
        <v>107</v>
      </c>
      <c r="N33" s="32"/>
      <c r="O33" s="92">
        <v>14</v>
      </c>
      <c r="P33" s="86" t="s">
        <v>12</v>
      </c>
      <c r="Q33" s="3">
        <v>68</v>
      </c>
      <c r="R33" s="41">
        <v>200</v>
      </c>
      <c r="S33" s="3">
        <v>105</v>
      </c>
      <c r="T33" s="32">
        <v>96</v>
      </c>
      <c r="U33" s="3">
        <v>95</v>
      </c>
      <c r="V33" s="32">
        <v>96</v>
      </c>
      <c r="W33" s="3">
        <v>90</v>
      </c>
      <c r="X33" s="32">
        <v>139</v>
      </c>
      <c r="Y33" s="3">
        <v>92</v>
      </c>
      <c r="Z33" s="32">
        <v>113</v>
      </c>
      <c r="AA33" s="3">
        <v>100</v>
      </c>
      <c r="AC33" s="86">
        <v>14</v>
      </c>
      <c r="AD33" s="86" t="s">
        <v>12</v>
      </c>
      <c r="AE33" s="33">
        <v>100</v>
      </c>
      <c r="AF33" s="40">
        <v>100</v>
      </c>
      <c r="AG33" s="7">
        <v>83</v>
      </c>
      <c r="AH33" s="8">
        <v>79</v>
      </c>
      <c r="AI33" s="7">
        <v>100</v>
      </c>
      <c r="AJ33" s="8">
        <f>AJ34/AI34*100</f>
        <v>80</v>
      </c>
      <c r="AK33" s="7">
        <f>AK34/AJ34*100</f>
        <v>131.25</v>
      </c>
      <c r="AL33" s="7">
        <f>AL34/AK34*100</f>
        <v>142.85714285714286</v>
      </c>
      <c r="AM33" s="7">
        <f>AM34/AL34*100</f>
        <v>90</v>
      </c>
      <c r="AN33" s="7">
        <f>AN34/AM34*100</f>
        <v>111.1111111111111</v>
      </c>
      <c r="AO33" s="3">
        <f>AO34/AN34*100</f>
        <v>66.66666666666666</v>
      </c>
      <c r="AQ33" s="92">
        <v>14</v>
      </c>
      <c r="AR33" s="86" t="s">
        <v>12</v>
      </c>
      <c r="AS33" s="3">
        <f>AS34/AO34*100</f>
        <v>100</v>
      </c>
      <c r="AT33" s="7">
        <f>AT34/AS34*100</f>
        <v>100</v>
      </c>
      <c r="AU33" s="14">
        <v>-100</v>
      </c>
      <c r="AV33" s="34">
        <v>-100</v>
      </c>
      <c r="AW33" s="3">
        <f aca="true" t="shared" si="19" ref="AW33:BB33">AW34/AV34*100</f>
        <v>150</v>
      </c>
      <c r="AX33" s="3">
        <f>AX34/AW34*100</f>
        <v>66.66666666666666</v>
      </c>
      <c r="AY33" s="3">
        <f>AY34/AX34*100</f>
        <v>100</v>
      </c>
      <c r="AZ33" s="3">
        <f t="shared" si="19"/>
        <v>100</v>
      </c>
      <c r="BA33" s="3">
        <f t="shared" si="19"/>
        <v>200</v>
      </c>
      <c r="BB33" s="3">
        <f t="shared" si="19"/>
        <v>100</v>
      </c>
      <c r="BC33" s="3">
        <f>BC34/BB34*100</f>
        <v>100</v>
      </c>
      <c r="BD33" s="73"/>
      <c r="BE33" s="92">
        <v>15</v>
      </c>
      <c r="BF33" s="86" t="s">
        <v>12</v>
      </c>
      <c r="BG33" s="73">
        <f>BG34/BC34*100</f>
        <v>75</v>
      </c>
      <c r="BH33" s="3">
        <f>BH34/BG34*100</f>
        <v>100</v>
      </c>
    </row>
    <row r="34" spans="2:60" s="17" customFormat="1" ht="12" customHeight="1">
      <c r="B34" s="93"/>
      <c r="C34" s="94"/>
      <c r="D34" s="36"/>
      <c r="E34" s="4">
        <v>0</v>
      </c>
      <c r="F34" s="36">
        <v>1</v>
      </c>
      <c r="G34" s="4">
        <v>1</v>
      </c>
      <c r="H34" s="36">
        <v>1</v>
      </c>
      <c r="I34" s="4">
        <v>1</v>
      </c>
      <c r="J34" s="36">
        <v>1</v>
      </c>
      <c r="K34" s="4">
        <v>1</v>
      </c>
      <c r="L34" s="36">
        <v>1</v>
      </c>
      <c r="M34" s="4">
        <v>2</v>
      </c>
      <c r="N34" s="36"/>
      <c r="O34" s="93"/>
      <c r="P34" s="94"/>
      <c r="Q34" s="4">
        <v>1</v>
      </c>
      <c r="R34" s="36">
        <v>2</v>
      </c>
      <c r="S34" s="4">
        <v>2</v>
      </c>
      <c r="T34" s="36">
        <v>2</v>
      </c>
      <c r="U34" s="4">
        <v>2</v>
      </c>
      <c r="V34" s="36">
        <v>2</v>
      </c>
      <c r="W34" s="4">
        <v>2</v>
      </c>
      <c r="X34" s="36">
        <v>3</v>
      </c>
      <c r="Y34" s="4">
        <v>2</v>
      </c>
      <c r="Z34" s="36">
        <v>3</v>
      </c>
      <c r="AA34" s="4">
        <v>3</v>
      </c>
      <c r="AC34" s="94"/>
      <c r="AD34" s="94"/>
      <c r="AE34" s="37">
        <v>3</v>
      </c>
      <c r="AF34" s="38">
        <v>3</v>
      </c>
      <c r="AG34" s="1">
        <v>2</v>
      </c>
      <c r="AH34" s="38">
        <v>2</v>
      </c>
      <c r="AI34" s="1">
        <v>2</v>
      </c>
      <c r="AJ34" s="38">
        <v>1.6</v>
      </c>
      <c r="AK34" s="1">
        <v>2.1</v>
      </c>
      <c r="AL34" s="37">
        <v>3</v>
      </c>
      <c r="AM34" s="37">
        <v>2.7</v>
      </c>
      <c r="AN34" s="37">
        <v>3</v>
      </c>
      <c r="AO34" s="1">
        <v>2</v>
      </c>
      <c r="AQ34" s="93"/>
      <c r="AR34" s="94"/>
      <c r="AS34" s="1">
        <v>2</v>
      </c>
      <c r="AT34" s="1">
        <v>2</v>
      </c>
      <c r="AU34" s="2">
        <v>2</v>
      </c>
      <c r="AV34" s="1">
        <v>2</v>
      </c>
      <c r="AW34" s="4">
        <v>3</v>
      </c>
      <c r="AX34" s="4">
        <v>2</v>
      </c>
      <c r="AY34" s="1">
        <v>2</v>
      </c>
      <c r="AZ34" s="1">
        <v>2</v>
      </c>
      <c r="BA34" s="1">
        <v>4</v>
      </c>
      <c r="BB34" s="1">
        <v>4</v>
      </c>
      <c r="BC34" s="1">
        <v>4</v>
      </c>
      <c r="BD34" s="74"/>
      <c r="BE34" s="93"/>
      <c r="BF34" s="87"/>
      <c r="BG34" s="48">
        <v>3</v>
      </c>
      <c r="BH34" s="1">
        <v>3</v>
      </c>
    </row>
    <row r="35" spans="2:60" s="10" customFormat="1" ht="12" customHeight="1">
      <c r="B35" s="86">
        <v>15</v>
      </c>
      <c r="C35" s="86" t="s">
        <v>13</v>
      </c>
      <c r="D35" s="40">
        <v>105</v>
      </c>
      <c r="E35" s="7">
        <f>E36/D36*100</f>
        <v>104.08087323244852</v>
      </c>
      <c r="F35" s="8">
        <f>F36/E36*100</f>
        <v>102.86020736503396</v>
      </c>
      <c r="G35" s="7">
        <v>95</v>
      </c>
      <c r="H35" s="8">
        <f aca="true" t="shared" si="20" ref="H35:M35">H36/G36*100</f>
        <v>97.99757281553399</v>
      </c>
      <c r="I35" s="7">
        <f t="shared" si="20"/>
        <v>99.23219814241486</v>
      </c>
      <c r="J35" s="8">
        <f t="shared" si="20"/>
        <v>100.54910769998753</v>
      </c>
      <c r="K35" s="7">
        <f t="shared" si="20"/>
        <v>102.0479086508626</v>
      </c>
      <c r="L35" s="8">
        <f t="shared" si="20"/>
        <v>100.8027243979567</v>
      </c>
      <c r="M35" s="7">
        <f t="shared" si="20"/>
        <v>99.96380308880309</v>
      </c>
      <c r="N35" s="32"/>
      <c r="O35" s="86">
        <v>15</v>
      </c>
      <c r="P35" s="86" t="s">
        <v>13</v>
      </c>
      <c r="Q35" s="7">
        <f>Q36/M36*100</f>
        <v>102.8002414001207</v>
      </c>
      <c r="R35" s="40">
        <v>99</v>
      </c>
      <c r="S35" s="7">
        <f aca="true" t="shared" si="21" ref="S35:AA35">S36/R36*100</f>
        <v>101.03847061600189</v>
      </c>
      <c r="T35" s="8">
        <f t="shared" si="21"/>
        <v>107.94206960990422</v>
      </c>
      <c r="U35" s="7">
        <f t="shared" si="21"/>
        <v>102.47781865397101</v>
      </c>
      <c r="V35" s="8">
        <f t="shared" si="21"/>
        <v>107.20092915214867</v>
      </c>
      <c r="W35" s="7">
        <f t="shared" si="21"/>
        <v>103.93972224958141</v>
      </c>
      <c r="X35" s="8">
        <f t="shared" si="21"/>
        <v>100.13266369752678</v>
      </c>
      <c r="Y35" s="7">
        <f t="shared" si="21"/>
        <v>95.88341061796157</v>
      </c>
      <c r="Z35" s="8">
        <f t="shared" si="21"/>
        <v>107.74772996446902</v>
      </c>
      <c r="AA35" s="7">
        <f t="shared" si="21"/>
        <v>104.73573326005312</v>
      </c>
      <c r="AC35" s="86">
        <v>15</v>
      </c>
      <c r="AD35" s="86" t="s">
        <v>13</v>
      </c>
      <c r="AE35" s="9">
        <f>AE36/AA36*100</f>
        <v>97.24505859716635</v>
      </c>
      <c r="AF35" s="41">
        <v>92</v>
      </c>
      <c r="AG35" s="3">
        <f>AG36/AF36*100</f>
        <v>103.0969128565846</v>
      </c>
      <c r="AH35" s="32">
        <f>AH36/AG36*100</f>
        <v>97.67838529328154</v>
      </c>
      <c r="AI35" s="3">
        <f>AI36/AH36*100</f>
        <v>102.10516103996896</v>
      </c>
      <c r="AJ35" s="32">
        <f>AJ36/AI36*100</f>
        <v>96.96817102137767</v>
      </c>
      <c r="AK35" s="3">
        <f>AK36/AJ36*100</f>
        <v>96.99487551318356</v>
      </c>
      <c r="AL35" s="7">
        <f>AL36/AK36*100</f>
        <v>105.13980927751736</v>
      </c>
      <c r="AM35" s="7">
        <f>AM36/AL36*100</f>
        <v>94.68485780169101</v>
      </c>
      <c r="AN35" s="7">
        <f>AN36/AM36*100</f>
        <v>103.61448228274548</v>
      </c>
      <c r="AO35" s="3">
        <f>AO36/AN36*100</f>
        <v>100.88140240916658</v>
      </c>
      <c r="AQ35" s="86">
        <v>15</v>
      </c>
      <c r="AR35" s="86" t="s">
        <v>13</v>
      </c>
      <c r="AS35" s="3">
        <f>AS36/AO36*100</f>
        <v>98.80594117076012</v>
      </c>
      <c r="AT35" s="7">
        <f>AT36/AS36*100</f>
        <v>100.25545293770878</v>
      </c>
      <c r="AU35" s="14">
        <v>-100</v>
      </c>
      <c r="AV35" s="42">
        <v>-103</v>
      </c>
      <c r="AW35" s="7">
        <f aca="true" t="shared" si="22" ref="AW35:BB35">AW36/AV36*100</f>
        <v>101.02099236641222</v>
      </c>
      <c r="AX35" s="7">
        <f t="shared" si="22"/>
        <v>101.47350524227828</v>
      </c>
      <c r="AY35" s="7">
        <f t="shared" si="22"/>
        <v>101.64758447361073</v>
      </c>
      <c r="AZ35" s="7">
        <f t="shared" si="22"/>
        <v>103.02197802197801</v>
      </c>
      <c r="BA35" s="7">
        <f t="shared" si="22"/>
        <v>92.56</v>
      </c>
      <c r="BB35" s="7">
        <f t="shared" si="22"/>
        <v>108.85431671948527</v>
      </c>
      <c r="BC35" s="7">
        <f>BC36/BB36*100</f>
        <v>109.54565505072785</v>
      </c>
      <c r="BD35" s="73"/>
      <c r="BE35" s="92">
        <v>16</v>
      </c>
      <c r="BF35" s="86" t="s">
        <v>13</v>
      </c>
      <c r="BG35" s="64">
        <f>BG36/BC36*100</f>
        <v>99.78255617298865</v>
      </c>
      <c r="BH35" s="7">
        <f>BH36/BG36*100</f>
        <v>100.29055690072639</v>
      </c>
    </row>
    <row r="36" spans="2:60" s="17" customFormat="1" ht="12" customHeight="1">
      <c r="B36" s="94"/>
      <c r="C36" s="94"/>
      <c r="D36" s="38">
        <v>8062</v>
      </c>
      <c r="E36" s="1">
        <v>8391</v>
      </c>
      <c r="F36" s="38">
        <v>8631</v>
      </c>
      <c r="G36" s="1">
        <v>8240</v>
      </c>
      <c r="H36" s="38">
        <v>8075</v>
      </c>
      <c r="I36" s="1">
        <v>8013</v>
      </c>
      <c r="J36" s="38">
        <v>8057</v>
      </c>
      <c r="K36" s="1">
        <v>8222</v>
      </c>
      <c r="L36" s="38">
        <v>8288</v>
      </c>
      <c r="M36" s="1">
        <v>8285</v>
      </c>
      <c r="N36" s="36"/>
      <c r="O36" s="94"/>
      <c r="P36" s="94"/>
      <c r="Q36" s="1">
        <v>8517</v>
      </c>
      <c r="R36" s="38">
        <v>8474</v>
      </c>
      <c r="S36" s="1">
        <v>8562</v>
      </c>
      <c r="T36" s="38">
        <v>9242</v>
      </c>
      <c r="U36" s="1">
        <v>9471</v>
      </c>
      <c r="V36" s="38">
        <v>10153</v>
      </c>
      <c r="W36" s="1">
        <v>10553</v>
      </c>
      <c r="X36" s="38">
        <v>10567</v>
      </c>
      <c r="Y36" s="1">
        <v>10132</v>
      </c>
      <c r="Z36" s="38">
        <v>10917</v>
      </c>
      <c r="AA36" s="1">
        <v>11434</v>
      </c>
      <c r="AC36" s="94"/>
      <c r="AD36" s="94"/>
      <c r="AE36" s="43">
        <v>11119</v>
      </c>
      <c r="AF36" s="36">
        <v>10236</v>
      </c>
      <c r="AG36" s="4">
        <v>10553</v>
      </c>
      <c r="AH36" s="36">
        <v>10308</v>
      </c>
      <c r="AI36" s="4">
        <v>10525</v>
      </c>
      <c r="AJ36" s="36">
        <v>10205.9</v>
      </c>
      <c r="AK36" s="4">
        <v>9899.2</v>
      </c>
      <c r="AL36" s="49">
        <v>10408</v>
      </c>
      <c r="AM36" s="49">
        <v>9854.8</v>
      </c>
      <c r="AN36" s="49">
        <v>10211</v>
      </c>
      <c r="AO36" s="1">
        <v>10301</v>
      </c>
      <c r="AQ36" s="94"/>
      <c r="AR36" s="94"/>
      <c r="AS36" s="1">
        <v>10178</v>
      </c>
      <c r="AT36" s="4">
        <v>10204</v>
      </c>
      <c r="AU36" s="2">
        <v>10196</v>
      </c>
      <c r="AV36" s="4">
        <v>10480</v>
      </c>
      <c r="AW36" s="1">
        <v>10587</v>
      </c>
      <c r="AX36" s="1">
        <v>10743</v>
      </c>
      <c r="AY36" s="1">
        <v>10920</v>
      </c>
      <c r="AZ36" s="1">
        <v>11250</v>
      </c>
      <c r="BA36" s="1">
        <v>10413</v>
      </c>
      <c r="BB36" s="1">
        <v>11335</v>
      </c>
      <c r="BC36" s="1">
        <v>12417</v>
      </c>
      <c r="BD36" s="74"/>
      <c r="BE36" s="93"/>
      <c r="BF36" s="94"/>
      <c r="BG36" s="48">
        <v>12390</v>
      </c>
      <c r="BH36" s="1">
        <v>12426</v>
      </c>
    </row>
    <row r="37" spans="2:60" s="10" customFormat="1" ht="12" customHeight="1">
      <c r="B37" s="86">
        <v>16</v>
      </c>
      <c r="C37" s="86" t="s">
        <v>14</v>
      </c>
      <c r="D37" s="41">
        <v>117</v>
      </c>
      <c r="E37" s="3">
        <f>E38/D38*100</f>
        <v>107.23404255319149</v>
      </c>
      <c r="F37" s="32">
        <v>105</v>
      </c>
      <c r="G37" s="3">
        <f>G38/F38*100</f>
        <v>88.47117794486216</v>
      </c>
      <c r="H37" s="32">
        <f>H38/G38*100</f>
        <v>98.01699716713881</v>
      </c>
      <c r="I37" s="3">
        <v>98</v>
      </c>
      <c r="J37" s="32">
        <v>114</v>
      </c>
      <c r="K37" s="3">
        <f>K38/J38*100</f>
        <v>104.48143405889884</v>
      </c>
      <c r="L37" s="32">
        <f>L38/K38*100</f>
        <v>94.97549019607843</v>
      </c>
      <c r="M37" s="3">
        <f>M38/L38*100</f>
        <v>101.93548387096773</v>
      </c>
      <c r="N37" s="32"/>
      <c r="O37" s="86">
        <v>16</v>
      </c>
      <c r="P37" s="86" t="s">
        <v>14</v>
      </c>
      <c r="Q37" s="3">
        <f>Q38/M38*100</f>
        <v>100.8860759493671</v>
      </c>
      <c r="R37" s="41">
        <v>101</v>
      </c>
      <c r="S37" s="3">
        <f>S38/R38*100</f>
        <v>102.84653465346534</v>
      </c>
      <c r="T37" s="32">
        <f>T38/S38*100</f>
        <v>99.51865222623346</v>
      </c>
      <c r="U37" s="3">
        <v>109</v>
      </c>
      <c r="V37" s="32">
        <f aca="true" t="shared" si="23" ref="V37:AA37">V38/U38*100</f>
        <v>108.69565217391303</v>
      </c>
      <c r="W37" s="3">
        <f t="shared" si="23"/>
        <v>102.87179487179488</v>
      </c>
      <c r="X37" s="32">
        <f t="shared" si="23"/>
        <v>103.58923230309071</v>
      </c>
      <c r="Y37" s="3">
        <f t="shared" si="23"/>
        <v>110.39461020211743</v>
      </c>
      <c r="Z37" s="32">
        <f t="shared" si="23"/>
        <v>107.75937227550129</v>
      </c>
      <c r="AA37" s="3">
        <f t="shared" si="23"/>
        <v>102.66990291262137</v>
      </c>
      <c r="AC37" s="86">
        <v>16</v>
      </c>
      <c r="AD37" s="86" t="s">
        <v>14</v>
      </c>
      <c r="AE37" s="33">
        <f>AE38/AA38*100</f>
        <v>99.2119779353822</v>
      </c>
      <c r="AF37" s="40">
        <v>95</v>
      </c>
      <c r="AG37" s="7">
        <f>AG38/AF38*100</f>
        <v>93.34442595673876</v>
      </c>
      <c r="AH37" s="8">
        <f>AH38/AG38*100</f>
        <v>116.66666666666667</v>
      </c>
      <c r="AI37" s="7">
        <f>AI38/AH38*100</f>
        <v>104.04889228418641</v>
      </c>
      <c r="AJ37" s="8">
        <f>AJ38/AI38*100</f>
        <v>96.40969162995594</v>
      </c>
      <c r="AK37" s="7">
        <f>AK38/AJ38*100</f>
        <v>98.43119335922627</v>
      </c>
      <c r="AL37" s="7">
        <f>AL38/AK38*100</f>
        <v>96.86653771760155</v>
      </c>
      <c r="AM37" s="7">
        <f>AM38/AL38*100</f>
        <v>100.8626198083067</v>
      </c>
      <c r="AN37" s="7">
        <f>AN38/AM38*100</f>
        <v>93.20557491289199</v>
      </c>
      <c r="AO37" s="3">
        <f>AO38/AN38*100</f>
        <v>100.84961767204759</v>
      </c>
      <c r="AQ37" s="86">
        <v>16</v>
      </c>
      <c r="AR37" s="86" t="s">
        <v>14</v>
      </c>
      <c r="AS37" s="3">
        <f>AS38/AO38*100</f>
        <v>93.51305812973884</v>
      </c>
      <c r="AT37" s="7">
        <f>AT38/AS38*100</f>
        <v>91.17117117117117</v>
      </c>
      <c r="AU37" s="14">
        <v>-97</v>
      </c>
      <c r="AV37" s="34">
        <v>-103</v>
      </c>
      <c r="AW37" s="3">
        <f aca="true" t="shared" si="24" ref="AW37:BB37">AW38/AV38*100</f>
        <v>99.40357852882704</v>
      </c>
      <c r="AX37" s="3">
        <f t="shared" si="24"/>
        <v>97.7</v>
      </c>
      <c r="AY37" s="3">
        <f t="shared" si="24"/>
        <v>95.08700102354145</v>
      </c>
      <c r="AZ37" s="3">
        <f t="shared" si="24"/>
        <v>98.70828848223897</v>
      </c>
      <c r="BA37" s="3">
        <f t="shared" si="24"/>
        <v>94.1112322791712</v>
      </c>
      <c r="BB37" s="3">
        <f t="shared" si="24"/>
        <v>103.93974507531864</v>
      </c>
      <c r="BC37" s="3">
        <f>BC38/BB38*100</f>
        <v>102.22965440356744</v>
      </c>
      <c r="BD37" s="73"/>
      <c r="BE37" s="92">
        <v>17</v>
      </c>
      <c r="BF37" s="86" t="s">
        <v>14</v>
      </c>
      <c r="BG37" s="73">
        <f>BG38/BC38*100</f>
        <v>92.47546346782988</v>
      </c>
      <c r="BH37" s="3">
        <f>BH38/BG38*100</f>
        <v>103.65566037735849</v>
      </c>
    </row>
    <row r="38" spans="2:60" s="17" customFormat="1" ht="12" customHeight="1">
      <c r="B38" s="94"/>
      <c r="C38" s="94"/>
      <c r="D38" s="36">
        <v>705</v>
      </c>
      <c r="E38" s="4">
        <v>756</v>
      </c>
      <c r="F38" s="36">
        <v>798</v>
      </c>
      <c r="G38" s="4">
        <v>706</v>
      </c>
      <c r="H38" s="36">
        <v>692</v>
      </c>
      <c r="I38" s="4">
        <v>682</v>
      </c>
      <c r="J38" s="36">
        <v>781</v>
      </c>
      <c r="K38" s="4">
        <v>816</v>
      </c>
      <c r="L38" s="36">
        <v>775</v>
      </c>
      <c r="M38" s="4">
        <v>790</v>
      </c>
      <c r="N38" s="36"/>
      <c r="O38" s="94"/>
      <c r="P38" s="94"/>
      <c r="Q38" s="4">
        <v>797</v>
      </c>
      <c r="R38" s="36">
        <v>808</v>
      </c>
      <c r="S38" s="4">
        <v>831</v>
      </c>
      <c r="T38" s="36">
        <v>827</v>
      </c>
      <c r="U38" s="4">
        <v>897</v>
      </c>
      <c r="V38" s="36">
        <v>975</v>
      </c>
      <c r="W38" s="4">
        <v>1003</v>
      </c>
      <c r="X38" s="36">
        <v>1039</v>
      </c>
      <c r="Y38" s="4">
        <v>1147</v>
      </c>
      <c r="Z38" s="36">
        <v>1236</v>
      </c>
      <c r="AA38" s="4">
        <v>1269</v>
      </c>
      <c r="AC38" s="94"/>
      <c r="AD38" s="94"/>
      <c r="AE38" s="37">
        <v>1259</v>
      </c>
      <c r="AF38" s="38">
        <v>1202</v>
      </c>
      <c r="AG38" s="1">
        <v>1122</v>
      </c>
      <c r="AH38" s="38">
        <v>1309</v>
      </c>
      <c r="AI38" s="1">
        <v>1362</v>
      </c>
      <c r="AJ38" s="38">
        <v>1313.1</v>
      </c>
      <c r="AK38" s="1">
        <v>1292.5</v>
      </c>
      <c r="AL38" s="49">
        <v>1252</v>
      </c>
      <c r="AM38" s="49">
        <v>1262.8</v>
      </c>
      <c r="AN38" s="49">
        <v>1177</v>
      </c>
      <c r="AO38" s="1">
        <v>1187</v>
      </c>
      <c r="AQ38" s="94"/>
      <c r="AR38" s="94"/>
      <c r="AS38" s="1">
        <v>1110</v>
      </c>
      <c r="AT38" s="1">
        <v>1012</v>
      </c>
      <c r="AU38" s="2">
        <v>980</v>
      </c>
      <c r="AV38" s="1">
        <v>1006</v>
      </c>
      <c r="AW38" s="1">
        <v>1000</v>
      </c>
      <c r="AX38" s="1">
        <v>977</v>
      </c>
      <c r="AY38" s="1">
        <v>929</v>
      </c>
      <c r="AZ38" s="1">
        <v>917</v>
      </c>
      <c r="BA38" s="1">
        <v>863</v>
      </c>
      <c r="BB38" s="1">
        <v>897</v>
      </c>
      <c r="BC38" s="1">
        <v>917</v>
      </c>
      <c r="BD38" s="74"/>
      <c r="BE38" s="93"/>
      <c r="BF38" s="87"/>
      <c r="BG38" s="48">
        <v>848</v>
      </c>
      <c r="BH38" s="1">
        <v>879</v>
      </c>
    </row>
    <row r="39" spans="2:60" s="17" customFormat="1" ht="12" customHeight="1">
      <c r="B39" s="92">
        <v>17</v>
      </c>
      <c r="C39" s="86" t="s">
        <v>15</v>
      </c>
      <c r="D39" s="40">
        <v>141</v>
      </c>
      <c r="E39" s="7">
        <f aca="true" t="shared" si="25" ref="E39:L39">E40/D40*100</f>
        <v>148.38709677419354</v>
      </c>
      <c r="F39" s="8">
        <f t="shared" si="25"/>
        <v>117.3913043478261</v>
      </c>
      <c r="G39" s="7">
        <f t="shared" si="25"/>
        <v>137.03703703703704</v>
      </c>
      <c r="H39" s="8">
        <f t="shared" si="25"/>
        <v>101.35135135135135</v>
      </c>
      <c r="I39" s="7">
        <f t="shared" si="25"/>
        <v>93.33333333333333</v>
      </c>
      <c r="J39" s="8">
        <f t="shared" si="25"/>
        <v>175.71428571428572</v>
      </c>
      <c r="K39" s="7">
        <f t="shared" si="25"/>
        <v>100</v>
      </c>
      <c r="L39" s="8">
        <f t="shared" si="25"/>
        <v>83.73983739837398</v>
      </c>
      <c r="M39" s="7">
        <v>87</v>
      </c>
      <c r="N39" s="32"/>
      <c r="O39" s="92">
        <v>17</v>
      </c>
      <c r="P39" s="86" t="s">
        <v>15</v>
      </c>
      <c r="Q39" s="7">
        <f>Q40/M40*100</f>
        <v>97.75280898876404</v>
      </c>
      <c r="R39" s="40">
        <v>114</v>
      </c>
      <c r="S39" s="7">
        <f>S40/R40*100</f>
        <v>101.01010101010101</v>
      </c>
      <c r="T39" s="8">
        <v>116</v>
      </c>
      <c r="U39" s="7">
        <f aca="true" t="shared" si="26" ref="U39:AA39">U40/T40*100</f>
        <v>98.29059829059828</v>
      </c>
      <c r="V39" s="8">
        <f t="shared" si="26"/>
        <v>105.21739130434781</v>
      </c>
      <c r="W39" s="7">
        <f t="shared" si="26"/>
        <v>101.65289256198346</v>
      </c>
      <c r="X39" s="8">
        <f t="shared" si="26"/>
        <v>108.9430894308943</v>
      </c>
      <c r="Y39" s="7">
        <f t="shared" si="26"/>
        <v>105.97014925373134</v>
      </c>
      <c r="Z39" s="8">
        <f t="shared" si="26"/>
        <v>105.63380281690141</v>
      </c>
      <c r="AA39" s="7">
        <f t="shared" si="26"/>
        <v>88.66666666666667</v>
      </c>
      <c r="AB39" s="10"/>
      <c r="AC39" s="86">
        <v>17</v>
      </c>
      <c r="AD39" s="86" t="s">
        <v>15</v>
      </c>
      <c r="AE39" s="9">
        <f>AE40/AA40*100</f>
        <v>144.36090225563908</v>
      </c>
      <c r="AF39" s="41">
        <v>78</v>
      </c>
      <c r="AG39" s="3">
        <v>106</v>
      </c>
      <c r="AH39" s="32">
        <f>AH40/AG40*100</f>
        <v>107.00636942675159</v>
      </c>
      <c r="AI39" s="3">
        <f>AI40/AH40*100</f>
        <v>92.85714285714286</v>
      </c>
      <c r="AJ39" s="32">
        <f>AJ40/AI40*100</f>
        <v>99.55128205128206</v>
      </c>
      <c r="AK39" s="3">
        <f>AK40/AJ40*100</f>
        <v>98.0038634900193</v>
      </c>
      <c r="AL39" s="7">
        <f>AL40/AK40*100</f>
        <v>98.5545335085414</v>
      </c>
      <c r="AM39" s="7">
        <f>AM40/AL40*100</f>
        <v>111.39999999999999</v>
      </c>
      <c r="AN39" s="7">
        <f>AN40/AM40*100</f>
        <v>95.75104727707959</v>
      </c>
      <c r="AO39" s="3">
        <f>AO40/AN40*100</f>
        <v>90.625</v>
      </c>
      <c r="AP39" s="10"/>
      <c r="AQ39" s="86">
        <v>18</v>
      </c>
      <c r="AR39" s="86" t="s">
        <v>15</v>
      </c>
      <c r="AS39" s="3">
        <f>AS40/AO40*100</f>
        <v>101.37931034482759</v>
      </c>
      <c r="AT39" s="3">
        <f>AT40/AS40*100</f>
        <v>78.91156462585033</v>
      </c>
      <c r="AU39" s="50">
        <v>-100</v>
      </c>
      <c r="AV39" s="42">
        <v>-100</v>
      </c>
      <c r="AW39" s="3">
        <f aca="true" t="shared" si="27" ref="AW39:BB39">AW40/AV40*100</f>
        <v>93.96551724137932</v>
      </c>
      <c r="AX39" s="3">
        <f t="shared" si="27"/>
        <v>108.25688073394495</v>
      </c>
      <c r="AY39" s="3">
        <f t="shared" si="27"/>
        <v>97.45762711864407</v>
      </c>
      <c r="AZ39" s="3">
        <f t="shared" si="27"/>
        <v>92.17391304347827</v>
      </c>
      <c r="BA39" s="3">
        <f t="shared" si="27"/>
        <v>74.52830188679245</v>
      </c>
      <c r="BB39" s="3">
        <f t="shared" si="27"/>
        <v>96.20253164556962</v>
      </c>
      <c r="BC39" s="3">
        <f>BC40/BB40*100</f>
        <v>86.8421052631579</v>
      </c>
      <c r="BD39" s="74"/>
      <c r="BE39" s="86">
        <v>18</v>
      </c>
      <c r="BF39" s="86" t="s">
        <v>15</v>
      </c>
      <c r="BG39" s="73">
        <f>BG40/BC40*100</f>
        <v>98.48484848484848</v>
      </c>
      <c r="BH39" s="3">
        <f>BH40/BG40*100</f>
        <v>104.61538461538463</v>
      </c>
    </row>
    <row r="40" spans="2:60" s="17" customFormat="1" ht="12" customHeight="1">
      <c r="B40" s="93"/>
      <c r="C40" s="94"/>
      <c r="D40" s="38">
        <v>31</v>
      </c>
      <c r="E40" s="1">
        <v>46</v>
      </c>
      <c r="F40" s="38">
        <v>54</v>
      </c>
      <c r="G40" s="1">
        <v>74</v>
      </c>
      <c r="H40" s="38">
        <v>75</v>
      </c>
      <c r="I40" s="1">
        <v>70</v>
      </c>
      <c r="J40" s="38">
        <v>123</v>
      </c>
      <c r="K40" s="1">
        <v>123</v>
      </c>
      <c r="L40" s="38">
        <v>103</v>
      </c>
      <c r="M40" s="1">
        <v>89</v>
      </c>
      <c r="N40" s="36"/>
      <c r="O40" s="93"/>
      <c r="P40" s="94"/>
      <c r="Q40" s="1">
        <v>87</v>
      </c>
      <c r="R40" s="38">
        <v>99</v>
      </c>
      <c r="S40" s="1">
        <v>100</v>
      </c>
      <c r="T40" s="38">
        <v>117</v>
      </c>
      <c r="U40" s="1">
        <v>115</v>
      </c>
      <c r="V40" s="38">
        <v>121</v>
      </c>
      <c r="W40" s="1">
        <v>123</v>
      </c>
      <c r="X40" s="38">
        <v>134</v>
      </c>
      <c r="Y40" s="1">
        <v>142</v>
      </c>
      <c r="Z40" s="38">
        <v>150</v>
      </c>
      <c r="AA40" s="1">
        <v>133</v>
      </c>
      <c r="AC40" s="94"/>
      <c r="AD40" s="94"/>
      <c r="AE40" s="43">
        <v>192</v>
      </c>
      <c r="AF40" s="36">
        <v>149</v>
      </c>
      <c r="AG40" s="4">
        <v>157</v>
      </c>
      <c r="AH40" s="36">
        <v>168</v>
      </c>
      <c r="AI40" s="4">
        <v>156</v>
      </c>
      <c r="AJ40" s="36">
        <v>155.3</v>
      </c>
      <c r="AK40" s="4">
        <v>152.2</v>
      </c>
      <c r="AL40" s="37">
        <v>150</v>
      </c>
      <c r="AM40" s="37">
        <v>167.1</v>
      </c>
      <c r="AN40" s="37">
        <v>160</v>
      </c>
      <c r="AO40" s="1">
        <v>145</v>
      </c>
      <c r="AQ40" s="94"/>
      <c r="AR40" s="94"/>
      <c r="AS40" s="1">
        <v>147</v>
      </c>
      <c r="AT40" s="4">
        <v>116</v>
      </c>
      <c r="AU40" s="2">
        <v>116</v>
      </c>
      <c r="AV40" s="4">
        <v>116</v>
      </c>
      <c r="AW40" s="1">
        <v>109</v>
      </c>
      <c r="AX40" s="1">
        <v>118</v>
      </c>
      <c r="AY40" s="1">
        <v>115</v>
      </c>
      <c r="AZ40" s="1">
        <v>106</v>
      </c>
      <c r="BA40" s="1">
        <v>79</v>
      </c>
      <c r="BB40" s="1">
        <v>76</v>
      </c>
      <c r="BC40" s="1">
        <v>66</v>
      </c>
      <c r="BD40" s="74"/>
      <c r="BE40" s="87"/>
      <c r="BF40" s="94"/>
      <c r="BG40" s="48">
        <v>65</v>
      </c>
      <c r="BH40" s="1">
        <v>68</v>
      </c>
    </row>
    <row r="41" spans="2:60" s="10" customFormat="1" ht="12" customHeight="1">
      <c r="B41" s="86">
        <v>18</v>
      </c>
      <c r="C41" s="86" t="s">
        <v>16</v>
      </c>
      <c r="D41" s="41">
        <v>176</v>
      </c>
      <c r="E41" s="3">
        <f>E42/D42*100</f>
        <v>111.94029850746267</v>
      </c>
      <c r="F41" s="32">
        <f>F42/E42*100</f>
        <v>68</v>
      </c>
      <c r="G41" s="3">
        <f>G42/F42*100</f>
        <v>96.07843137254902</v>
      </c>
      <c r="H41" s="32">
        <v>100</v>
      </c>
      <c r="I41" s="3">
        <v>95</v>
      </c>
      <c r="J41" s="32">
        <f>J42/I42*100</f>
        <v>86.95652173913044</v>
      </c>
      <c r="K41" s="3">
        <f>K42/J42*100</f>
        <v>105</v>
      </c>
      <c r="L41" s="32">
        <f>L42/K42*100</f>
        <v>100</v>
      </c>
      <c r="M41" s="3">
        <v>97</v>
      </c>
      <c r="N41" s="32"/>
      <c r="O41" s="86">
        <v>18</v>
      </c>
      <c r="P41" s="86" t="s">
        <v>16</v>
      </c>
      <c r="Q41" s="3">
        <v>101</v>
      </c>
      <c r="R41" s="41">
        <v>55</v>
      </c>
      <c r="S41" s="3">
        <v>101</v>
      </c>
      <c r="T41" s="32">
        <v>149</v>
      </c>
      <c r="U41" s="3">
        <f>U42/T42*100</f>
        <v>100</v>
      </c>
      <c r="V41" s="32">
        <v>104</v>
      </c>
      <c r="W41" s="3">
        <v>103</v>
      </c>
      <c r="X41" s="32">
        <v>93</v>
      </c>
      <c r="Y41" s="3">
        <f>Y42/X42*100</f>
        <v>100</v>
      </c>
      <c r="Z41" s="32">
        <f>Z42/Y42*100</f>
        <v>97.14285714285714</v>
      </c>
      <c r="AA41" s="3">
        <f>AA42/Z42*100</f>
        <v>102.94117647058823</v>
      </c>
      <c r="AC41" s="86">
        <v>18</v>
      </c>
      <c r="AD41" s="86" t="s">
        <v>16</v>
      </c>
      <c r="AE41" s="33">
        <f>AE42/AA42*100</f>
        <v>108.57142857142857</v>
      </c>
      <c r="AF41" s="40">
        <v>116</v>
      </c>
      <c r="AG41" s="7">
        <v>108</v>
      </c>
      <c r="AH41" s="8">
        <v>99</v>
      </c>
      <c r="AI41" s="7">
        <v>97</v>
      </c>
      <c r="AJ41" s="8">
        <f>AJ42/AI42*100</f>
        <v>103.33333333333334</v>
      </c>
      <c r="AK41" s="7">
        <f>AK42/AJ42*100</f>
        <v>104.08602150537634</v>
      </c>
      <c r="AL41" s="7">
        <f>AL42/AK42*100</f>
        <v>163.22314049586777</v>
      </c>
      <c r="AM41" s="7">
        <f>AM42/AL42*100</f>
        <v>102.65822784810126</v>
      </c>
      <c r="AN41" s="7">
        <f>AN42/AM42*100</f>
        <v>76.44882860665845</v>
      </c>
      <c r="AO41" s="3">
        <f>AO42/AN42*100</f>
        <v>100</v>
      </c>
      <c r="AQ41" s="86">
        <v>19</v>
      </c>
      <c r="AR41" s="86" t="s">
        <v>16</v>
      </c>
      <c r="AS41" s="3">
        <f>AS42/AO42*100</f>
        <v>66.12903225806451</v>
      </c>
      <c r="AT41" s="7">
        <f>AT42/AS42*100</f>
        <v>151.21951219512195</v>
      </c>
      <c r="AU41" s="14">
        <v>-105</v>
      </c>
      <c r="AV41" s="34">
        <v>-91</v>
      </c>
      <c r="AW41" s="3">
        <f aca="true" t="shared" si="28" ref="AW41:BB41">AW42/AV42*100</f>
        <v>94.91525423728814</v>
      </c>
      <c r="AX41" s="3">
        <f t="shared" si="28"/>
        <v>101.78571428571428</v>
      </c>
      <c r="AY41" s="3">
        <f t="shared" si="28"/>
        <v>105.26315789473684</v>
      </c>
      <c r="AZ41" s="3">
        <f t="shared" si="28"/>
        <v>133.33333333333331</v>
      </c>
      <c r="BA41" s="3">
        <f t="shared" si="28"/>
        <v>63.74999999999999</v>
      </c>
      <c r="BB41" s="3">
        <f t="shared" si="28"/>
        <v>127.45098039215685</v>
      </c>
      <c r="BC41" s="7">
        <f>BC42/BB42*100</f>
        <v>109.23076923076923</v>
      </c>
      <c r="BD41" s="73"/>
      <c r="BE41" s="86">
        <v>19</v>
      </c>
      <c r="BF41" s="86" t="s">
        <v>16</v>
      </c>
      <c r="BG41" s="73">
        <f>BG42/BC42*100</f>
        <v>56.33802816901409</v>
      </c>
      <c r="BH41" s="3">
        <f>BH42/BG42*100</f>
        <v>132.5</v>
      </c>
    </row>
    <row r="42" spans="2:60" s="17" customFormat="1" ht="12" customHeight="1">
      <c r="B42" s="94"/>
      <c r="C42" s="94"/>
      <c r="D42" s="36">
        <v>67</v>
      </c>
      <c r="E42" s="4">
        <v>75</v>
      </c>
      <c r="F42" s="36">
        <v>51</v>
      </c>
      <c r="G42" s="4">
        <v>49</v>
      </c>
      <c r="H42" s="36">
        <v>48</v>
      </c>
      <c r="I42" s="4">
        <v>46</v>
      </c>
      <c r="J42" s="36">
        <v>40</v>
      </c>
      <c r="K42" s="4">
        <v>42</v>
      </c>
      <c r="L42" s="36">
        <v>42</v>
      </c>
      <c r="M42" s="4">
        <v>41</v>
      </c>
      <c r="N42" s="36"/>
      <c r="O42" s="94"/>
      <c r="P42" s="94"/>
      <c r="Q42" s="4">
        <v>42</v>
      </c>
      <c r="R42" s="36">
        <v>23</v>
      </c>
      <c r="S42" s="4">
        <v>24</v>
      </c>
      <c r="T42" s="36">
        <v>35</v>
      </c>
      <c r="U42" s="4">
        <v>35</v>
      </c>
      <c r="V42" s="36">
        <v>36</v>
      </c>
      <c r="W42" s="4">
        <v>38</v>
      </c>
      <c r="X42" s="36">
        <v>35</v>
      </c>
      <c r="Y42" s="4">
        <v>35</v>
      </c>
      <c r="Z42" s="36">
        <v>34</v>
      </c>
      <c r="AA42" s="4">
        <v>35</v>
      </c>
      <c r="AC42" s="94"/>
      <c r="AD42" s="94"/>
      <c r="AE42" s="37">
        <v>38</v>
      </c>
      <c r="AF42" s="38">
        <v>44</v>
      </c>
      <c r="AG42" s="1">
        <v>47</v>
      </c>
      <c r="AH42" s="38">
        <v>47</v>
      </c>
      <c r="AI42" s="1">
        <v>45</v>
      </c>
      <c r="AJ42" s="38">
        <v>46.5</v>
      </c>
      <c r="AK42" s="1">
        <v>48.4</v>
      </c>
      <c r="AL42" s="37">
        <v>79</v>
      </c>
      <c r="AM42" s="37">
        <v>81.1</v>
      </c>
      <c r="AN42" s="37">
        <v>62</v>
      </c>
      <c r="AO42" s="1">
        <v>62</v>
      </c>
      <c r="AQ42" s="94"/>
      <c r="AR42" s="94"/>
      <c r="AS42" s="1">
        <v>41</v>
      </c>
      <c r="AT42" s="1">
        <v>62</v>
      </c>
      <c r="AU42" s="2">
        <v>65</v>
      </c>
      <c r="AV42" s="1">
        <v>59</v>
      </c>
      <c r="AW42" s="4">
        <v>56</v>
      </c>
      <c r="AX42" s="4">
        <v>57</v>
      </c>
      <c r="AY42" s="1">
        <v>60</v>
      </c>
      <c r="AZ42" s="1">
        <v>80</v>
      </c>
      <c r="BA42" s="1">
        <v>51</v>
      </c>
      <c r="BB42" s="1">
        <v>65</v>
      </c>
      <c r="BC42" s="1">
        <v>71</v>
      </c>
      <c r="BD42" s="74"/>
      <c r="BE42" s="87"/>
      <c r="BF42" s="87"/>
      <c r="BG42" s="48">
        <v>40</v>
      </c>
      <c r="BH42" s="1">
        <v>53</v>
      </c>
    </row>
    <row r="43" spans="2:60" s="10" customFormat="1" ht="12" customHeight="1">
      <c r="B43" s="86">
        <v>19</v>
      </c>
      <c r="C43" s="86" t="s">
        <v>17</v>
      </c>
      <c r="D43" s="40">
        <v>103</v>
      </c>
      <c r="E43" s="7">
        <f>E44/D44*100</f>
        <v>106.99453551912568</v>
      </c>
      <c r="F43" s="8">
        <v>108</v>
      </c>
      <c r="G43" s="7">
        <f aca="true" t="shared" si="29" ref="G43:M43">G44/F44*100</f>
        <v>113.02957633892885</v>
      </c>
      <c r="H43" s="8">
        <f t="shared" si="29"/>
        <v>89.03818953323905</v>
      </c>
      <c r="I43" s="7">
        <f t="shared" si="29"/>
        <v>105.48054011119936</v>
      </c>
      <c r="J43" s="8">
        <f t="shared" si="29"/>
        <v>101.20481927710843</v>
      </c>
      <c r="K43" s="7">
        <f t="shared" si="29"/>
        <v>104.91071428571428</v>
      </c>
      <c r="L43" s="8">
        <f t="shared" si="29"/>
        <v>101.48936170212765</v>
      </c>
      <c r="M43" s="7">
        <f t="shared" si="29"/>
        <v>96.0167714884696</v>
      </c>
      <c r="N43" s="32"/>
      <c r="O43" s="86">
        <v>19</v>
      </c>
      <c r="P43" s="86" t="s">
        <v>17</v>
      </c>
      <c r="Q43" s="7">
        <f>Q44/M44*100</f>
        <v>100</v>
      </c>
      <c r="R43" s="40">
        <v>96</v>
      </c>
      <c r="S43" s="7">
        <f aca="true" t="shared" si="30" ref="S43:AA43">S44/R44*100</f>
        <v>99.92389649923896</v>
      </c>
      <c r="T43" s="8">
        <f t="shared" si="30"/>
        <v>106.54988575780655</v>
      </c>
      <c r="U43" s="7">
        <f t="shared" si="30"/>
        <v>99.28520371694067</v>
      </c>
      <c r="V43" s="8">
        <f t="shared" si="30"/>
        <v>98.92008639308855</v>
      </c>
      <c r="W43" s="7">
        <f t="shared" si="30"/>
        <v>97.16157205240175</v>
      </c>
      <c r="X43" s="8">
        <f t="shared" si="30"/>
        <v>93.48314606741573</v>
      </c>
      <c r="Y43" s="7">
        <f t="shared" si="30"/>
        <v>105.92948717948718</v>
      </c>
      <c r="Z43" s="8">
        <f t="shared" si="30"/>
        <v>109.22844175491679</v>
      </c>
      <c r="AA43" s="7">
        <f t="shared" si="30"/>
        <v>96.81440443213296</v>
      </c>
      <c r="AC43" s="86">
        <v>19</v>
      </c>
      <c r="AD43" s="86" t="s">
        <v>17</v>
      </c>
      <c r="AE43" s="9">
        <f>AE44/AA44*100</f>
        <v>97.35336194563662</v>
      </c>
      <c r="AF43" s="41">
        <v>111</v>
      </c>
      <c r="AG43" s="3">
        <f>AG44/AF44*100</f>
        <v>129.57559681697612</v>
      </c>
      <c r="AH43" s="32">
        <f>AH44/AG44*100</f>
        <v>72.517911975435</v>
      </c>
      <c r="AI43" s="3">
        <f>AI44/AH44*100</f>
        <v>97.24770642201835</v>
      </c>
      <c r="AJ43" s="32">
        <f>AJ44/AI44*100</f>
        <v>94.00580551523949</v>
      </c>
      <c r="AK43" s="3">
        <f>AK44/AJ44*100</f>
        <v>89.98764860274818</v>
      </c>
      <c r="AL43" s="7">
        <f>AL44/AK44*100</f>
        <v>92.73397958308313</v>
      </c>
      <c r="AM43" s="7">
        <f>AM44/AL44*100</f>
        <v>99.50046253469009</v>
      </c>
      <c r="AN43" s="7">
        <f>AN44/AM44*100</f>
        <v>99.20044626255114</v>
      </c>
      <c r="AO43" s="3">
        <f>AO44/AN44*100</f>
        <v>95.40768509840674</v>
      </c>
      <c r="AQ43" s="86">
        <v>20</v>
      </c>
      <c r="AR43" s="86" t="s">
        <v>17</v>
      </c>
      <c r="AS43" s="3">
        <f>AS44/AO44*100</f>
        <v>100.5893909626719</v>
      </c>
      <c r="AT43" s="7">
        <f>AT44/AS44*100</f>
        <v>99.31640625</v>
      </c>
      <c r="AU43" s="14">
        <v>-103</v>
      </c>
      <c r="AV43" s="42">
        <v>-110</v>
      </c>
      <c r="AW43" s="7">
        <f aca="true" t="shared" si="31" ref="AW43:BB43">AW44/AV44*100</f>
        <v>89.73913043478261</v>
      </c>
      <c r="AX43" s="7">
        <f t="shared" si="31"/>
        <v>77.81007751937985</v>
      </c>
      <c r="AY43" s="7">
        <f t="shared" si="31"/>
        <v>98.75466998754669</v>
      </c>
      <c r="AZ43" s="7">
        <f t="shared" si="31"/>
        <v>103.4047919293821</v>
      </c>
      <c r="BA43" s="7">
        <f t="shared" si="31"/>
        <v>91.21951219512195</v>
      </c>
      <c r="BB43" s="7">
        <f t="shared" si="31"/>
        <v>99.46524064171123</v>
      </c>
      <c r="BC43" s="7">
        <f>BC44/BB44*100</f>
        <v>142.8763440860215</v>
      </c>
      <c r="BD43" s="73"/>
      <c r="BE43" s="86">
        <v>20</v>
      </c>
      <c r="BF43" s="86" t="s">
        <v>17</v>
      </c>
      <c r="BG43" s="64">
        <f>BG44/BC44*100</f>
        <v>83.44308560677328</v>
      </c>
      <c r="BH43" s="7">
        <f>BH44/BG44*100</f>
        <v>97.51972942502819</v>
      </c>
    </row>
    <row r="44" spans="2:60" s="17" customFormat="1" ht="12" customHeight="1">
      <c r="B44" s="94"/>
      <c r="C44" s="94"/>
      <c r="D44" s="38">
        <v>915</v>
      </c>
      <c r="E44" s="1">
        <v>979</v>
      </c>
      <c r="F44" s="38">
        <v>1251</v>
      </c>
      <c r="G44" s="1">
        <v>1414</v>
      </c>
      <c r="H44" s="38">
        <v>1259</v>
      </c>
      <c r="I44" s="1">
        <v>1328</v>
      </c>
      <c r="J44" s="38">
        <v>1344</v>
      </c>
      <c r="K44" s="1">
        <v>1410</v>
      </c>
      <c r="L44" s="38">
        <v>1431</v>
      </c>
      <c r="M44" s="1">
        <v>1374</v>
      </c>
      <c r="N44" s="36"/>
      <c r="O44" s="94"/>
      <c r="P44" s="94"/>
      <c r="Q44" s="1">
        <v>1374</v>
      </c>
      <c r="R44" s="38">
        <v>1314</v>
      </c>
      <c r="S44" s="1">
        <v>1313</v>
      </c>
      <c r="T44" s="38">
        <v>1399</v>
      </c>
      <c r="U44" s="1">
        <v>1389</v>
      </c>
      <c r="V44" s="38">
        <v>1374</v>
      </c>
      <c r="W44" s="1">
        <v>1335</v>
      </c>
      <c r="X44" s="38">
        <v>1248</v>
      </c>
      <c r="Y44" s="1">
        <v>1322</v>
      </c>
      <c r="Z44" s="38">
        <v>1444</v>
      </c>
      <c r="AA44" s="1">
        <v>1398</v>
      </c>
      <c r="AC44" s="94"/>
      <c r="AD44" s="94"/>
      <c r="AE44" s="43">
        <v>1361</v>
      </c>
      <c r="AF44" s="36">
        <v>1508</v>
      </c>
      <c r="AG44" s="4">
        <v>1954</v>
      </c>
      <c r="AH44" s="36">
        <v>1417</v>
      </c>
      <c r="AI44" s="4">
        <v>1378</v>
      </c>
      <c r="AJ44" s="36">
        <v>1295.4</v>
      </c>
      <c r="AK44" s="4">
        <v>1165.7</v>
      </c>
      <c r="AL44" s="49">
        <v>1081</v>
      </c>
      <c r="AM44" s="49">
        <v>1075.6</v>
      </c>
      <c r="AN44" s="49">
        <v>1067</v>
      </c>
      <c r="AO44" s="1">
        <v>1018</v>
      </c>
      <c r="AQ44" s="94"/>
      <c r="AR44" s="94"/>
      <c r="AS44" s="1">
        <v>1024</v>
      </c>
      <c r="AT44" s="4">
        <v>1017</v>
      </c>
      <c r="AU44" s="2">
        <v>1046</v>
      </c>
      <c r="AV44" s="4">
        <v>1150</v>
      </c>
      <c r="AW44" s="1">
        <v>1032</v>
      </c>
      <c r="AX44" s="1">
        <v>803</v>
      </c>
      <c r="AY44" s="1">
        <v>793</v>
      </c>
      <c r="AZ44" s="1">
        <v>820</v>
      </c>
      <c r="BA44" s="1">
        <v>748</v>
      </c>
      <c r="BB44" s="1">
        <v>744</v>
      </c>
      <c r="BC44" s="1">
        <v>1063</v>
      </c>
      <c r="BD44" s="74"/>
      <c r="BE44" s="87"/>
      <c r="BF44" s="94"/>
      <c r="BG44" s="48">
        <v>887</v>
      </c>
      <c r="BH44" s="1">
        <v>865</v>
      </c>
    </row>
    <row r="45" spans="2:60" s="10" customFormat="1" ht="12" customHeight="1">
      <c r="B45" s="92">
        <v>20</v>
      </c>
      <c r="C45" s="86" t="s">
        <v>18</v>
      </c>
      <c r="D45" s="41">
        <v>111</v>
      </c>
      <c r="E45" s="3">
        <f>E46/D46*100</f>
        <v>97.48045178105995</v>
      </c>
      <c r="F45" s="32">
        <f>F46/E46*100</f>
        <v>103.83244206773618</v>
      </c>
      <c r="G45" s="3">
        <v>107</v>
      </c>
      <c r="H45" s="32">
        <f>H46/G46*100</f>
        <v>90.95477386934674</v>
      </c>
      <c r="I45" s="3">
        <v>100</v>
      </c>
      <c r="J45" s="32">
        <f>J46/I46*100</f>
        <v>92.31473010064045</v>
      </c>
      <c r="K45" s="3">
        <f>K46/J46*100</f>
        <v>80.17839444995045</v>
      </c>
      <c r="L45" s="32">
        <f>L46/K46*100</f>
        <v>98.14585908529048</v>
      </c>
      <c r="M45" s="3">
        <f>M46/L46*100</f>
        <v>95.84382871536525</v>
      </c>
      <c r="N45" s="32"/>
      <c r="O45" s="92">
        <v>20</v>
      </c>
      <c r="P45" s="86" t="s">
        <v>18</v>
      </c>
      <c r="Q45" s="3">
        <f>Q46/M46*100</f>
        <v>104.0735873850197</v>
      </c>
      <c r="R45" s="41">
        <v>97</v>
      </c>
      <c r="S45" s="3">
        <f aca="true" t="shared" si="32" ref="S45:AA45">S46/R46*100</f>
        <v>96.50259067357513</v>
      </c>
      <c r="T45" s="32">
        <f t="shared" si="32"/>
        <v>102.5503355704698</v>
      </c>
      <c r="U45" s="3">
        <f t="shared" si="32"/>
        <v>99.86910994764398</v>
      </c>
      <c r="V45" s="32">
        <f t="shared" si="32"/>
        <v>104.58715596330275</v>
      </c>
      <c r="W45" s="3">
        <f t="shared" si="32"/>
        <v>100.50125313283209</v>
      </c>
      <c r="X45" s="32">
        <f t="shared" si="32"/>
        <v>91.64588528678304</v>
      </c>
      <c r="Y45" s="3">
        <f t="shared" si="32"/>
        <v>103.53741496598639</v>
      </c>
      <c r="Z45" s="32">
        <f t="shared" si="32"/>
        <v>104.86202365308803</v>
      </c>
      <c r="AA45" s="3">
        <f t="shared" si="32"/>
        <v>104.63659147869674</v>
      </c>
      <c r="AC45" s="86">
        <v>20</v>
      </c>
      <c r="AD45" s="86" t="s">
        <v>18</v>
      </c>
      <c r="AE45" s="33">
        <f>AE46/AA46*100</f>
        <v>104.91017964071855</v>
      </c>
      <c r="AF45" s="40">
        <v>95</v>
      </c>
      <c r="AG45" s="7">
        <f>AG46/AF46*100</f>
        <v>100.72289156626506</v>
      </c>
      <c r="AH45" s="8">
        <f>AH46/AG46*100</f>
        <v>104.42583732057416</v>
      </c>
      <c r="AI45" s="7">
        <f>AI46/AH46*100</f>
        <v>102.63459335624283</v>
      </c>
      <c r="AJ45" s="8">
        <f>AJ46/AI46*100</f>
        <v>100.81473214285714</v>
      </c>
      <c r="AK45" s="7">
        <f>AK46/AJ46*100</f>
        <v>92.43883538137939</v>
      </c>
      <c r="AL45" s="7">
        <f>AL46/AK46*100</f>
        <v>113.17365269461077</v>
      </c>
      <c r="AM45" s="7">
        <f>AM46/AL46*100</f>
        <v>91.2910052910053</v>
      </c>
      <c r="AN45" s="7">
        <f>AN46/AM46*100</f>
        <v>97.13689579228004</v>
      </c>
      <c r="AO45" s="3">
        <f>AO46/AN46*100</f>
        <v>99.64200477326969</v>
      </c>
      <c r="AQ45" s="86">
        <v>21</v>
      </c>
      <c r="AR45" s="86" t="s">
        <v>18</v>
      </c>
      <c r="AS45" s="3">
        <f>AS46/AO46*100</f>
        <v>95.5688622754491</v>
      </c>
      <c r="AT45" s="7">
        <f>AT46/AS46*100</f>
        <v>107.01754385964912</v>
      </c>
      <c r="AU45" s="14">
        <v>-104</v>
      </c>
      <c r="AV45" s="34">
        <v>-97</v>
      </c>
      <c r="AW45" s="3">
        <f aca="true" t="shared" si="33" ref="AW45:BB45">AW46/AV46*100</f>
        <v>100.46457607433217</v>
      </c>
      <c r="AX45" s="3">
        <f t="shared" si="33"/>
        <v>94.10404624277456</v>
      </c>
      <c r="AY45" s="3">
        <f t="shared" si="33"/>
        <v>94.96314496314497</v>
      </c>
      <c r="AZ45" s="3">
        <f t="shared" si="33"/>
        <v>105.04527813712808</v>
      </c>
      <c r="BA45" s="3">
        <f t="shared" si="33"/>
        <v>76.10837438423646</v>
      </c>
      <c r="BB45" s="3">
        <f t="shared" si="33"/>
        <v>109.8705501618123</v>
      </c>
      <c r="BC45" s="7">
        <f>BC46/BB46*100</f>
        <v>104.56553755522829</v>
      </c>
      <c r="BD45" s="73"/>
      <c r="BE45" s="86">
        <v>21</v>
      </c>
      <c r="BF45" s="86" t="s">
        <v>18</v>
      </c>
      <c r="BG45" s="64">
        <f>BG46/BC46*100</f>
        <v>105.91549295774647</v>
      </c>
      <c r="BH45" s="7">
        <f>BH46/BG46*100</f>
        <v>175.9308510638298</v>
      </c>
    </row>
    <row r="46" spans="2:60" s="17" customFormat="1" ht="12" customHeight="1">
      <c r="B46" s="93"/>
      <c r="C46" s="94"/>
      <c r="D46" s="36">
        <v>1151</v>
      </c>
      <c r="E46" s="4">
        <v>1122</v>
      </c>
      <c r="F46" s="36">
        <v>1165</v>
      </c>
      <c r="G46" s="4">
        <v>1194</v>
      </c>
      <c r="H46" s="36">
        <v>1086</v>
      </c>
      <c r="I46" s="4">
        <v>1093</v>
      </c>
      <c r="J46" s="36">
        <v>1009</v>
      </c>
      <c r="K46" s="4">
        <v>809</v>
      </c>
      <c r="L46" s="36">
        <v>794</v>
      </c>
      <c r="M46" s="4">
        <v>761</v>
      </c>
      <c r="N46" s="36"/>
      <c r="O46" s="93"/>
      <c r="P46" s="94"/>
      <c r="Q46" s="4">
        <v>792</v>
      </c>
      <c r="R46" s="36">
        <v>772</v>
      </c>
      <c r="S46" s="4">
        <v>745</v>
      </c>
      <c r="T46" s="36">
        <v>764</v>
      </c>
      <c r="U46" s="4">
        <v>763</v>
      </c>
      <c r="V46" s="36">
        <v>798</v>
      </c>
      <c r="W46" s="4">
        <v>802</v>
      </c>
      <c r="X46" s="36">
        <v>735</v>
      </c>
      <c r="Y46" s="4">
        <v>761</v>
      </c>
      <c r="Z46" s="36">
        <v>798</v>
      </c>
      <c r="AA46" s="4">
        <v>835</v>
      </c>
      <c r="AC46" s="94"/>
      <c r="AD46" s="94"/>
      <c r="AE46" s="37">
        <v>876</v>
      </c>
      <c r="AF46" s="38">
        <v>830</v>
      </c>
      <c r="AG46" s="1">
        <v>836</v>
      </c>
      <c r="AH46" s="38">
        <v>873</v>
      </c>
      <c r="AI46" s="1">
        <v>896</v>
      </c>
      <c r="AJ46" s="38">
        <v>903.3</v>
      </c>
      <c r="AK46" s="1">
        <v>835</v>
      </c>
      <c r="AL46" s="37">
        <v>945</v>
      </c>
      <c r="AM46" s="37">
        <v>862.7</v>
      </c>
      <c r="AN46" s="37">
        <v>838</v>
      </c>
      <c r="AO46" s="1">
        <v>835</v>
      </c>
      <c r="AQ46" s="94"/>
      <c r="AR46" s="94"/>
      <c r="AS46" s="1">
        <v>798</v>
      </c>
      <c r="AT46" s="1">
        <v>854</v>
      </c>
      <c r="AU46" s="2">
        <v>892</v>
      </c>
      <c r="AV46" s="1">
        <v>861</v>
      </c>
      <c r="AW46" s="4">
        <v>865</v>
      </c>
      <c r="AX46" s="4">
        <v>814</v>
      </c>
      <c r="AY46" s="1">
        <v>773</v>
      </c>
      <c r="AZ46" s="1">
        <v>812</v>
      </c>
      <c r="BA46" s="1">
        <v>618</v>
      </c>
      <c r="BB46" s="1">
        <v>679</v>
      </c>
      <c r="BC46" s="1">
        <v>710</v>
      </c>
      <c r="BD46" s="74"/>
      <c r="BE46" s="87"/>
      <c r="BF46" s="87"/>
      <c r="BG46" s="48">
        <v>752</v>
      </c>
      <c r="BH46" s="1">
        <v>1323</v>
      </c>
    </row>
    <row r="47" spans="2:60" s="10" customFormat="1" ht="12" customHeight="1">
      <c r="B47" s="86">
        <v>21</v>
      </c>
      <c r="C47" s="86" t="s">
        <v>19</v>
      </c>
      <c r="D47" s="40">
        <v>109</v>
      </c>
      <c r="E47" s="7">
        <f>E48/D48*100</f>
        <v>115.53930530164533</v>
      </c>
      <c r="F47" s="8">
        <f>F48/E48*100</f>
        <v>106.9620253164557</v>
      </c>
      <c r="G47" s="7">
        <f>G48/F48*100</f>
        <v>108.87573964497041</v>
      </c>
      <c r="H47" s="8">
        <f>H48/G48*100</f>
        <v>95.92391304347827</v>
      </c>
      <c r="I47" s="7">
        <v>99</v>
      </c>
      <c r="J47" s="8">
        <v>102</v>
      </c>
      <c r="K47" s="7">
        <f>K48/J48*100</f>
        <v>107.07350901525659</v>
      </c>
      <c r="L47" s="8">
        <f>L48/K48*100</f>
        <v>90.28497409326425</v>
      </c>
      <c r="M47" s="7">
        <f>M48/L48*100</f>
        <v>89.38307030129124</v>
      </c>
      <c r="N47" s="32"/>
      <c r="O47" s="86">
        <v>21</v>
      </c>
      <c r="P47" s="86" t="s">
        <v>19</v>
      </c>
      <c r="Q47" s="7">
        <f>Q48/M48*100</f>
        <v>111.23595505617978</v>
      </c>
      <c r="R47" s="40">
        <v>98</v>
      </c>
      <c r="S47" s="7">
        <f aca="true" t="shared" si="34" ref="S47:AA47">S48/R48*100</f>
        <v>96.44970414201184</v>
      </c>
      <c r="T47" s="8">
        <f t="shared" si="34"/>
        <v>102.1472392638037</v>
      </c>
      <c r="U47" s="7">
        <f t="shared" si="34"/>
        <v>103.9039039039039</v>
      </c>
      <c r="V47" s="8">
        <f t="shared" si="34"/>
        <v>101.73410404624276</v>
      </c>
      <c r="W47" s="7">
        <f t="shared" si="34"/>
        <v>100.14204545454545</v>
      </c>
      <c r="X47" s="8">
        <f t="shared" si="34"/>
        <v>97.73049645390071</v>
      </c>
      <c r="Y47" s="7">
        <f t="shared" si="34"/>
        <v>104.2089985486212</v>
      </c>
      <c r="Z47" s="8">
        <f t="shared" si="34"/>
        <v>97.49303621169916</v>
      </c>
      <c r="AA47" s="7">
        <f t="shared" si="34"/>
        <v>101.85714285714285</v>
      </c>
      <c r="AC47" s="86">
        <v>21</v>
      </c>
      <c r="AD47" s="86" t="s">
        <v>19</v>
      </c>
      <c r="AE47" s="9">
        <f>AE48/AA48*100</f>
        <v>100.98176718092566</v>
      </c>
      <c r="AF47" s="41">
        <v>97</v>
      </c>
      <c r="AG47" s="3">
        <f>AG48/AF48*100</f>
        <v>120.6599713055954</v>
      </c>
      <c r="AH47" s="32">
        <f>AH48/AG48*100</f>
        <v>89.65517241379311</v>
      </c>
      <c r="AI47" s="3">
        <f>AI48/AH48*100</f>
        <v>103.9787798408488</v>
      </c>
      <c r="AJ47" s="32">
        <f>AJ48/AI48*100</f>
        <v>92.66581632653062</v>
      </c>
      <c r="AK47" s="3">
        <f>AK48/AJ48*100</f>
        <v>93.15898141775637</v>
      </c>
      <c r="AL47" s="7">
        <f>AL48/AK48*100</f>
        <v>94.8581560283688</v>
      </c>
      <c r="AM47" s="7">
        <f>AM48/AL48*100</f>
        <v>107.57009345794393</v>
      </c>
      <c r="AN47" s="7">
        <f>AN48/AM48*100</f>
        <v>99.04430929626412</v>
      </c>
      <c r="AO47" s="3">
        <f>AO48/AN48*100</f>
        <v>99.12280701754386</v>
      </c>
      <c r="AQ47" s="86">
        <v>22</v>
      </c>
      <c r="AR47" s="86" t="s">
        <v>19</v>
      </c>
      <c r="AS47" s="3">
        <f>AS48/AO48*100</f>
        <v>89.67551622418878</v>
      </c>
      <c r="AT47" s="7">
        <f>AT48/AS48*100</f>
        <v>100.6578947368421</v>
      </c>
      <c r="AU47" s="14">
        <v>-92</v>
      </c>
      <c r="AV47" s="42">
        <v>-103</v>
      </c>
      <c r="AW47" s="7">
        <f aca="true" t="shared" si="35" ref="AW47:BB47">AW48/AV48*100</f>
        <v>99.14383561643835</v>
      </c>
      <c r="AX47" s="7">
        <f t="shared" si="35"/>
        <v>103.45423143350605</v>
      </c>
      <c r="AY47" s="7">
        <f t="shared" si="35"/>
        <v>98.49749582637729</v>
      </c>
      <c r="AZ47" s="7">
        <f t="shared" si="35"/>
        <v>106.10169491525423</v>
      </c>
      <c r="BA47" s="7">
        <f t="shared" si="35"/>
        <v>91.21405750798722</v>
      </c>
      <c r="BB47" s="7">
        <f t="shared" si="35"/>
        <v>121.89141856392294</v>
      </c>
      <c r="BC47" s="7">
        <f>BC48/BB48*100</f>
        <v>106.32183908045978</v>
      </c>
      <c r="BD47" s="73"/>
      <c r="BE47" s="86">
        <v>22</v>
      </c>
      <c r="BF47" s="86" t="s">
        <v>19</v>
      </c>
      <c r="BG47" s="64">
        <f>BG48/BC48*100</f>
        <v>97.70270270270271</v>
      </c>
      <c r="BH47" s="7">
        <f>BH48/BG48*100</f>
        <v>92.5311203319502</v>
      </c>
    </row>
    <row r="48" spans="2:60" s="17" customFormat="1" ht="12" customHeight="1">
      <c r="B48" s="94"/>
      <c r="C48" s="94"/>
      <c r="D48" s="38">
        <v>547</v>
      </c>
      <c r="E48" s="1">
        <v>632</v>
      </c>
      <c r="F48" s="38">
        <v>676</v>
      </c>
      <c r="G48" s="1">
        <v>736</v>
      </c>
      <c r="H48" s="38">
        <v>706</v>
      </c>
      <c r="I48" s="1">
        <v>703</v>
      </c>
      <c r="J48" s="38">
        <v>721</v>
      </c>
      <c r="K48" s="1">
        <v>772</v>
      </c>
      <c r="L48" s="38">
        <v>697</v>
      </c>
      <c r="M48" s="1">
        <v>623</v>
      </c>
      <c r="N48" s="36"/>
      <c r="O48" s="94"/>
      <c r="P48" s="94"/>
      <c r="Q48" s="1">
        <v>693</v>
      </c>
      <c r="R48" s="38">
        <v>676</v>
      </c>
      <c r="S48" s="1">
        <v>652</v>
      </c>
      <c r="T48" s="38">
        <v>666</v>
      </c>
      <c r="U48" s="1">
        <v>692</v>
      </c>
      <c r="V48" s="38">
        <v>704</v>
      </c>
      <c r="W48" s="1">
        <v>705</v>
      </c>
      <c r="X48" s="38">
        <v>689</v>
      </c>
      <c r="Y48" s="1">
        <v>718</v>
      </c>
      <c r="Z48" s="38">
        <v>700</v>
      </c>
      <c r="AA48" s="1">
        <v>713</v>
      </c>
      <c r="AC48" s="94"/>
      <c r="AD48" s="94"/>
      <c r="AE48" s="43">
        <v>720</v>
      </c>
      <c r="AF48" s="36">
        <v>697</v>
      </c>
      <c r="AG48" s="4">
        <v>841</v>
      </c>
      <c r="AH48" s="36">
        <v>754</v>
      </c>
      <c r="AI48" s="4">
        <v>784</v>
      </c>
      <c r="AJ48" s="36">
        <v>726.5</v>
      </c>
      <c r="AK48" s="4">
        <v>676.8</v>
      </c>
      <c r="AL48" s="37">
        <v>642</v>
      </c>
      <c r="AM48" s="37">
        <v>690.6</v>
      </c>
      <c r="AN48" s="37">
        <v>684</v>
      </c>
      <c r="AO48" s="1">
        <v>678</v>
      </c>
      <c r="AQ48" s="94"/>
      <c r="AR48" s="94"/>
      <c r="AS48" s="1">
        <v>608</v>
      </c>
      <c r="AT48" s="4">
        <v>612</v>
      </c>
      <c r="AU48" s="2">
        <v>566</v>
      </c>
      <c r="AV48" s="4">
        <v>584</v>
      </c>
      <c r="AW48" s="1">
        <v>579</v>
      </c>
      <c r="AX48" s="1">
        <v>599</v>
      </c>
      <c r="AY48" s="1">
        <v>590</v>
      </c>
      <c r="AZ48" s="1">
        <v>626</v>
      </c>
      <c r="BA48" s="1">
        <v>571</v>
      </c>
      <c r="BB48" s="1">
        <v>696</v>
      </c>
      <c r="BC48" s="1">
        <v>740</v>
      </c>
      <c r="BD48" s="74"/>
      <c r="BE48" s="87"/>
      <c r="BF48" s="94"/>
      <c r="BG48" s="48">
        <v>723</v>
      </c>
      <c r="BH48" s="1">
        <v>669</v>
      </c>
    </row>
    <row r="49" spans="2:60" s="10" customFormat="1" ht="12" customHeight="1">
      <c r="B49" s="86">
        <v>22</v>
      </c>
      <c r="C49" s="86" t="s">
        <v>20</v>
      </c>
      <c r="D49" s="41">
        <v>98</v>
      </c>
      <c r="E49" s="3">
        <f>E50/D50*100</f>
        <v>106.15886833514689</v>
      </c>
      <c r="F49" s="32">
        <v>103</v>
      </c>
      <c r="G49" s="3">
        <f aca="true" t="shared" si="36" ref="G49:M49">G50/F50*100</f>
        <v>101.95961995249405</v>
      </c>
      <c r="H49" s="32">
        <f t="shared" si="36"/>
        <v>95.94253543001359</v>
      </c>
      <c r="I49" s="3">
        <f t="shared" si="36"/>
        <v>97.04573047349251</v>
      </c>
      <c r="J49" s="32">
        <f t="shared" si="36"/>
        <v>97.14345287739783</v>
      </c>
      <c r="K49" s="3">
        <f t="shared" si="36"/>
        <v>94.0330543034986</v>
      </c>
      <c r="L49" s="32">
        <f t="shared" si="36"/>
        <v>103.97169595982652</v>
      </c>
      <c r="M49" s="3">
        <f t="shared" si="36"/>
        <v>84.32491767288694</v>
      </c>
      <c r="N49" s="32"/>
      <c r="O49" s="86">
        <v>22</v>
      </c>
      <c r="P49" s="86" t="s">
        <v>20</v>
      </c>
      <c r="Q49" s="3">
        <f>Q50/M50*100</f>
        <v>111.84587347045041</v>
      </c>
      <c r="R49" s="41">
        <v>98</v>
      </c>
      <c r="S49" s="3">
        <f aca="true" t="shared" si="37" ref="S49:AA49">S50/R50*100</f>
        <v>102.74397518492006</v>
      </c>
      <c r="T49" s="32">
        <f t="shared" si="37"/>
        <v>105.50394797956339</v>
      </c>
      <c r="U49" s="3">
        <f t="shared" si="37"/>
        <v>106.11930442438917</v>
      </c>
      <c r="V49" s="32">
        <f t="shared" si="37"/>
        <v>95.24994814353869</v>
      </c>
      <c r="W49" s="3">
        <f t="shared" si="37"/>
        <v>99.21602787456446</v>
      </c>
      <c r="X49" s="32">
        <f t="shared" si="37"/>
        <v>107.81387181738367</v>
      </c>
      <c r="Y49" s="3">
        <f t="shared" si="37"/>
        <v>103.48127035830619</v>
      </c>
      <c r="Z49" s="32">
        <f t="shared" si="37"/>
        <v>100.0786936848318</v>
      </c>
      <c r="AA49" s="3">
        <f t="shared" si="37"/>
        <v>96.83506978572832</v>
      </c>
      <c r="AC49" s="86">
        <v>22</v>
      </c>
      <c r="AD49" s="86" t="s">
        <v>20</v>
      </c>
      <c r="AE49" s="33">
        <f>AE50/AA50*100</f>
        <v>96.91433211530654</v>
      </c>
      <c r="AF49" s="40">
        <v>94</v>
      </c>
      <c r="AG49" s="7">
        <f>AG50/AF50*100</f>
        <v>99.622892635315</v>
      </c>
      <c r="AH49" s="8">
        <f>AH50/AG50*100</f>
        <v>86.15007793364506</v>
      </c>
      <c r="AI49" s="7">
        <f>AI50/AH50*100</f>
        <v>108.45179632980097</v>
      </c>
      <c r="AJ49" s="8">
        <f>AJ50/AI50*100</f>
        <v>97.80266920877027</v>
      </c>
      <c r="AK49" s="7">
        <f>AK50/AJ50*100</f>
        <v>116.06072420683269</v>
      </c>
      <c r="AL49" s="7">
        <f>AL50/AK50*100</f>
        <v>91.12095572025447</v>
      </c>
      <c r="AM49" s="7">
        <f>AM50/AL50*100</f>
        <v>95.74884792626727</v>
      </c>
      <c r="AN49" s="7">
        <f>AN50/AM50*100</f>
        <v>98.78474311153892</v>
      </c>
      <c r="AO49" s="3">
        <f>AO50/AN50*100</f>
        <v>96.49208282582217</v>
      </c>
      <c r="AQ49" s="86">
        <v>23</v>
      </c>
      <c r="AR49" s="86" t="s">
        <v>20</v>
      </c>
      <c r="AS49" s="3">
        <f>AS50/AO50*100</f>
        <v>97.87932340318102</v>
      </c>
      <c r="AT49" s="7">
        <f>AT50/AS50*100</f>
        <v>98.50399793654888</v>
      </c>
      <c r="AU49" s="14">
        <v>-100</v>
      </c>
      <c r="AV49" s="34">
        <v>-99</v>
      </c>
      <c r="AW49" s="3">
        <f aca="true" t="shared" si="38" ref="AW49:BB49">AW50/AV50*100</f>
        <v>105.32873806998938</v>
      </c>
      <c r="AX49" s="3">
        <f t="shared" si="38"/>
        <v>99.77347092876919</v>
      </c>
      <c r="AY49" s="3">
        <f t="shared" si="38"/>
        <v>99.49545913218971</v>
      </c>
      <c r="AZ49" s="3">
        <f t="shared" si="38"/>
        <v>102.96653144016229</v>
      </c>
      <c r="BA49" s="3">
        <f t="shared" si="38"/>
        <v>93.79463186407288</v>
      </c>
      <c r="BB49" s="3">
        <f t="shared" si="38"/>
        <v>105.7757941716986</v>
      </c>
      <c r="BC49" s="7">
        <f>BC50/BB50*100</f>
        <v>102.33308513278729</v>
      </c>
      <c r="BD49" s="73"/>
      <c r="BE49" s="86">
        <v>23</v>
      </c>
      <c r="BF49" s="86" t="s">
        <v>20</v>
      </c>
      <c r="BG49" s="64">
        <f>BG50/BC50*100</f>
        <v>102.83773951006549</v>
      </c>
      <c r="BH49" s="7">
        <f>BH50/BG50*100</f>
        <v>101.93396226415095</v>
      </c>
    </row>
    <row r="50" spans="2:60" s="17" customFormat="1" ht="12" customHeight="1">
      <c r="B50" s="94"/>
      <c r="C50" s="94"/>
      <c r="D50" s="36">
        <v>4595</v>
      </c>
      <c r="E50" s="4">
        <v>4878</v>
      </c>
      <c r="F50" s="36">
        <v>5052</v>
      </c>
      <c r="G50" s="4">
        <v>5151</v>
      </c>
      <c r="H50" s="36">
        <v>4942</v>
      </c>
      <c r="I50" s="4">
        <v>4796</v>
      </c>
      <c r="J50" s="36">
        <v>4659</v>
      </c>
      <c r="K50" s="4">
        <v>4381</v>
      </c>
      <c r="L50" s="36">
        <v>4555</v>
      </c>
      <c r="M50" s="4">
        <v>3841</v>
      </c>
      <c r="N50" s="36"/>
      <c r="O50" s="94"/>
      <c r="P50" s="94"/>
      <c r="Q50" s="4">
        <v>4296</v>
      </c>
      <c r="R50" s="36">
        <v>4191</v>
      </c>
      <c r="S50" s="4">
        <v>4306</v>
      </c>
      <c r="T50" s="36">
        <v>4543</v>
      </c>
      <c r="U50" s="4">
        <v>4821</v>
      </c>
      <c r="V50" s="36">
        <v>4592</v>
      </c>
      <c r="W50" s="4">
        <v>4556</v>
      </c>
      <c r="X50" s="36">
        <v>4912</v>
      </c>
      <c r="Y50" s="4">
        <v>5083</v>
      </c>
      <c r="Z50" s="36">
        <v>5087</v>
      </c>
      <c r="AA50" s="4">
        <v>4926</v>
      </c>
      <c r="AC50" s="94"/>
      <c r="AD50" s="94"/>
      <c r="AE50" s="37">
        <v>4774</v>
      </c>
      <c r="AF50" s="38">
        <v>4508</v>
      </c>
      <c r="AG50" s="1">
        <v>4491</v>
      </c>
      <c r="AH50" s="38">
        <v>3869</v>
      </c>
      <c r="AI50" s="1">
        <v>4196</v>
      </c>
      <c r="AJ50" s="38">
        <v>4103.8</v>
      </c>
      <c r="AK50" s="1">
        <v>4762.9</v>
      </c>
      <c r="AL50" s="49">
        <v>4340</v>
      </c>
      <c r="AM50" s="49">
        <v>4155.5</v>
      </c>
      <c r="AN50" s="49">
        <v>4105</v>
      </c>
      <c r="AO50" s="1">
        <v>3961</v>
      </c>
      <c r="AQ50" s="94"/>
      <c r="AR50" s="94"/>
      <c r="AS50" s="1">
        <v>3877</v>
      </c>
      <c r="AT50" s="1">
        <v>3819</v>
      </c>
      <c r="AU50" s="2">
        <v>3805</v>
      </c>
      <c r="AV50" s="1">
        <v>3772</v>
      </c>
      <c r="AW50" s="4">
        <v>3973</v>
      </c>
      <c r="AX50" s="4">
        <v>3964</v>
      </c>
      <c r="AY50" s="1">
        <v>3944</v>
      </c>
      <c r="AZ50" s="1">
        <v>4061</v>
      </c>
      <c r="BA50" s="1">
        <v>3809</v>
      </c>
      <c r="BB50" s="1">
        <v>4029</v>
      </c>
      <c r="BC50" s="1">
        <v>4123</v>
      </c>
      <c r="BD50" s="74"/>
      <c r="BE50" s="87"/>
      <c r="BF50" s="87"/>
      <c r="BG50" s="48">
        <v>4240</v>
      </c>
      <c r="BH50" s="1">
        <v>4322</v>
      </c>
    </row>
    <row r="51" spans="2:60" s="10" customFormat="1" ht="12" customHeight="1">
      <c r="B51" s="92">
        <v>23</v>
      </c>
      <c r="C51" s="86" t="s">
        <v>21</v>
      </c>
      <c r="D51" s="56">
        <v>114</v>
      </c>
      <c r="E51" s="7">
        <f>E52/D52*100</f>
        <v>118.18181818181819</v>
      </c>
      <c r="F51" s="8">
        <f>F52/E52*100</f>
        <v>106.10500610500611</v>
      </c>
      <c r="G51" s="7">
        <f>G52/F52*100</f>
        <v>91.94476409666284</v>
      </c>
      <c r="H51" s="8">
        <f>H52/G52*100</f>
        <v>94.49311639549437</v>
      </c>
      <c r="I51" s="7">
        <f>I52/H52*100</f>
        <v>103.44370860927152</v>
      </c>
      <c r="J51" s="8">
        <v>102</v>
      </c>
      <c r="K51" s="7">
        <f>K52/J52*100</f>
        <v>109.28217821782178</v>
      </c>
      <c r="L51" s="8">
        <f>L52/K52*100</f>
        <v>117.44054360135901</v>
      </c>
      <c r="M51" s="7">
        <f>M52/L52*100</f>
        <v>90.45323047251688</v>
      </c>
      <c r="N51" s="32"/>
      <c r="O51" s="92">
        <v>23</v>
      </c>
      <c r="P51" s="86" t="s">
        <v>21</v>
      </c>
      <c r="Q51" s="7">
        <f>Q52/M52*100</f>
        <v>97.97441364605544</v>
      </c>
      <c r="R51" s="56">
        <v>104</v>
      </c>
      <c r="S51" s="7">
        <f aca="true" t="shared" si="39" ref="S51:AA51">S52/R52*100</f>
        <v>89.28571428571429</v>
      </c>
      <c r="T51" s="8">
        <f t="shared" si="39"/>
        <v>105.05882352941175</v>
      </c>
      <c r="U51" s="7">
        <f t="shared" si="39"/>
        <v>98.0963045912654</v>
      </c>
      <c r="V51" s="8">
        <f t="shared" si="39"/>
        <v>101.02739726027397</v>
      </c>
      <c r="W51" s="7">
        <f t="shared" si="39"/>
        <v>100.45197740112994</v>
      </c>
      <c r="X51" s="8">
        <f t="shared" si="39"/>
        <v>95.72553430821146</v>
      </c>
      <c r="Y51" s="7">
        <f t="shared" si="39"/>
        <v>104.93537015276146</v>
      </c>
      <c r="Z51" s="8">
        <f t="shared" si="39"/>
        <v>104.25531914893618</v>
      </c>
      <c r="AA51" s="7">
        <f t="shared" si="39"/>
        <v>103.43716433941998</v>
      </c>
      <c r="AB51" s="20"/>
      <c r="AC51" s="86">
        <v>23</v>
      </c>
      <c r="AD51" s="86" t="s">
        <v>21</v>
      </c>
      <c r="AE51" s="9">
        <f>AE52/AA52*100</f>
        <v>99.5846313603323</v>
      </c>
      <c r="AF51" s="57">
        <v>99</v>
      </c>
      <c r="AG51" s="3">
        <f>AG52/AF52*100</f>
        <v>102.32804232804233</v>
      </c>
      <c r="AH51" s="32">
        <f>AH52/AG52*100</f>
        <v>98.4488107549121</v>
      </c>
      <c r="AI51" s="3">
        <f>AI52/AH52*100</f>
        <v>101.3655462184874</v>
      </c>
      <c r="AJ51" s="32">
        <f>AJ52/AI52*100</f>
        <v>100.14507772020724</v>
      </c>
      <c r="AK51" s="3">
        <f>AK52/AJ52*100</f>
        <v>95.4780629139073</v>
      </c>
      <c r="AL51" s="7">
        <f>AL52/AK52*100</f>
        <v>95.8057873631733</v>
      </c>
      <c r="AM51" s="7">
        <f>AM52/AL52*100</f>
        <v>96.65158371040724</v>
      </c>
      <c r="AN51" s="7">
        <f>AN52/AM52*100</f>
        <v>103.5814606741573</v>
      </c>
      <c r="AO51" s="3">
        <f>AO52/AN52*100</f>
        <v>105.64971751412429</v>
      </c>
      <c r="AP51" s="20"/>
      <c r="AQ51" s="86">
        <v>24</v>
      </c>
      <c r="AR51" s="86" t="s">
        <v>21</v>
      </c>
      <c r="AS51" s="3">
        <f>AS52/AO52*100</f>
        <v>99.67914438502675</v>
      </c>
      <c r="AT51" s="7">
        <f>AT52/AS52*100</f>
        <v>93.34763948497854</v>
      </c>
      <c r="AU51" s="14">
        <v>-103</v>
      </c>
      <c r="AV51" s="42">
        <v>-98</v>
      </c>
      <c r="AW51" s="7">
        <f aca="true" t="shared" si="40" ref="AW51:BB51">AW52/AV52*100</f>
        <v>101.36986301369863</v>
      </c>
      <c r="AX51" s="7">
        <f t="shared" si="40"/>
        <v>103.37837837837837</v>
      </c>
      <c r="AY51" s="7">
        <f t="shared" si="40"/>
        <v>96.73202614379085</v>
      </c>
      <c r="AZ51" s="7">
        <f t="shared" si="40"/>
        <v>104.27927927927927</v>
      </c>
      <c r="BA51" s="7">
        <f t="shared" si="40"/>
        <v>100.43196544276458</v>
      </c>
      <c r="BB51" s="7">
        <f t="shared" si="40"/>
        <v>109.78494623655915</v>
      </c>
      <c r="BC51" s="7">
        <f>BC52/BB52*100</f>
        <v>150.5386875612145</v>
      </c>
      <c r="BD51" s="73"/>
      <c r="BE51" s="86">
        <v>24</v>
      </c>
      <c r="BF51" s="86" t="s">
        <v>21</v>
      </c>
      <c r="BG51" s="64">
        <f>BG52/BC52*100</f>
        <v>87.22836694860118</v>
      </c>
      <c r="BH51" s="7">
        <f>BH52/BG52*100</f>
        <v>96.81509659133289</v>
      </c>
    </row>
    <row r="52" spans="2:60" s="17" customFormat="1" ht="12" customHeight="1">
      <c r="B52" s="93"/>
      <c r="C52" s="94"/>
      <c r="D52" s="38">
        <v>693</v>
      </c>
      <c r="E52" s="1">
        <v>819</v>
      </c>
      <c r="F52" s="38">
        <v>869</v>
      </c>
      <c r="G52" s="1">
        <v>799</v>
      </c>
      <c r="H52" s="38">
        <v>755</v>
      </c>
      <c r="I52" s="1">
        <v>781</v>
      </c>
      <c r="J52" s="38">
        <v>808</v>
      </c>
      <c r="K52" s="1">
        <v>883</v>
      </c>
      <c r="L52" s="38">
        <v>1037</v>
      </c>
      <c r="M52" s="1">
        <v>938</v>
      </c>
      <c r="N52" s="36"/>
      <c r="O52" s="93"/>
      <c r="P52" s="94"/>
      <c r="Q52" s="1">
        <v>919</v>
      </c>
      <c r="R52" s="38">
        <v>952</v>
      </c>
      <c r="S52" s="1">
        <v>850</v>
      </c>
      <c r="T52" s="38">
        <v>893</v>
      </c>
      <c r="U52" s="1">
        <v>876</v>
      </c>
      <c r="V52" s="38">
        <v>885</v>
      </c>
      <c r="W52" s="1">
        <v>889</v>
      </c>
      <c r="X52" s="38">
        <v>851</v>
      </c>
      <c r="Y52" s="1">
        <v>893</v>
      </c>
      <c r="Z52" s="38">
        <v>931</v>
      </c>
      <c r="AA52" s="1">
        <v>963</v>
      </c>
      <c r="AC52" s="94"/>
      <c r="AD52" s="94"/>
      <c r="AE52" s="43">
        <v>959</v>
      </c>
      <c r="AF52" s="36">
        <v>945</v>
      </c>
      <c r="AG52" s="4">
        <v>967</v>
      </c>
      <c r="AH52" s="36">
        <v>952</v>
      </c>
      <c r="AI52" s="4">
        <v>965</v>
      </c>
      <c r="AJ52" s="36">
        <v>966.4</v>
      </c>
      <c r="AK52" s="4">
        <v>922.7</v>
      </c>
      <c r="AL52" s="37">
        <v>884</v>
      </c>
      <c r="AM52" s="37">
        <v>854.4</v>
      </c>
      <c r="AN52" s="37">
        <v>885</v>
      </c>
      <c r="AO52" s="1">
        <v>935</v>
      </c>
      <c r="AQ52" s="94"/>
      <c r="AR52" s="94"/>
      <c r="AS52" s="1">
        <v>932</v>
      </c>
      <c r="AT52" s="4">
        <v>870</v>
      </c>
      <c r="AU52" s="2">
        <v>893</v>
      </c>
      <c r="AV52" s="4">
        <v>876</v>
      </c>
      <c r="AW52" s="1">
        <v>888</v>
      </c>
      <c r="AX52" s="1">
        <v>918</v>
      </c>
      <c r="AY52" s="1">
        <v>888</v>
      </c>
      <c r="AZ52" s="1">
        <v>926</v>
      </c>
      <c r="BA52" s="1">
        <v>930</v>
      </c>
      <c r="BB52" s="1">
        <v>1021</v>
      </c>
      <c r="BC52" s="1">
        <v>1537</v>
      </c>
      <c r="BD52" s="74"/>
      <c r="BE52" s="87"/>
      <c r="BF52" s="94"/>
      <c r="BG52" s="48">
        <v>1340.7</v>
      </c>
      <c r="BH52" s="1">
        <v>1298</v>
      </c>
    </row>
    <row r="53" spans="2:60" s="10" customFormat="1" ht="12" customHeight="1">
      <c r="B53" s="86">
        <v>24</v>
      </c>
      <c r="C53" s="86" t="s">
        <v>22</v>
      </c>
      <c r="D53" s="25"/>
      <c r="E53" s="31"/>
      <c r="F53" s="32">
        <f aca="true" t="shared" si="41" ref="F53:M53">F54/E54*100</f>
        <v>136.42384105960267</v>
      </c>
      <c r="G53" s="3">
        <f t="shared" si="41"/>
        <v>102.42718446601941</v>
      </c>
      <c r="H53" s="32">
        <f t="shared" si="41"/>
        <v>101.89573459715639</v>
      </c>
      <c r="I53" s="3">
        <f t="shared" si="41"/>
        <v>102.32558139534885</v>
      </c>
      <c r="J53" s="32">
        <f t="shared" si="41"/>
        <v>90</v>
      </c>
      <c r="K53" s="3">
        <f t="shared" si="41"/>
        <v>93.93939393939394</v>
      </c>
      <c r="L53" s="32">
        <f t="shared" si="41"/>
        <v>95.6989247311828</v>
      </c>
      <c r="M53" s="3">
        <f t="shared" si="41"/>
        <v>96.06741573033707</v>
      </c>
      <c r="N53" s="32"/>
      <c r="O53" s="86">
        <v>24</v>
      </c>
      <c r="P53" s="86" t="s">
        <v>22</v>
      </c>
      <c r="Q53" s="3">
        <f>Q54/M54*100</f>
        <v>104.67836257309942</v>
      </c>
      <c r="R53" s="41">
        <v>100</v>
      </c>
      <c r="S53" s="3">
        <f>S54/R54*100</f>
        <v>98.88268156424581</v>
      </c>
      <c r="T53" s="32">
        <f>T54/S54*100</f>
        <v>111.2994350282486</v>
      </c>
      <c r="U53" s="3">
        <f>U54/T54*100</f>
        <v>123.85786802030456</v>
      </c>
      <c r="V53" s="32">
        <f>V54/U54*100</f>
        <v>100</v>
      </c>
      <c r="W53" s="3">
        <v>101</v>
      </c>
      <c r="X53" s="32">
        <f>X54/W54*100</f>
        <v>97.58064516129032</v>
      </c>
      <c r="Y53" s="3">
        <f>Y54/X54*100</f>
        <v>95.45454545454545</v>
      </c>
      <c r="Z53" s="32">
        <f>Z54/Y54*100</f>
        <v>95.67099567099568</v>
      </c>
      <c r="AA53" s="3">
        <f>AA54/Z54*100</f>
        <v>120.36199095022624</v>
      </c>
      <c r="AC53" s="86">
        <v>24</v>
      </c>
      <c r="AD53" s="86" t="s">
        <v>22</v>
      </c>
      <c r="AE53" s="33">
        <f>AE54/AA54*100</f>
        <v>102.25563909774435</v>
      </c>
      <c r="AF53" s="8">
        <v>94</v>
      </c>
      <c r="AG53" s="7">
        <f>AG54/AF54*100</f>
        <v>94.16342412451361</v>
      </c>
      <c r="AH53" s="8">
        <v>101</v>
      </c>
      <c r="AI53" s="7">
        <f>AI54/AH54*100</f>
        <v>97.96747967479675</v>
      </c>
      <c r="AJ53" s="8">
        <f>AJ54/AI54*100</f>
        <v>99.12863070539419</v>
      </c>
      <c r="AK53" s="7">
        <f>AK54/AJ54*100</f>
        <v>89.9539556299707</v>
      </c>
      <c r="AL53" s="7">
        <f>AL54/AK54*100</f>
        <v>90.73987901349466</v>
      </c>
      <c r="AM53" s="7">
        <f>AM54/AL54*100</f>
        <v>101.53846153846153</v>
      </c>
      <c r="AN53" s="7">
        <f>AN54/AM54*100</f>
        <v>98.98989898989899</v>
      </c>
      <c r="AO53" s="3">
        <f>AO54/AN54*100</f>
        <v>98.46938775510205</v>
      </c>
      <c r="AQ53" s="86">
        <v>25</v>
      </c>
      <c r="AR53" s="86" t="s">
        <v>22</v>
      </c>
      <c r="AS53" s="3">
        <f>AS54/AO54*100</f>
        <v>100.51813471502591</v>
      </c>
      <c r="AT53" s="7">
        <f>AT54/AS54*100</f>
        <v>97.9381443298969</v>
      </c>
      <c r="AU53" s="14">
        <v>-101</v>
      </c>
      <c r="AV53" s="34">
        <v>-98</v>
      </c>
      <c r="AW53" s="3">
        <f aca="true" t="shared" si="42" ref="AW53:BB53">AW54/AV54*100</f>
        <v>101.05820105820106</v>
      </c>
      <c r="AX53" s="3">
        <f t="shared" si="42"/>
        <v>96.33507853403141</v>
      </c>
      <c r="AY53" s="3">
        <f t="shared" si="42"/>
        <v>98.91304347826086</v>
      </c>
      <c r="AZ53" s="3">
        <f t="shared" si="42"/>
        <v>107.6923076923077</v>
      </c>
      <c r="BA53" s="3">
        <f t="shared" si="42"/>
        <v>80.61224489795919</v>
      </c>
      <c r="BB53" s="3">
        <f t="shared" si="42"/>
        <v>100.63291139240506</v>
      </c>
      <c r="BC53" s="7">
        <f>BC54/BB54*100</f>
        <v>100.62893081761007</v>
      </c>
      <c r="BD53" s="73"/>
      <c r="BE53" s="86">
        <v>25</v>
      </c>
      <c r="BF53" s="86" t="s">
        <v>22</v>
      </c>
      <c r="BG53" s="64">
        <f>BG54/BC54*100</f>
        <v>90.625</v>
      </c>
      <c r="BH53" s="7">
        <f>BH54/BG54*100</f>
        <v>113.79310344827587</v>
      </c>
    </row>
    <row r="54" spans="2:60" s="17" customFormat="1" ht="12" customHeight="1">
      <c r="B54" s="94"/>
      <c r="C54" s="94"/>
      <c r="D54" s="36"/>
      <c r="E54" s="4">
        <v>151</v>
      </c>
      <c r="F54" s="36">
        <v>206</v>
      </c>
      <c r="G54" s="4">
        <v>211</v>
      </c>
      <c r="H54" s="36">
        <v>215</v>
      </c>
      <c r="I54" s="4">
        <v>220</v>
      </c>
      <c r="J54" s="36">
        <v>198</v>
      </c>
      <c r="K54" s="4">
        <v>186</v>
      </c>
      <c r="L54" s="36">
        <v>178</v>
      </c>
      <c r="M54" s="4">
        <v>171</v>
      </c>
      <c r="N54" s="36"/>
      <c r="O54" s="94"/>
      <c r="P54" s="94"/>
      <c r="Q54" s="4">
        <v>179</v>
      </c>
      <c r="R54" s="36">
        <v>179</v>
      </c>
      <c r="S54" s="4">
        <v>177</v>
      </c>
      <c r="T54" s="36">
        <v>197</v>
      </c>
      <c r="U54" s="4">
        <v>244</v>
      </c>
      <c r="V54" s="36">
        <v>244</v>
      </c>
      <c r="W54" s="4">
        <v>248</v>
      </c>
      <c r="X54" s="36">
        <v>242</v>
      </c>
      <c r="Y54" s="4">
        <v>231</v>
      </c>
      <c r="Z54" s="36">
        <v>221</v>
      </c>
      <c r="AA54" s="4">
        <v>266</v>
      </c>
      <c r="AC54" s="94"/>
      <c r="AD54" s="94"/>
      <c r="AE54" s="37">
        <v>272</v>
      </c>
      <c r="AF54" s="38">
        <v>257</v>
      </c>
      <c r="AG54" s="1">
        <v>242</v>
      </c>
      <c r="AH54" s="38">
        <v>246</v>
      </c>
      <c r="AI54" s="1">
        <v>241</v>
      </c>
      <c r="AJ54" s="38">
        <v>238.9</v>
      </c>
      <c r="AK54" s="1">
        <v>214.9</v>
      </c>
      <c r="AL54" s="37">
        <v>195</v>
      </c>
      <c r="AM54" s="37">
        <v>198</v>
      </c>
      <c r="AN54" s="37">
        <v>196</v>
      </c>
      <c r="AO54" s="1">
        <v>193</v>
      </c>
      <c r="AQ54" s="94"/>
      <c r="AR54" s="94"/>
      <c r="AS54" s="1">
        <v>194</v>
      </c>
      <c r="AT54" s="1">
        <v>190</v>
      </c>
      <c r="AU54" s="2">
        <v>192</v>
      </c>
      <c r="AV54" s="1">
        <v>189</v>
      </c>
      <c r="AW54" s="4">
        <v>191</v>
      </c>
      <c r="AX54" s="4">
        <v>184</v>
      </c>
      <c r="AY54" s="1">
        <v>182</v>
      </c>
      <c r="AZ54" s="1">
        <v>196</v>
      </c>
      <c r="BA54" s="1">
        <v>158</v>
      </c>
      <c r="BB54" s="1">
        <v>159</v>
      </c>
      <c r="BC54" s="1">
        <v>160</v>
      </c>
      <c r="BD54" s="74"/>
      <c r="BE54" s="87"/>
      <c r="BF54" s="87"/>
      <c r="BG54" s="48">
        <v>145</v>
      </c>
      <c r="BH54" s="1">
        <v>165</v>
      </c>
    </row>
    <row r="55" spans="2:60" s="10" customFormat="1" ht="12" customHeight="1">
      <c r="B55" s="86">
        <v>25</v>
      </c>
      <c r="C55" s="86" t="s">
        <v>23</v>
      </c>
      <c r="D55" s="40">
        <v>116</v>
      </c>
      <c r="E55" s="7">
        <v>110</v>
      </c>
      <c r="F55" s="8">
        <v>66</v>
      </c>
      <c r="G55" s="7">
        <f>G56/F56*100</f>
        <v>92.45901639344262</v>
      </c>
      <c r="H55" s="8">
        <v>128</v>
      </c>
      <c r="I55" s="7">
        <f>I56/H56*100</f>
        <v>87.05234159779614</v>
      </c>
      <c r="J55" s="8">
        <f>J56/I56*100</f>
        <v>112.34177215189874</v>
      </c>
      <c r="K55" s="7">
        <f>K56/J56*100</f>
        <v>103.94366197183098</v>
      </c>
      <c r="L55" s="8">
        <f>L56/K56*100</f>
        <v>81.57181571815718</v>
      </c>
      <c r="M55" s="7">
        <f>M56/L56*100</f>
        <v>100.99667774086379</v>
      </c>
      <c r="N55" s="32"/>
      <c r="O55" s="86">
        <v>25</v>
      </c>
      <c r="P55" s="86" t="s">
        <v>23</v>
      </c>
      <c r="Q55" s="7">
        <f>Q56/M56*100</f>
        <v>108.55263157894737</v>
      </c>
      <c r="R55" s="40">
        <v>97</v>
      </c>
      <c r="S55" s="7">
        <v>105</v>
      </c>
      <c r="T55" s="8">
        <v>102</v>
      </c>
      <c r="U55" s="7">
        <f>U56/T56*100</f>
        <v>98.82697947214076</v>
      </c>
      <c r="V55" s="8">
        <v>100</v>
      </c>
      <c r="W55" s="7">
        <f>W56/V56*100</f>
        <v>96.73590504451039</v>
      </c>
      <c r="X55" s="8">
        <v>103</v>
      </c>
      <c r="Y55" s="7">
        <f>Y56/X56*100</f>
        <v>104.19161676646706</v>
      </c>
      <c r="Z55" s="8">
        <f>Z56/Y56*100</f>
        <v>104.88505747126437</v>
      </c>
      <c r="AA55" s="7">
        <f>AA56/Z56*100</f>
        <v>118.63013698630137</v>
      </c>
      <c r="AC55" s="86">
        <v>25</v>
      </c>
      <c r="AD55" s="86" t="s">
        <v>23</v>
      </c>
      <c r="AE55" s="9">
        <f>AE56/AA56*100</f>
        <v>103.69515011547344</v>
      </c>
      <c r="AF55" s="41">
        <v>88</v>
      </c>
      <c r="AG55" s="3">
        <f>AG56/AF56*100</f>
        <v>104.07124681933841</v>
      </c>
      <c r="AH55" s="32">
        <f>AH56/AG56*100</f>
        <v>104.88997555012224</v>
      </c>
      <c r="AI55" s="3">
        <f>AI56/AH56*100</f>
        <v>101.3986013986014</v>
      </c>
      <c r="AJ55" s="32">
        <f>AJ56/AI56*100</f>
        <v>101.5632183908046</v>
      </c>
      <c r="AK55" s="3">
        <f>AK56/AJ56*100</f>
        <v>99.81892258940697</v>
      </c>
      <c r="AL55" s="7">
        <f>AL56/AK56*100</f>
        <v>97.73242630385488</v>
      </c>
      <c r="AM55" s="7">
        <f>AM56/AL56*100</f>
        <v>100.8584686774942</v>
      </c>
      <c r="AN55" s="7">
        <f>AN56/AM56*100</f>
        <v>81.66551644812515</v>
      </c>
      <c r="AO55" s="3">
        <f>AO56/AN56*100</f>
        <v>129.5774647887324</v>
      </c>
      <c r="AQ55" s="86">
        <v>26</v>
      </c>
      <c r="AR55" s="86" t="s">
        <v>23</v>
      </c>
      <c r="AS55" s="3">
        <f>AS56/AO56*100</f>
        <v>101.08695652173914</v>
      </c>
      <c r="AT55" s="7">
        <f>AT56/AS56*100</f>
        <v>94.6236559139785</v>
      </c>
      <c r="AU55" s="14">
        <v>-105</v>
      </c>
      <c r="AV55" s="42">
        <v>-100</v>
      </c>
      <c r="AW55" s="7">
        <f aca="true" t="shared" si="43" ref="AW55:BB55">AW56/AV56*100</f>
        <v>100.65359477124183</v>
      </c>
      <c r="AX55" s="7">
        <f t="shared" si="43"/>
        <v>97.40259740259741</v>
      </c>
      <c r="AY55" s="7">
        <f t="shared" si="43"/>
        <v>98.88888888888889</v>
      </c>
      <c r="AZ55" s="7">
        <f t="shared" si="43"/>
        <v>102.47191011235954</v>
      </c>
      <c r="BA55" s="7">
        <f t="shared" si="43"/>
        <v>96.27192982456141</v>
      </c>
      <c r="BB55" s="7">
        <f t="shared" si="43"/>
        <v>99.08883826879271</v>
      </c>
      <c r="BC55" s="7">
        <f>BC56/BB56*100</f>
        <v>106.66666666666667</v>
      </c>
      <c r="BD55" s="73"/>
      <c r="BE55" s="86">
        <v>26</v>
      </c>
      <c r="BF55" s="86" t="s">
        <v>23</v>
      </c>
      <c r="BG55" s="64">
        <f>BG56/BC56*100</f>
        <v>103.01724137931035</v>
      </c>
      <c r="BH55" s="7">
        <f>BH56/BG56*100</f>
        <v>101.46443514644352</v>
      </c>
    </row>
    <row r="56" spans="2:60" s="17" customFormat="1" ht="12" customHeight="1">
      <c r="B56" s="94"/>
      <c r="C56" s="94"/>
      <c r="D56" s="38">
        <v>417</v>
      </c>
      <c r="E56" s="1">
        <v>458</v>
      </c>
      <c r="F56" s="38">
        <v>305</v>
      </c>
      <c r="G56" s="1">
        <v>282</v>
      </c>
      <c r="H56" s="38">
        <v>363</v>
      </c>
      <c r="I56" s="1">
        <v>316</v>
      </c>
      <c r="J56" s="38">
        <v>355</v>
      </c>
      <c r="K56" s="1">
        <v>369</v>
      </c>
      <c r="L56" s="38">
        <v>301</v>
      </c>
      <c r="M56" s="1">
        <v>304</v>
      </c>
      <c r="N56" s="36"/>
      <c r="O56" s="94"/>
      <c r="P56" s="94"/>
      <c r="Q56" s="1">
        <v>330</v>
      </c>
      <c r="R56" s="38">
        <v>320</v>
      </c>
      <c r="S56" s="1">
        <v>336</v>
      </c>
      <c r="T56" s="38">
        <v>341</v>
      </c>
      <c r="U56" s="1">
        <v>337</v>
      </c>
      <c r="V56" s="38">
        <v>337</v>
      </c>
      <c r="W56" s="1">
        <v>326</v>
      </c>
      <c r="X56" s="38">
        <v>334</v>
      </c>
      <c r="Y56" s="1">
        <v>348</v>
      </c>
      <c r="Z56" s="38">
        <v>365</v>
      </c>
      <c r="AA56" s="1">
        <v>433</v>
      </c>
      <c r="AC56" s="94"/>
      <c r="AD56" s="94"/>
      <c r="AE56" s="43">
        <v>449</v>
      </c>
      <c r="AF56" s="36">
        <v>393</v>
      </c>
      <c r="AG56" s="4">
        <v>409</v>
      </c>
      <c r="AH56" s="36">
        <v>429</v>
      </c>
      <c r="AI56" s="4">
        <v>435</v>
      </c>
      <c r="AJ56" s="36">
        <v>441.8</v>
      </c>
      <c r="AK56" s="4">
        <v>441</v>
      </c>
      <c r="AL56" s="37">
        <v>431</v>
      </c>
      <c r="AM56" s="37">
        <v>434.7</v>
      </c>
      <c r="AN56" s="37">
        <v>355</v>
      </c>
      <c r="AO56" s="1">
        <v>460</v>
      </c>
      <c r="AQ56" s="94"/>
      <c r="AR56" s="94"/>
      <c r="AS56" s="1">
        <v>465</v>
      </c>
      <c r="AT56" s="4">
        <v>440</v>
      </c>
      <c r="AU56" s="2">
        <v>460</v>
      </c>
      <c r="AV56" s="4">
        <v>459</v>
      </c>
      <c r="AW56" s="1">
        <v>462</v>
      </c>
      <c r="AX56" s="1">
        <v>450</v>
      </c>
      <c r="AY56" s="1">
        <v>445</v>
      </c>
      <c r="AZ56" s="1">
        <v>456</v>
      </c>
      <c r="BA56" s="1">
        <v>439</v>
      </c>
      <c r="BB56" s="1">
        <v>435</v>
      </c>
      <c r="BC56" s="1">
        <v>464</v>
      </c>
      <c r="BD56" s="74"/>
      <c r="BE56" s="87"/>
      <c r="BF56" s="94"/>
      <c r="BG56" s="48">
        <v>478</v>
      </c>
      <c r="BH56" s="1">
        <v>485</v>
      </c>
    </row>
    <row r="57" spans="2:60" s="10" customFormat="1" ht="12" customHeight="1">
      <c r="B57" s="92">
        <v>26</v>
      </c>
      <c r="C57" s="86" t="s">
        <v>24</v>
      </c>
      <c r="D57" s="57">
        <v>111</v>
      </c>
      <c r="E57" s="58">
        <f>E58/D58*100</f>
        <v>110.10752688172043</v>
      </c>
      <c r="F57" s="57">
        <f>F58/E58*100</f>
        <v>89.16015625</v>
      </c>
      <c r="G57" s="58">
        <f>G58/F58*100</f>
        <v>96.71412924424972</v>
      </c>
      <c r="H57" s="57">
        <f>H58/G58*100</f>
        <v>108.4937712344281</v>
      </c>
      <c r="I57" s="58">
        <v>101</v>
      </c>
      <c r="J57" s="57">
        <v>99</v>
      </c>
      <c r="K57" s="58">
        <f>K58/J58*100</f>
        <v>100</v>
      </c>
      <c r="L57" s="57">
        <f>L58/K58*100</f>
        <v>103.49794238683128</v>
      </c>
      <c r="M57" s="58">
        <f>M58/L58*100</f>
        <v>93.53876739562624</v>
      </c>
      <c r="N57" s="57"/>
      <c r="O57" s="92">
        <v>26</v>
      </c>
      <c r="P57" s="86" t="s">
        <v>24</v>
      </c>
      <c r="Q57" s="58">
        <f>Q58/M58*100</f>
        <v>107.01381509032943</v>
      </c>
      <c r="R57" s="57">
        <v>96</v>
      </c>
      <c r="S57" s="58">
        <f>S58/R58*100</f>
        <v>102.06185567010309</v>
      </c>
      <c r="T57" s="57">
        <v>99</v>
      </c>
      <c r="U57" s="58">
        <f>U58/T58*100</f>
        <v>94.25641025641026</v>
      </c>
      <c r="V57" s="57">
        <f>V58/U58*100</f>
        <v>98.69423286180631</v>
      </c>
      <c r="W57" s="58">
        <v>100</v>
      </c>
      <c r="X57" s="57">
        <v>102</v>
      </c>
      <c r="Y57" s="58">
        <f>Y58/X58*100</f>
        <v>101.19305856832972</v>
      </c>
      <c r="Z57" s="57">
        <f>Z58/Y58*100</f>
        <v>100.10718113612005</v>
      </c>
      <c r="AA57" s="58">
        <f>AA58/Z58*100</f>
        <v>81.15631691648822</v>
      </c>
      <c r="AC57" s="86">
        <v>26</v>
      </c>
      <c r="AD57" s="86" t="s">
        <v>24</v>
      </c>
      <c r="AE57" s="59">
        <f>AE58/AA58*100</f>
        <v>115.56728232189974</v>
      </c>
      <c r="AF57" s="56">
        <v>95</v>
      </c>
      <c r="AG57" s="60">
        <f>AG58/AF58*100</f>
        <v>108.17307692307692</v>
      </c>
      <c r="AH57" s="56">
        <f>AH58/AG58*100</f>
        <v>98.88888888888889</v>
      </c>
      <c r="AI57" s="60">
        <v>97</v>
      </c>
      <c r="AJ57" s="56">
        <f>AJ58/AI58*100</f>
        <v>100.12672811059909</v>
      </c>
      <c r="AK57" s="60">
        <f>AK58/AJ58*100</f>
        <v>101.3922448509953</v>
      </c>
      <c r="AL57" s="7">
        <f>AL58/AK58*100</f>
        <v>99.97730367680435</v>
      </c>
      <c r="AM57" s="7">
        <f>AM58/AL58*100</f>
        <v>100.24971623155506</v>
      </c>
      <c r="AN57" s="7">
        <f>AN58/AM58*100</f>
        <v>99.07155797101449</v>
      </c>
      <c r="AO57" s="3">
        <f>AO58/AN58*100</f>
        <v>96.8</v>
      </c>
      <c r="AQ57" s="86">
        <v>27</v>
      </c>
      <c r="AR57" s="86" t="s">
        <v>24</v>
      </c>
      <c r="AS57" s="3">
        <f>AS58/AO58*100</f>
        <v>87.13105076741441</v>
      </c>
      <c r="AT57" s="7">
        <f>AT58/AS58*100</f>
        <v>92.14092140921409</v>
      </c>
      <c r="AU57" s="14">
        <v>-99</v>
      </c>
      <c r="AV57" s="34">
        <v>-102</v>
      </c>
      <c r="AW57" s="3">
        <f aca="true" t="shared" si="44" ref="AW57:BB57">AW58/AV58*100</f>
        <v>98.68035190615836</v>
      </c>
      <c r="AX57" s="3">
        <f t="shared" si="44"/>
        <v>95.69093610698366</v>
      </c>
      <c r="AY57" s="3">
        <f t="shared" si="44"/>
        <v>99.53416149068323</v>
      </c>
      <c r="AZ57" s="3">
        <f t="shared" si="44"/>
        <v>101.24804992199688</v>
      </c>
      <c r="BA57" s="3">
        <f t="shared" si="44"/>
        <v>96.14791987673344</v>
      </c>
      <c r="BB57" s="3">
        <f t="shared" si="44"/>
        <v>104.16666666666667</v>
      </c>
      <c r="BC57" s="7">
        <f>BC58/BB58*100</f>
        <v>102.30769230769229</v>
      </c>
      <c r="BD57" s="73"/>
      <c r="BE57" s="86">
        <v>27</v>
      </c>
      <c r="BF57" s="86" t="s">
        <v>24</v>
      </c>
      <c r="BG57" s="64">
        <f>BG58/BC58*100</f>
        <v>97.74436090225564</v>
      </c>
      <c r="BH57" s="7">
        <f>BH58/BG58*100</f>
        <v>101.53846153846153</v>
      </c>
    </row>
    <row r="58" spans="2:60" s="17" customFormat="1" ht="12" customHeight="1">
      <c r="B58" s="93"/>
      <c r="C58" s="94"/>
      <c r="D58" s="36">
        <v>930</v>
      </c>
      <c r="E58" s="4">
        <v>1024</v>
      </c>
      <c r="F58" s="36">
        <v>913</v>
      </c>
      <c r="G58" s="4">
        <v>883</v>
      </c>
      <c r="H58" s="36">
        <v>958</v>
      </c>
      <c r="I58" s="4">
        <v>976</v>
      </c>
      <c r="J58" s="36">
        <v>972</v>
      </c>
      <c r="K58" s="4">
        <v>972</v>
      </c>
      <c r="L58" s="36">
        <v>1006</v>
      </c>
      <c r="M58" s="4">
        <v>941</v>
      </c>
      <c r="N58" s="36"/>
      <c r="O58" s="93"/>
      <c r="P58" s="94"/>
      <c r="Q58" s="4">
        <v>1007</v>
      </c>
      <c r="R58" s="36">
        <v>970</v>
      </c>
      <c r="S58" s="4">
        <v>990</v>
      </c>
      <c r="T58" s="36">
        <v>975</v>
      </c>
      <c r="U58" s="4">
        <v>919</v>
      </c>
      <c r="V58" s="36">
        <v>907</v>
      </c>
      <c r="W58" s="4">
        <v>904</v>
      </c>
      <c r="X58" s="36">
        <v>922</v>
      </c>
      <c r="Y58" s="4">
        <v>933</v>
      </c>
      <c r="Z58" s="36">
        <v>934</v>
      </c>
      <c r="AA58" s="4">
        <v>758</v>
      </c>
      <c r="AC58" s="94"/>
      <c r="AD58" s="94"/>
      <c r="AE58" s="37">
        <v>876</v>
      </c>
      <c r="AF58" s="38">
        <v>832</v>
      </c>
      <c r="AG58" s="1">
        <v>900</v>
      </c>
      <c r="AH58" s="38">
        <v>890</v>
      </c>
      <c r="AI58" s="1">
        <v>868</v>
      </c>
      <c r="AJ58" s="38">
        <v>869.1</v>
      </c>
      <c r="AK58" s="1">
        <v>881.2</v>
      </c>
      <c r="AL58" s="37">
        <v>881</v>
      </c>
      <c r="AM58" s="37">
        <v>883.2</v>
      </c>
      <c r="AN58" s="37">
        <v>875</v>
      </c>
      <c r="AO58" s="1">
        <v>847</v>
      </c>
      <c r="AQ58" s="94"/>
      <c r="AR58" s="94"/>
      <c r="AS58" s="1">
        <v>738</v>
      </c>
      <c r="AT58" s="1">
        <v>680</v>
      </c>
      <c r="AU58" s="2">
        <v>671</v>
      </c>
      <c r="AV58" s="1">
        <v>682</v>
      </c>
      <c r="AW58" s="4">
        <v>673</v>
      </c>
      <c r="AX58" s="4">
        <v>644</v>
      </c>
      <c r="AY58" s="1">
        <v>641</v>
      </c>
      <c r="AZ58" s="1">
        <v>649</v>
      </c>
      <c r="BA58" s="1">
        <v>624</v>
      </c>
      <c r="BB58" s="1">
        <v>650</v>
      </c>
      <c r="BC58" s="1">
        <v>665</v>
      </c>
      <c r="BD58" s="74"/>
      <c r="BE58" s="87"/>
      <c r="BF58" s="87"/>
      <c r="BG58" s="48">
        <v>650</v>
      </c>
      <c r="BH58" s="1">
        <v>660</v>
      </c>
    </row>
    <row r="59" spans="2:60" s="10" customFormat="1" ht="12" customHeight="1">
      <c r="B59" s="86">
        <v>27</v>
      </c>
      <c r="C59" s="86" t="s">
        <v>25</v>
      </c>
      <c r="D59" s="56">
        <v>98</v>
      </c>
      <c r="E59" s="60">
        <f>E60/D60*100</f>
        <v>86.1963190184049</v>
      </c>
      <c r="F59" s="56">
        <f>F60/E60*100</f>
        <v>101.3523131672598</v>
      </c>
      <c r="G59" s="60">
        <f>G60/F60*100</f>
        <v>96.83988764044943</v>
      </c>
      <c r="H59" s="56">
        <f>H60/G60*100</f>
        <v>97.96954314720813</v>
      </c>
      <c r="I59" s="60">
        <v>98</v>
      </c>
      <c r="J59" s="56">
        <f>J60/I60*100</f>
        <v>87.77194298574643</v>
      </c>
      <c r="K59" s="60">
        <f>K60/J60*100</f>
        <v>99.74358974358975</v>
      </c>
      <c r="L59" s="56">
        <f>L60/K60*100</f>
        <v>98.88603256212511</v>
      </c>
      <c r="M59" s="60">
        <f>M60/L60*100</f>
        <v>91.94107452339688</v>
      </c>
      <c r="N59" s="57"/>
      <c r="O59" s="86">
        <v>27</v>
      </c>
      <c r="P59" s="86" t="s">
        <v>25</v>
      </c>
      <c r="Q59" s="60">
        <v>106</v>
      </c>
      <c r="R59" s="56">
        <v>99</v>
      </c>
      <c r="S59" s="60">
        <f aca="true" t="shared" si="45" ref="S59:AA59">S60/R60*100</f>
        <v>108.63757791629564</v>
      </c>
      <c r="T59" s="56">
        <f t="shared" si="45"/>
        <v>103.03278688524591</v>
      </c>
      <c r="U59" s="60">
        <f t="shared" si="45"/>
        <v>108.1145584725537</v>
      </c>
      <c r="V59" s="56">
        <f t="shared" si="45"/>
        <v>110.66961000735836</v>
      </c>
      <c r="W59" s="60">
        <f t="shared" si="45"/>
        <v>107.4468085106383</v>
      </c>
      <c r="X59" s="56">
        <f t="shared" si="45"/>
        <v>103.83663366336633</v>
      </c>
      <c r="Y59" s="60">
        <f t="shared" si="45"/>
        <v>98.39094159713945</v>
      </c>
      <c r="Z59" s="56">
        <f t="shared" si="45"/>
        <v>102.54391278013327</v>
      </c>
      <c r="AA59" s="60">
        <f t="shared" si="45"/>
        <v>106.20200826934436</v>
      </c>
      <c r="AC59" s="86">
        <v>27</v>
      </c>
      <c r="AD59" s="86" t="s">
        <v>25</v>
      </c>
      <c r="AE59" s="61">
        <f>AE60/AA60*100</f>
        <v>98.99888765294772</v>
      </c>
      <c r="AF59" s="57">
        <v>96</v>
      </c>
      <c r="AG59" s="58">
        <f>AG60/AF60*100</f>
        <v>117.21120186697782</v>
      </c>
      <c r="AH59" s="57">
        <f>AH60/AG60*100</f>
        <v>100.39820806371328</v>
      </c>
      <c r="AI59" s="58">
        <f>AI60/AH60*100</f>
        <v>105.9494298463064</v>
      </c>
      <c r="AJ59" s="57">
        <f>AJ60/AI60*100</f>
        <v>107.57136172204025</v>
      </c>
      <c r="AK59" s="58">
        <f>AK60/AJ60*100</f>
        <v>100.43500957021054</v>
      </c>
      <c r="AL59" s="7">
        <f>AL60/AK60*100</f>
        <v>97.62647262647262</v>
      </c>
      <c r="AM59" s="7">
        <f>AM60/AL60*100</f>
        <v>101.91659272404614</v>
      </c>
      <c r="AN59" s="7">
        <f>AN60/AM60*100</f>
        <v>103.64791920598991</v>
      </c>
      <c r="AO59" s="3">
        <f>AO60/AN60*100</f>
        <v>103.65392692146158</v>
      </c>
      <c r="AQ59" s="86">
        <v>28</v>
      </c>
      <c r="AR59" s="86" t="s">
        <v>25</v>
      </c>
      <c r="AS59" s="3">
        <f>AS60/AO60*100</f>
        <v>98.78444084278767</v>
      </c>
      <c r="AT59" s="7">
        <f>AT60/AS60*100</f>
        <v>93.8884331419196</v>
      </c>
      <c r="AU59" s="14">
        <v>-97</v>
      </c>
      <c r="AV59" s="42">
        <v>-104</v>
      </c>
      <c r="AW59" s="7">
        <f aca="true" t="shared" si="46" ref="AW59:BB59">AW60/AV60*100</f>
        <v>105.99218410768563</v>
      </c>
      <c r="AX59" s="7">
        <f t="shared" si="46"/>
        <v>93.65014338385907</v>
      </c>
      <c r="AY59" s="7">
        <f t="shared" si="46"/>
        <v>100.87489063867017</v>
      </c>
      <c r="AZ59" s="7">
        <f t="shared" si="46"/>
        <v>96.22723330442324</v>
      </c>
      <c r="BA59" s="7">
        <f t="shared" si="46"/>
        <v>100.36052275799909</v>
      </c>
      <c r="BB59" s="7">
        <f t="shared" si="46"/>
        <v>95.24023349797935</v>
      </c>
      <c r="BC59" s="7">
        <f>BC60/BB60*100</f>
        <v>105.65770862800565</v>
      </c>
      <c r="BD59" s="73"/>
      <c r="BE59" s="86">
        <v>28</v>
      </c>
      <c r="BF59" s="86" t="s">
        <v>25</v>
      </c>
      <c r="BG59" s="64">
        <f>BG60/BC60*100</f>
        <v>91.47701918786257</v>
      </c>
      <c r="BH59" s="7">
        <f>BH60/BG60*100</f>
        <v>95.95121951219512</v>
      </c>
    </row>
    <row r="60" spans="2:60" s="17" customFormat="1" ht="12" customHeight="1">
      <c r="B60" s="94"/>
      <c r="C60" s="94"/>
      <c r="D60" s="38">
        <v>1630</v>
      </c>
      <c r="E60" s="1">
        <v>1405</v>
      </c>
      <c r="F60" s="38">
        <v>1424</v>
      </c>
      <c r="G60" s="1">
        <v>1379</v>
      </c>
      <c r="H60" s="38">
        <v>1351</v>
      </c>
      <c r="I60" s="1">
        <v>1333</v>
      </c>
      <c r="J60" s="38">
        <v>1170</v>
      </c>
      <c r="K60" s="1">
        <v>1167</v>
      </c>
      <c r="L60" s="38">
        <v>1154</v>
      </c>
      <c r="M60" s="1">
        <v>1061</v>
      </c>
      <c r="N60" s="36"/>
      <c r="O60" s="94"/>
      <c r="P60" s="94"/>
      <c r="Q60" s="1">
        <v>1130</v>
      </c>
      <c r="R60" s="38">
        <v>1123</v>
      </c>
      <c r="S60" s="1">
        <v>1220</v>
      </c>
      <c r="T60" s="38">
        <v>1257</v>
      </c>
      <c r="U60" s="1">
        <v>1359</v>
      </c>
      <c r="V60" s="38">
        <v>1504</v>
      </c>
      <c r="W60" s="1">
        <v>1616</v>
      </c>
      <c r="X60" s="38">
        <v>1678</v>
      </c>
      <c r="Y60" s="1">
        <v>1651</v>
      </c>
      <c r="Z60" s="38">
        <v>1693</v>
      </c>
      <c r="AA60" s="1">
        <v>1798</v>
      </c>
      <c r="AC60" s="94"/>
      <c r="AD60" s="94"/>
      <c r="AE60" s="43">
        <v>1780</v>
      </c>
      <c r="AF60" s="36">
        <v>1714</v>
      </c>
      <c r="AG60" s="4">
        <v>2009</v>
      </c>
      <c r="AH60" s="36">
        <v>2017</v>
      </c>
      <c r="AI60" s="4">
        <v>2137</v>
      </c>
      <c r="AJ60" s="36">
        <v>2298.8</v>
      </c>
      <c r="AK60" s="4">
        <v>2308.8</v>
      </c>
      <c r="AL60" s="49">
        <v>2254</v>
      </c>
      <c r="AM60" s="49">
        <v>2297.2</v>
      </c>
      <c r="AN60" s="49">
        <v>2381</v>
      </c>
      <c r="AO60" s="1">
        <v>2468</v>
      </c>
      <c r="AQ60" s="94"/>
      <c r="AR60" s="94"/>
      <c r="AS60" s="1">
        <v>2438</v>
      </c>
      <c r="AT60" s="4">
        <v>2289</v>
      </c>
      <c r="AU60" s="2">
        <v>2210</v>
      </c>
      <c r="AV60" s="4">
        <v>2303</v>
      </c>
      <c r="AW60" s="5">
        <v>2441</v>
      </c>
      <c r="AX60" s="5">
        <v>2286</v>
      </c>
      <c r="AY60" s="1">
        <v>2306</v>
      </c>
      <c r="AZ60" s="1">
        <v>2219</v>
      </c>
      <c r="BA60" s="1">
        <v>2227</v>
      </c>
      <c r="BB60" s="1">
        <v>2121</v>
      </c>
      <c r="BC60" s="1">
        <v>2241</v>
      </c>
      <c r="BD60" s="74"/>
      <c r="BE60" s="87"/>
      <c r="BF60" s="94"/>
      <c r="BG60" s="48">
        <v>2050</v>
      </c>
      <c r="BH60" s="1">
        <v>1967</v>
      </c>
    </row>
    <row r="61" spans="2:60" s="10" customFormat="1" ht="12" customHeight="1">
      <c r="B61" s="86">
        <v>28</v>
      </c>
      <c r="C61" s="86" t="s">
        <v>26</v>
      </c>
      <c r="D61" s="57">
        <v>107</v>
      </c>
      <c r="E61" s="58">
        <f>E62/D62*100</f>
        <v>105.2059052059052</v>
      </c>
      <c r="F61" s="57">
        <v>113</v>
      </c>
      <c r="G61" s="58">
        <v>99</v>
      </c>
      <c r="H61" s="57">
        <f>H62/G62*100</f>
        <v>91.51436031331592</v>
      </c>
      <c r="I61" s="58">
        <v>91</v>
      </c>
      <c r="J61" s="57">
        <f>J62/I62*100</f>
        <v>95.1086956521739</v>
      </c>
      <c r="K61" s="58">
        <f>K62/J62*100</f>
        <v>99.67346938775509</v>
      </c>
      <c r="L61" s="57">
        <f>L62/K62*100</f>
        <v>101.71990171990173</v>
      </c>
      <c r="M61" s="58">
        <f>M62/L62*100</f>
        <v>95.33011272141707</v>
      </c>
      <c r="N61" s="57"/>
      <c r="O61" s="86">
        <v>28</v>
      </c>
      <c r="P61" s="86" t="s">
        <v>26</v>
      </c>
      <c r="Q61" s="58">
        <f>Q62/M62*100</f>
        <v>97.04391891891892</v>
      </c>
      <c r="R61" s="57">
        <v>97</v>
      </c>
      <c r="S61" s="58">
        <f aca="true" t="shared" si="47" ref="S61:AA61">S62/R62*100</f>
        <v>100.35810205908685</v>
      </c>
      <c r="T61" s="57">
        <f t="shared" si="47"/>
        <v>102.23015165031222</v>
      </c>
      <c r="U61" s="58">
        <f t="shared" si="47"/>
        <v>108.02792321116928</v>
      </c>
      <c r="V61" s="57">
        <f t="shared" si="47"/>
        <v>97.25363489499192</v>
      </c>
      <c r="W61" s="58">
        <f t="shared" si="47"/>
        <v>100.99667774086379</v>
      </c>
      <c r="X61" s="57">
        <f t="shared" si="47"/>
        <v>98.19078947368422</v>
      </c>
      <c r="Y61" s="58">
        <f t="shared" si="47"/>
        <v>110.80402010050253</v>
      </c>
      <c r="Z61" s="57">
        <f t="shared" si="47"/>
        <v>115.11715797430082</v>
      </c>
      <c r="AA61" s="58">
        <f t="shared" si="47"/>
        <v>100.85357846355876</v>
      </c>
      <c r="AC61" s="86">
        <v>28</v>
      </c>
      <c r="AD61" s="86" t="s">
        <v>26</v>
      </c>
      <c r="AE61" s="59">
        <f>AE62/AA62*100</f>
        <v>103.77604166666667</v>
      </c>
      <c r="AF61" s="56">
        <v>85</v>
      </c>
      <c r="AG61" s="60">
        <f>AG62/AF62*100</f>
        <v>103.32594235033258</v>
      </c>
      <c r="AH61" s="56">
        <f>AH62/AG62*100</f>
        <v>103.07582260371959</v>
      </c>
      <c r="AI61" s="60">
        <f>AI62/AH62*100</f>
        <v>91.18667591950035</v>
      </c>
      <c r="AJ61" s="56">
        <f>AJ62/AI62*100</f>
        <v>98.82039573820396</v>
      </c>
      <c r="AK61" s="60">
        <f>AK62/AJ62*100</f>
        <v>101.91759722757028</v>
      </c>
      <c r="AL61" s="7">
        <f>AL62/AK62*100</f>
        <v>97.8540123923228</v>
      </c>
      <c r="AM61" s="7">
        <f>AM62/AL62*100</f>
        <v>98.22393822393822</v>
      </c>
      <c r="AN61" s="7">
        <f>AN62/AM62*100</f>
        <v>100.1572327044025</v>
      </c>
      <c r="AO61" s="3">
        <f>AO62/AN62*100</f>
        <v>99.13657770800629</v>
      </c>
      <c r="AQ61" s="86">
        <v>29</v>
      </c>
      <c r="AR61" s="113" t="s">
        <v>53</v>
      </c>
      <c r="AS61" s="3">
        <f>AS62/AO62*100</f>
        <v>94.45764053840064</v>
      </c>
      <c r="AT61" s="7">
        <f>AT62/AS62*100</f>
        <v>101.84409052808047</v>
      </c>
      <c r="AU61" s="14">
        <v>-85</v>
      </c>
      <c r="AV61" s="34">
        <v>-102</v>
      </c>
      <c r="AW61" s="3">
        <f aca="true" t="shared" si="48" ref="AW61:BB61">AW62/AV62*100</f>
        <v>105.43893129770991</v>
      </c>
      <c r="AX61" s="3">
        <f t="shared" si="48"/>
        <v>104.07239819004526</v>
      </c>
      <c r="AY61" s="3">
        <f t="shared" si="48"/>
        <v>99.56521739130434</v>
      </c>
      <c r="AZ61" s="3">
        <f t="shared" si="48"/>
        <v>96.94323144104804</v>
      </c>
      <c r="BA61" s="3">
        <f t="shared" si="48"/>
        <v>90.36036036036036</v>
      </c>
      <c r="BB61" s="3">
        <f t="shared" si="48"/>
        <v>120.43868394815553</v>
      </c>
      <c r="BC61" s="7">
        <f>BC62/BB62*100</f>
        <v>100.16556291390728</v>
      </c>
      <c r="BD61" s="73"/>
      <c r="BE61" s="86">
        <v>29</v>
      </c>
      <c r="BF61" s="113" t="s">
        <v>53</v>
      </c>
      <c r="BG61" s="64">
        <f>BG62/BC62*100</f>
        <v>96.77685950413223</v>
      </c>
      <c r="BH61" s="7">
        <f>BH62/BG62*100</f>
        <v>98.12126387702818</v>
      </c>
    </row>
    <row r="62" spans="2:60" s="17" customFormat="1" ht="12" customHeight="1">
      <c r="B62" s="94"/>
      <c r="C62" s="94"/>
      <c r="D62" s="36">
        <v>1287</v>
      </c>
      <c r="E62" s="4">
        <v>1354</v>
      </c>
      <c r="F62" s="36">
        <v>1539</v>
      </c>
      <c r="G62" s="4">
        <v>1532</v>
      </c>
      <c r="H62" s="36">
        <v>1402</v>
      </c>
      <c r="I62" s="4">
        <v>1288</v>
      </c>
      <c r="J62" s="36">
        <v>1225</v>
      </c>
      <c r="K62" s="4">
        <v>1221</v>
      </c>
      <c r="L62" s="36">
        <v>1242</v>
      </c>
      <c r="M62" s="4">
        <v>1184</v>
      </c>
      <c r="N62" s="36"/>
      <c r="O62" s="94"/>
      <c r="P62" s="94"/>
      <c r="Q62" s="4">
        <v>1149</v>
      </c>
      <c r="R62" s="36">
        <v>1117</v>
      </c>
      <c r="S62" s="4">
        <v>1121</v>
      </c>
      <c r="T62" s="36">
        <v>1146</v>
      </c>
      <c r="U62" s="4">
        <v>1238</v>
      </c>
      <c r="V62" s="36">
        <v>1204</v>
      </c>
      <c r="W62" s="4">
        <v>1216</v>
      </c>
      <c r="X62" s="36">
        <v>1194</v>
      </c>
      <c r="Y62" s="4">
        <v>1323</v>
      </c>
      <c r="Z62" s="36">
        <v>1523</v>
      </c>
      <c r="AA62" s="4">
        <v>1536</v>
      </c>
      <c r="AC62" s="94"/>
      <c r="AD62" s="94"/>
      <c r="AE62" s="37">
        <v>1594</v>
      </c>
      <c r="AF62" s="38">
        <v>1353</v>
      </c>
      <c r="AG62" s="1">
        <v>1398</v>
      </c>
      <c r="AH62" s="38">
        <v>1441</v>
      </c>
      <c r="AI62" s="1">
        <v>1314</v>
      </c>
      <c r="AJ62" s="38">
        <v>1298.5</v>
      </c>
      <c r="AK62" s="1">
        <v>1323.4</v>
      </c>
      <c r="AL62" s="49">
        <v>1295</v>
      </c>
      <c r="AM62" s="49">
        <v>1272</v>
      </c>
      <c r="AN62" s="49">
        <v>1274</v>
      </c>
      <c r="AO62" s="1">
        <v>1263</v>
      </c>
      <c r="AQ62" s="94"/>
      <c r="AR62" s="114"/>
      <c r="AS62" s="1">
        <v>1193</v>
      </c>
      <c r="AT62" s="1">
        <v>1215</v>
      </c>
      <c r="AU62" s="2">
        <v>1030</v>
      </c>
      <c r="AV62" s="1">
        <v>1048</v>
      </c>
      <c r="AW62" s="4">
        <v>1105</v>
      </c>
      <c r="AX62" s="4">
        <v>1150</v>
      </c>
      <c r="AY62" s="1">
        <v>1145</v>
      </c>
      <c r="AZ62" s="1">
        <v>1110</v>
      </c>
      <c r="BA62" s="1">
        <v>1003</v>
      </c>
      <c r="BB62" s="1">
        <v>1208</v>
      </c>
      <c r="BC62" s="1">
        <v>1210</v>
      </c>
      <c r="BD62" s="74"/>
      <c r="BE62" s="87"/>
      <c r="BF62" s="118"/>
      <c r="BG62" s="48">
        <v>1171</v>
      </c>
      <c r="BH62" s="1">
        <v>1149</v>
      </c>
    </row>
    <row r="63" spans="2:60" s="10" customFormat="1" ht="12" customHeight="1">
      <c r="B63" s="92">
        <v>29</v>
      </c>
      <c r="C63" s="86" t="s">
        <v>27</v>
      </c>
      <c r="D63" s="62"/>
      <c r="E63" s="63"/>
      <c r="F63" s="56">
        <v>188</v>
      </c>
      <c r="G63" s="60">
        <v>132</v>
      </c>
      <c r="H63" s="56">
        <v>120</v>
      </c>
      <c r="I63" s="60">
        <v>168</v>
      </c>
      <c r="J63" s="56">
        <v>84</v>
      </c>
      <c r="K63" s="60">
        <v>128</v>
      </c>
      <c r="L63" s="56">
        <v>105</v>
      </c>
      <c r="M63" s="60">
        <v>106</v>
      </c>
      <c r="N63" s="57"/>
      <c r="O63" s="92">
        <v>29</v>
      </c>
      <c r="P63" s="86" t="s">
        <v>27</v>
      </c>
      <c r="Q63" s="60">
        <v>96</v>
      </c>
      <c r="R63" s="56">
        <v>89</v>
      </c>
      <c r="S63" s="60">
        <v>105</v>
      </c>
      <c r="T63" s="56">
        <v>102</v>
      </c>
      <c r="U63" s="60">
        <f>U64/T64*100</f>
        <v>111.11111111111111</v>
      </c>
      <c r="V63" s="56">
        <v>113</v>
      </c>
      <c r="W63" s="60">
        <v>89</v>
      </c>
      <c r="X63" s="56">
        <f>X64/W64*100</f>
        <v>110.00000000000001</v>
      </c>
      <c r="Y63" s="60">
        <v>120</v>
      </c>
      <c r="Z63" s="56">
        <f>Z64/Y64*100</f>
        <v>107.40740740740742</v>
      </c>
      <c r="AA63" s="60">
        <f>AA64/Z64*100</f>
        <v>124.13793103448276</v>
      </c>
      <c r="AC63" s="86">
        <v>29</v>
      </c>
      <c r="AD63" s="86" t="s">
        <v>27</v>
      </c>
      <c r="AE63" s="61">
        <f>AE64/AA64*100</f>
        <v>105.55555555555556</v>
      </c>
      <c r="AF63" s="57">
        <v>100</v>
      </c>
      <c r="AG63" s="3">
        <v>91</v>
      </c>
      <c r="AH63" s="32">
        <f>AH64/AG64*100</f>
        <v>108.8235294117647</v>
      </c>
      <c r="AI63" s="3">
        <v>99</v>
      </c>
      <c r="AJ63" s="32">
        <f>AJ64/AI64*100</f>
        <v>126.21621621621621</v>
      </c>
      <c r="AK63" s="3">
        <f>AK64/AJ64*100</f>
        <v>107.49464668094217</v>
      </c>
      <c r="AL63" s="7">
        <f>AL64/AK64*100</f>
        <v>109.5617529880478</v>
      </c>
      <c r="AM63" s="7">
        <f>AM64/AL64*100</f>
        <v>117.81818181818183</v>
      </c>
      <c r="AN63" s="7">
        <f>AN64/AM64*100</f>
        <v>94.13580246913581</v>
      </c>
      <c r="AO63" s="3">
        <f>AO64/AN64*100</f>
        <v>119.67213114754098</v>
      </c>
      <c r="AQ63" s="86">
        <v>30</v>
      </c>
      <c r="AR63" s="86" t="s">
        <v>41</v>
      </c>
      <c r="AS63" s="3">
        <f>AS64/AO64*100</f>
        <v>124.65753424657535</v>
      </c>
      <c r="AT63" s="45"/>
      <c r="AV63" s="45"/>
      <c r="AW63" s="45"/>
      <c r="AX63" s="45"/>
      <c r="AY63" s="45"/>
      <c r="AZ63" s="45"/>
      <c r="BA63" s="45"/>
      <c r="BB63" s="45"/>
      <c r="BC63" s="7">
        <f>BC64/18*100</f>
        <v>94.44444444444444</v>
      </c>
      <c r="BD63" s="73"/>
      <c r="BE63" s="86">
        <v>30</v>
      </c>
      <c r="BF63" s="86" t="s">
        <v>41</v>
      </c>
      <c r="BG63" s="64">
        <f>BG64/BC64*100</f>
        <v>94.11764705882352</v>
      </c>
      <c r="BH63" s="7">
        <f>BH64/BG64*100</f>
        <v>100</v>
      </c>
    </row>
    <row r="64" spans="2:60" s="17" customFormat="1" ht="12" customHeight="1">
      <c r="B64" s="93"/>
      <c r="C64" s="94"/>
      <c r="D64" s="38"/>
      <c r="E64" s="1">
        <v>3</v>
      </c>
      <c r="F64" s="38">
        <v>6</v>
      </c>
      <c r="G64" s="1">
        <v>8</v>
      </c>
      <c r="H64" s="38">
        <v>10</v>
      </c>
      <c r="I64" s="1">
        <v>17</v>
      </c>
      <c r="J64" s="38">
        <v>14</v>
      </c>
      <c r="K64" s="1">
        <v>18</v>
      </c>
      <c r="L64" s="38">
        <v>18</v>
      </c>
      <c r="M64" s="1">
        <v>20</v>
      </c>
      <c r="N64" s="36"/>
      <c r="O64" s="93"/>
      <c r="P64" s="94"/>
      <c r="Q64" s="1">
        <v>19</v>
      </c>
      <c r="R64" s="38">
        <v>17</v>
      </c>
      <c r="S64" s="1">
        <v>18</v>
      </c>
      <c r="T64" s="38">
        <v>18</v>
      </c>
      <c r="U64" s="1">
        <v>20</v>
      </c>
      <c r="V64" s="38">
        <v>23</v>
      </c>
      <c r="W64" s="1">
        <v>20</v>
      </c>
      <c r="X64" s="38">
        <v>22</v>
      </c>
      <c r="Y64" s="1">
        <v>27</v>
      </c>
      <c r="Z64" s="38">
        <v>29</v>
      </c>
      <c r="AA64" s="1">
        <v>36</v>
      </c>
      <c r="AC64" s="94"/>
      <c r="AD64" s="94"/>
      <c r="AE64" s="43">
        <v>38</v>
      </c>
      <c r="AF64" s="36">
        <v>38</v>
      </c>
      <c r="AG64" s="4">
        <v>34</v>
      </c>
      <c r="AH64" s="36">
        <v>37</v>
      </c>
      <c r="AI64" s="4">
        <v>37</v>
      </c>
      <c r="AJ64" s="36">
        <v>46.7</v>
      </c>
      <c r="AK64" s="4">
        <v>50.2</v>
      </c>
      <c r="AL64" s="37">
        <v>55</v>
      </c>
      <c r="AM64" s="37">
        <v>64.8</v>
      </c>
      <c r="AN64" s="37">
        <v>61</v>
      </c>
      <c r="AO64" s="1">
        <v>73</v>
      </c>
      <c r="AQ64" s="94"/>
      <c r="AR64" s="94"/>
      <c r="AS64" s="1">
        <v>91</v>
      </c>
      <c r="AT64" s="1"/>
      <c r="AU64" s="1"/>
      <c r="AV64" s="1"/>
      <c r="AW64" s="1"/>
      <c r="AX64" s="1"/>
      <c r="AY64" s="1"/>
      <c r="AZ64" s="1"/>
      <c r="BA64" s="1"/>
      <c r="BB64" s="1" t="s">
        <v>42</v>
      </c>
      <c r="BC64" s="1">
        <v>17</v>
      </c>
      <c r="BD64" s="74"/>
      <c r="BE64" s="87"/>
      <c r="BF64" s="94"/>
      <c r="BG64" s="75">
        <v>16</v>
      </c>
      <c r="BH64" s="55">
        <v>16</v>
      </c>
    </row>
    <row r="65" spans="2:60" s="10" customFormat="1" ht="12" customHeight="1">
      <c r="B65" s="90" t="s">
        <v>28</v>
      </c>
      <c r="C65" s="91"/>
      <c r="D65" s="7">
        <v>107</v>
      </c>
      <c r="E65" s="7">
        <f aca="true" t="shared" si="49" ref="E65:M65">SUM(E66/D66)*100</f>
        <v>104.97035573122531</v>
      </c>
      <c r="F65" s="7">
        <f t="shared" si="49"/>
        <v>106.08742037716902</v>
      </c>
      <c r="G65" s="7">
        <f t="shared" si="49"/>
        <v>99.86985713863173</v>
      </c>
      <c r="H65" s="7">
        <f t="shared" si="49"/>
        <v>96.33940470901821</v>
      </c>
      <c r="I65" s="7">
        <f t="shared" si="49"/>
        <v>98.56128377755233</v>
      </c>
      <c r="J65" s="7">
        <f t="shared" si="49"/>
        <v>98.64633043261283</v>
      </c>
      <c r="K65" s="7">
        <f t="shared" si="49"/>
        <v>100.45214531887312</v>
      </c>
      <c r="L65" s="7">
        <f t="shared" si="49"/>
        <v>101.80988353792885</v>
      </c>
      <c r="M65" s="7">
        <f t="shared" si="49"/>
        <v>96.09522337300974</v>
      </c>
      <c r="N65" s="32"/>
      <c r="O65" s="90" t="s">
        <v>28</v>
      </c>
      <c r="P65" s="91"/>
      <c r="Q65" s="7">
        <f>SUM(Q66/M66)*100</f>
        <v>104.13744289299274</v>
      </c>
      <c r="R65" s="64">
        <f>SUM(R66/Q66)*100</f>
        <v>99.8300790904597</v>
      </c>
      <c r="S65" s="7">
        <f aca="true" t="shared" si="50" ref="S65:AA65">SUM(S66/R66)*100</f>
        <v>100.16092594311887</v>
      </c>
      <c r="T65" s="7">
        <f t="shared" si="50"/>
        <v>105.8211030434111</v>
      </c>
      <c r="U65" s="7">
        <f t="shared" si="50"/>
        <v>102.95483079797951</v>
      </c>
      <c r="V65" s="7">
        <f t="shared" si="50"/>
        <v>102.81047049147784</v>
      </c>
      <c r="W65" s="7">
        <f t="shared" si="50"/>
        <v>102.34745669204457</v>
      </c>
      <c r="X65" s="7">
        <f t="shared" si="50"/>
        <v>101.19397353313748</v>
      </c>
      <c r="Y65" s="7">
        <f t="shared" si="50"/>
        <v>103.03627550205081</v>
      </c>
      <c r="Z65" s="7">
        <f t="shared" si="50"/>
        <v>105.24479139740475</v>
      </c>
      <c r="AA65" s="7">
        <f t="shared" si="50"/>
        <v>102.16382168733882</v>
      </c>
      <c r="AB65" s="18"/>
      <c r="AC65" s="90" t="s">
        <v>28</v>
      </c>
      <c r="AD65" s="91"/>
      <c r="AE65" s="7">
        <f>SUM(AE66/AA66)*100</f>
        <v>99.29320126935282</v>
      </c>
      <c r="AF65" s="7">
        <f>SUM(AF66/AE66)*100</f>
        <v>94.40705050602877</v>
      </c>
      <c r="AG65" s="7">
        <f aca="true" t="shared" si="51" ref="AG65:AN65">SUM(AG66/AF66)*100</f>
        <v>104.70865818629463</v>
      </c>
      <c r="AH65" s="7">
        <f t="shared" si="51"/>
        <v>95.78475555990987</v>
      </c>
      <c r="AI65" s="7">
        <f t="shared" si="51"/>
        <v>101.19415961336844</v>
      </c>
      <c r="AJ65" s="7">
        <f t="shared" si="51"/>
        <v>97.40713599838277</v>
      </c>
      <c r="AK65" s="7">
        <f t="shared" si="51"/>
        <v>98.8424790974346</v>
      </c>
      <c r="AL65" s="7">
        <f t="shared" si="51"/>
        <v>100.14251332617705</v>
      </c>
      <c r="AM65" s="7">
        <f t="shared" si="51"/>
        <v>96.01714016144248</v>
      </c>
      <c r="AN65" s="7">
        <f t="shared" si="51"/>
        <v>100.44682459746208</v>
      </c>
      <c r="AO65" s="3">
        <f>AO66/AN66*100</f>
        <v>100.4211956521739</v>
      </c>
      <c r="AP65" s="18"/>
      <c r="AQ65" s="86">
        <v>31</v>
      </c>
      <c r="AR65" s="86" t="s">
        <v>43</v>
      </c>
      <c r="AS65" s="3">
        <f>AS66/AO66*100</f>
        <v>96.85292923826275</v>
      </c>
      <c r="AT65" s="4"/>
      <c r="AU65" s="17"/>
      <c r="AV65" s="4"/>
      <c r="AW65" s="4"/>
      <c r="AX65" s="4"/>
      <c r="AY65" s="4"/>
      <c r="AZ65" s="4"/>
      <c r="BA65" s="4"/>
      <c r="BB65" s="4"/>
      <c r="BC65" s="4"/>
      <c r="BD65" s="73"/>
      <c r="BE65" s="86">
        <v>31</v>
      </c>
      <c r="BF65" s="86" t="s">
        <v>43</v>
      </c>
      <c r="BG65" s="76"/>
      <c r="BH65" s="7">
        <f>BH66/BG66*100</f>
        <v>100</v>
      </c>
    </row>
    <row r="66" spans="2:60" s="17" customFormat="1" ht="12" customHeight="1">
      <c r="B66" s="88" t="s">
        <v>35</v>
      </c>
      <c r="C66" s="89"/>
      <c r="D66" s="1">
        <v>30360</v>
      </c>
      <c r="E66" s="1">
        <v>31869</v>
      </c>
      <c r="F66" s="1">
        <v>33809</v>
      </c>
      <c r="G66" s="1">
        <v>33765</v>
      </c>
      <c r="H66" s="1">
        <v>32529</v>
      </c>
      <c r="I66" s="1">
        <v>32061</v>
      </c>
      <c r="J66" s="1">
        <v>31627</v>
      </c>
      <c r="K66" s="1">
        <v>31770</v>
      </c>
      <c r="L66" s="1">
        <v>32345</v>
      </c>
      <c r="M66" s="1">
        <v>31082</v>
      </c>
      <c r="N66" s="36"/>
      <c r="O66" s="88" t="s">
        <v>35</v>
      </c>
      <c r="P66" s="89"/>
      <c r="Q66" s="1">
        <v>32368</v>
      </c>
      <c r="R66" s="48">
        <v>32313</v>
      </c>
      <c r="S66" s="1">
        <v>32365</v>
      </c>
      <c r="T66" s="38">
        <v>34249</v>
      </c>
      <c r="U66" s="1">
        <v>35261</v>
      </c>
      <c r="V66" s="38">
        <v>36252</v>
      </c>
      <c r="W66" s="1">
        <v>37103</v>
      </c>
      <c r="X66" s="38">
        <v>37546</v>
      </c>
      <c r="Y66" s="1">
        <v>38686</v>
      </c>
      <c r="Z66" s="38">
        <v>40715</v>
      </c>
      <c r="AA66" s="1">
        <v>41596</v>
      </c>
      <c r="AC66" s="88" t="s">
        <v>35</v>
      </c>
      <c r="AD66" s="89"/>
      <c r="AE66" s="43">
        <v>41302</v>
      </c>
      <c r="AF66" s="1">
        <v>38992</v>
      </c>
      <c r="AG66" s="1">
        <v>40828</v>
      </c>
      <c r="AH66" s="1">
        <v>39107</v>
      </c>
      <c r="AI66" s="1">
        <v>39574</v>
      </c>
      <c r="AJ66" s="1">
        <f>SUM(AJ6,AJ8,AJ10,AJ14,AJ16,AJ12,AJ18,AJ20,AJ22,AJ24,AJ28,AJ32,AJ34,AJ36,AJ38,AJ40,AJ42,AJ44,AJ46,AJ48,AJ50,AJ52,AJ54,AJ56,AJ58,AJ60,AJ62,AJ64)</f>
        <v>38547.9</v>
      </c>
      <c r="AK66" s="1">
        <f>SUM(AK6,AK8,AK10,AK14,AK16,AK12,AK18,AK20,AK22,AK24,AK28,AK32,AK34,AK36,AK38,AK40,AK42,AK44,AK46,AK48,AK50,AK52,AK54,AK56,AK58,AK60,AK62,AK64)</f>
        <v>38101.7</v>
      </c>
      <c r="AL66" s="1">
        <f>SUM(AL6,AL8,AL10,AL14,AL16,AL12,AL18,AL20,AL22,AL24,AL28,AL32,AL34,AL36,AL38,AL40,AL42,AL44,AL46,AL48,AL50,AL52,AL54,AL56,AL58,AL60,AL62,AL64)</f>
        <v>38156</v>
      </c>
      <c r="AM66" s="1">
        <f>SUM(AM6,AM8,AM10,AM14,AM16,AM12,AM18,AM20,AM22,AM24,AM28,AM32,AM34,AM36,AM38,AM40,AM42,AM44,AM46,AM48,AM50,AM52,AM54,AM56,AM58,AM60,AM62,AM64)</f>
        <v>36636.299999999996</v>
      </c>
      <c r="AN66" s="1">
        <f>SUM(AN6,AN8,AN10,AN14,AN16,AN12,AN18,AN20,AN22,AN24,AN28,AN32,AN34,AN36,AN38,AN40,AN42,AN44,AN46,AN48,AN50,AN52,AN54,AN56,AN58,AN60,AN62,AN64)</f>
        <v>36800</v>
      </c>
      <c r="AO66" s="1">
        <v>36955</v>
      </c>
      <c r="AQ66" s="94"/>
      <c r="AR66" s="94"/>
      <c r="AS66" s="1">
        <v>35792</v>
      </c>
      <c r="AT66" s="4"/>
      <c r="AV66" s="1"/>
      <c r="AW66" s="4"/>
      <c r="AX66" s="4"/>
      <c r="AY66" s="4"/>
      <c r="AZ66" s="4"/>
      <c r="BA66" s="4"/>
      <c r="BB66" s="4"/>
      <c r="BC66" s="4"/>
      <c r="BD66" s="76"/>
      <c r="BE66" s="87"/>
      <c r="BF66" s="119"/>
      <c r="BG66" s="76">
        <v>20</v>
      </c>
      <c r="BH66" s="70">
        <v>20</v>
      </c>
    </row>
    <row r="67" spans="2:60" s="18" customFormat="1" ht="12" customHeight="1">
      <c r="B67" s="65" t="s">
        <v>37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66"/>
      <c r="O67" s="65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65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86">
        <v>32</v>
      </c>
      <c r="AR67" s="86" t="s">
        <v>39</v>
      </c>
      <c r="AS67" s="15"/>
      <c r="AT67" s="7">
        <f>AT68/AS64*100</f>
        <v>93.4065934065934</v>
      </c>
      <c r="AU67" s="14">
        <v>-113</v>
      </c>
      <c r="AV67" s="42">
        <v>-105</v>
      </c>
      <c r="AW67" s="7">
        <f>AW68/AV68*100</f>
        <v>184.15841584158417</v>
      </c>
      <c r="AX67" s="7">
        <f>AX68/AW68*100</f>
        <v>101.0752688172043</v>
      </c>
      <c r="AY67" s="7">
        <f>AY68/AX68*100</f>
        <v>87.2340425531915</v>
      </c>
      <c r="AZ67" s="7">
        <f>AZ68/AY68*100</f>
        <v>95.73170731707317</v>
      </c>
      <c r="BA67" s="7">
        <v>89.171974522293</v>
      </c>
      <c r="BB67" s="7">
        <v>112.85714285714286</v>
      </c>
      <c r="BC67" s="7">
        <f>BC68/BB68*100</f>
        <v>125.9493670886076</v>
      </c>
      <c r="BD67" s="76"/>
      <c r="BE67" s="86">
        <v>32</v>
      </c>
      <c r="BF67" s="86" t="s">
        <v>39</v>
      </c>
      <c r="BG67" s="64">
        <f>BG68/BC68*100</f>
        <v>114.07035175879396</v>
      </c>
      <c r="BH67" s="7">
        <f>BH68/BG68*100</f>
        <v>99.55947136563876</v>
      </c>
    </row>
    <row r="68" spans="2:60" s="17" customFormat="1" ht="12" customHeight="1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66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94"/>
      <c r="AR68" s="94"/>
      <c r="AS68" s="84"/>
      <c r="AT68" s="4">
        <v>85</v>
      </c>
      <c r="AU68" s="2">
        <v>96</v>
      </c>
      <c r="AV68" s="4">
        <v>101</v>
      </c>
      <c r="AW68" s="1">
        <v>186</v>
      </c>
      <c r="AX68" s="1">
        <v>188</v>
      </c>
      <c r="AY68" s="1">
        <v>164</v>
      </c>
      <c r="AZ68" s="1">
        <v>157</v>
      </c>
      <c r="BA68" s="1">
        <v>140</v>
      </c>
      <c r="BB68" s="1">
        <v>158</v>
      </c>
      <c r="BC68" s="1">
        <v>199</v>
      </c>
      <c r="BD68" s="76"/>
      <c r="BE68" s="87"/>
      <c r="BF68" s="119"/>
      <c r="BG68" s="48">
        <v>227</v>
      </c>
      <c r="BH68" s="1">
        <v>226</v>
      </c>
    </row>
    <row r="69" spans="2:60" s="12" customFormat="1" ht="13.5" customHeight="1">
      <c r="B69" s="2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25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90" t="s">
        <v>28</v>
      </c>
      <c r="AR69" s="115"/>
      <c r="AS69" s="82"/>
      <c r="AT69" s="7">
        <f>SUM(AT70/AS66)*100</f>
        <v>98.16439427805096</v>
      </c>
      <c r="AU69" s="14">
        <v>-100</v>
      </c>
      <c r="AV69" s="34">
        <v>-100</v>
      </c>
      <c r="AW69" s="3">
        <f>AW70/AV70*100</f>
        <v>100.4166902885651</v>
      </c>
      <c r="AX69" s="3">
        <f>AX70/AW70*100</f>
        <v>97.60903316866619</v>
      </c>
      <c r="AY69" s="3">
        <f>AY70/AX70*100</f>
        <v>99.35797327780669</v>
      </c>
      <c r="AZ69" s="3">
        <f>AZ70/AY70*100</f>
        <v>99.217021772034</v>
      </c>
      <c r="BA69" s="3">
        <v>90.66212925748819</v>
      </c>
      <c r="BB69" s="3">
        <v>107.74980585037535</v>
      </c>
      <c r="BC69" s="7">
        <f>BC70/BB70*100</f>
        <v>106.59479263641552</v>
      </c>
      <c r="BD69" s="73"/>
      <c r="BE69" s="90" t="s">
        <v>28</v>
      </c>
      <c r="BF69" s="115"/>
      <c r="BG69" s="73">
        <f>BG70/BC70*100</f>
        <v>99.21960839554866</v>
      </c>
      <c r="BH69" s="3">
        <f>BH70/BG70*100</f>
        <v>102.6804474984383</v>
      </c>
    </row>
    <row r="70" spans="2:60" s="12" customFormat="1" ht="13.5" customHeight="1">
      <c r="B70" s="23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25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88" t="s">
        <v>35</v>
      </c>
      <c r="AR70" s="116"/>
      <c r="AS70" s="83"/>
      <c r="AT70" s="1">
        <v>35135</v>
      </c>
      <c r="AU70" s="2">
        <v>35184</v>
      </c>
      <c r="AV70" s="1">
        <f>SUM(AV6,AV8,AV10,AV14,AV16,AV12,AV18,AV20,AV22,AV24,AV28,AV32,AV34,AV36,AV38,AV40,AV42,AV44,AV46,AV48,AV50,AV52,AV54,AV56,AV58,AV60,AV62,AV68)</f>
        <v>35278</v>
      </c>
      <c r="AW70" s="1">
        <v>35425</v>
      </c>
      <c r="AX70" s="1">
        <f>SUM(AX6+AX8+AX10+AX12+AX14+AX16+AX18+AX20+AX22+AX24+AX26+AX28+AX32+AX34+AX36+AX38+AX40+AX42+AX44+AX46+AX48+AX50+AX52+AX54+AX56+AX58+AX60+AX62+AX68)</f>
        <v>34578</v>
      </c>
      <c r="AY70" s="1">
        <f>SUM(AY6+AY8+AY10+AY12+AY14+AY16+AY18+AY20+AY22+AY24+AY26+AY28+AY32+AY34+AY36+AY38+AY40+AY42+AY44+AY46+AY48+AY50+AY52+AY54+AY56+AY58+AY60+AY62+AY68)</f>
        <v>34356</v>
      </c>
      <c r="AZ70" s="1">
        <f>SUM(AZ6+AZ8+AZ10+AZ12+AZ14+AZ16+AZ18+AZ20+AZ22+AZ24+AZ26+AZ28+AZ32+AZ34+AZ36+AZ38+AZ40+AZ42+AZ44+AZ46+AZ48+AZ50+AZ52+AZ54+AZ56+AZ58+AZ60+AZ62+AZ68)</f>
        <v>34087</v>
      </c>
      <c r="BA70" s="1">
        <v>30904</v>
      </c>
      <c r="BB70" s="1">
        <v>33299</v>
      </c>
      <c r="BC70" s="1">
        <v>35495</v>
      </c>
      <c r="BD70" s="74"/>
      <c r="BE70" s="88" t="s">
        <v>35</v>
      </c>
      <c r="BF70" s="116"/>
      <c r="BG70" s="48">
        <v>35218</v>
      </c>
      <c r="BH70" s="1">
        <v>36162</v>
      </c>
    </row>
    <row r="71" spans="2:60" s="10" customFormat="1" ht="13.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68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65" t="s">
        <v>48</v>
      </c>
      <c r="AR71" s="12"/>
      <c r="AS71" s="12"/>
      <c r="AT71" s="12"/>
      <c r="AU71" s="67"/>
      <c r="AV71" s="12"/>
      <c r="AW71" s="12"/>
      <c r="AX71" s="12"/>
      <c r="AY71" s="12"/>
      <c r="AZ71" s="12"/>
      <c r="BA71" s="12"/>
      <c r="BB71" s="12"/>
      <c r="BC71" s="12"/>
      <c r="BD71" s="32"/>
      <c r="BE71" s="65" t="s">
        <v>50</v>
      </c>
      <c r="BF71" s="12"/>
      <c r="BG71" s="12"/>
      <c r="BH71" s="13"/>
    </row>
    <row r="72" spans="2:60" s="10" customFormat="1" ht="13.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68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65" t="s">
        <v>49</v>
      </c>
      <c r="AR72" s="12"/>
      <c r="AS72" s="12"/>
      <c r="AT72" s="12"/>
      <c r="AU72" s="67"/>
      <c r="AV72" s="12"/>
      <c r="AW72" s="12"/>
      <c r="AX72" s="12"/>
      <c r="AY72" s="12"/>
      <c r="AZ72" s="12"/>
      <c r="BA72" s="12"/>
      <c r="BB72" s="12"/>
      <c r="BC72" s="12"/>
      <c r="BD72" s="36"/>
      <c r="BE72" s="72" t="s">
        <v>47</v>
      </c>
      <c r="BF72" s="12"/>
      <c r="BG72" s="12"/>
      <c r="BH72" s="13"/>
    </row>
    <row r="73" spans="43:59" ht="13.5">
      <c r="AQ73" s="65" t="s">
        <v>44</v>
      </c>
      <c r="AR73" s="12"/>
      <c r="AS73" s="12"/>
      <c r="AT73" s="12"/>
      <c r="AU73" s="67"/>
      <c r="AV73" s="12"/>
      <c r="AW73" s="12"/>
      <c r="AX73" s="12"/>
      <c r="AY73" s="12"/>
      <c r="AZ73" s="12"/>
      <c r="BA73" s="12"/>
      <c r="BB73" s="12"/>
      <c r="BC73" s="12"/>
      <c r="BD73" s="12"/>
      <c r="BE73" s="65"/>
      <c r="BF73" s="12"/>
      <c r="BG73" s="12"/>
    </row>
    <row r="74" spans="43:59" ht="13.5">
      <c r="AQ74" s="65"/>
      <c r="AR74" s="12"/>
      <c r="AS74" s="12"/>
      <c r="AT74" s="12"/>
      <c r="AU74" s="67"/>
      <c r="AV74" s="12"/>
      <c r="AW74" s="12"/>
      <c r="AX74" s="12"/>
      <c r="AY74" s="12"/>
      <c r="AZ74" s="12"/>
      <c r="BA74" s="12"/>
      <c r="BB74" s="12"/>
      <c r="BC74" s="12"/>
      <c r="BD74" s="12"/>
      <c r="BF74" s="12"/>
      <c r="BG74" s="12"/>
    </row>
    <row r="75" spans="43:56" ht="12.75">
      <c r="AQ75" s="72"/>
      <c r="BD75" s="12"/>
    </row>
    <row r="76" spans="43:57" ht="12.75">
      <c r="AQ76" s="72"/>
      <c r="BD76" s="12"/>
      <c r="BE76" s="72"/>
    </row>
    <row r="77" spans="53:60" ht="12.75">
      <c r="BA77" s="71"/>
      <c r="BB77" s="17"/>
      <c r="BC77" s="17"/>
      <c r="BH77" s="17"/>
    </row>
    <row r="79" ht="12.75">
      <c r="BD79" s="17"/>
    </row>
  </sheetData>
  <sheetProtection/>
  <mergeCells count="358">
    <mergeCell ref="BF67:BF68"/>
    <mergeCell ref="BE69:BF69"/>
    <mergeCell ref="BE53:BE54"/>
    <mergeCell ref="BF53:BF54"/>
    <mergeCell ref="BE55:BE56"/>
    <mergeCell ref="BF55:BF56"/>
    <mergeCell ref="BE57:BE58"/>
    <mergeCell ref="BF57:BF58"/>
    <mergeCell ref="BE70:BF70"/>
    <mergeCell ref="BE59:BE60"/>
    <mergeCell ref="BF59:BF60"/>
    <mergeCell ref="BE61:BE62"/>
    <mergeCell ref="BF61:BF62"/>
    <mergeCell ref="BE63:BE64"/>
    <mergeCell ref="BF63:BF64"/>
    <mergeCell ref="BE65:BE66"/>
    <mergeCell ref="BF65:BF66"/>
    <mergeCell ref="BE67:BE68"/>
    <mergeCell ref="BE47:BE48"/>
    <mergeCell ref="BF47:BF48"/>
    <mergeCell ref="BE49:BE50"/>
    <mergeCell ref="BF49:BF50"/>
    <mergeCell ref="BE51:BE52"/>
    <mergeCell ref="BF51:BF52"/>
    <mergeCell ref="BF39:BF40"/>
    <mergeCell ref="BE41:BE42"/>
    <mergeCell ref="BF41:BF42"/>
    <mergeCell ref="BE43:BE44"/>
    <mergeCell ref="BF43:BF44"/>
    <mergeCell ref="BE45:BE46"/>
    <mergeCell ref="BF45:BF46"/>
    <mergeCell ref="BF33:BF34"/>
    <mergeCell ref="BE35:BE36"/>
    <mergeCell ref="BF35:BF36"/>
    <mergeCell ref="BE37:BE38"/>
    <mergeCell ref="BF37:BF38"/>
    <mergeCell ref="BF23:BF24"/>
    <mergeCell ref="BE25:BE26"/>
    <mergeCell ref="BF25:BF26"/>
    <mergeCell ref="BE27:BE28"/>
    <mergeCell ref="BF27:BF28"/>
    <mergeCell ref="BF31:BF32"/>
    <mergeCell ref="BF29:BF30"/>
    <mergeCell ref="BE29:BE30"/>
    <mergeCell ref="BF15:BF16"/>
    <mergeCell ref="BE17:BE18"/>
    <mergeCell ref="BF17:BF18"/>
    <mergeCell ref="BE19:BE20"/>
    <mergeCell ref="BF19:BF20"/>
    <mergeCell ref="BE21:BE22"/>
    <mergeCell ref="BF21:BF22"/>
    <mergeCell ref="BF7:BF8"/>
    <mergeCell ref="BE9:BE10"/>
    <mergeCell ref="BF9:BF10"/>
    <mergeCell ref="BE11:BE12"/>
    <mergeCell ref="BF11:BF12"/>
    <mergeCell ref="BE13:BE14"/>
    <mergeCell ref="BF13:BF14"/>
    <mergeCell ref="BE5:BE6"/>
    <mergeCell ref="BE7:BE8"/>
    <mergeCell ref="BE15:BE16"/>
    <mergeCell ref="BE23:BE24"/>
    <mergeCell ref="BE33:BE34"/>
    <mergeCell ref="BE39:BE40"/>
    <mergeCell ref="BE31:BE32"/>
    <mergeCell ref="AQ65:AQ66"/>
    <mergeCell ref="AR65:AR66"/>
    <mergeCell ref="AQ67:AQ68"/>
    <mergeCell ref="AR67:AR68"/>
    <mergeCell ref="AQ69:AR69"/>
    <mergeCell ref="AQ70:AR70"/>
    <mergeCell ref="AQ61:AQ62"/>
    <mergeCell ref="AR61:AR62"/>
    <mergeCell ref="B63:B64"/>
    <mergeCell ref="C63:C64"/>
    <mergeCell ref="O63:O64"/>
    <mergeCell ref="P63:P64"/>
    <mergeCell ref="AC63:AC64"/>
    <mergeCell ref="AD63:AD64"/>
    <mergeCell ref="AQ63:AQ64"/>
    <mergeCell ref="AR63:AR64"/>
    <mergeCell ref="B61:B62"/>
    <mergeCell ref="C61:C62"/>
    <mergeCell ref="O61:O62"/>
    <mergeCell ref="P61:P62"/>
    <mergeCell ref="AC61:AC62"/>
    <mergeCell ref="AD61:AD62"/>
    <mergeCell ref="AQ57:AQ58"/>
    <mergeCell ref="AR57:AR58"/>
    <mergeCell ref="B59:B60"/>
    <mergeCell ref="C59:C60"/>
    <mergeCell ref="O59:O60"/>
    <mergeCell ref="P59:P60"/>
    <mergeCell ref="AC59:AC60"/>
    <mergeCell ref="AD59:AD60"/>
    <mergeCell ref="AQ59:AQ60"/>
    <mergeCell ref="AR59:AR60"/>
    <mergeCell ref="B57:B58"/>
    <mergeCell ref="C57:C58"/>
    <mergeCell ref="O57:O58"/>
    <mergeCell ref="P57:P58"/>
    <mergeCell ref="AC57:AC58"/>
    <mergeCell ref="AD57:AD58"/>
    <mergeCell ref="AQ53:AQ54"/>
    <mergeCell ref="AR53:AR54"/>
    <mergeCell ref="B55:B56"/>
    <mergeCell ref="C55:C56"/>
    <mergeCell ref="O55:O56"/>
    <mergeCell ref="P55:P56"/>
    <mergeCell ref="AC55:AC56"/>
    <mergeCell ref="AD55:AD56"/>
    <mergeCell ref="AQ55:AQ56"/>
    <mergeCell ref="AR55:AR56"/>
    <mergeCell ref="B53:B54"/>
    <mergeCell ref="C53:C54"/>
    <mergeCell ref="O53:O54"/>
    <mergeCell ref="P53:P54"/>
    <mergeCell ref="AC53:AC54"/>
    <mergeCell ref="AD53:AD54"/>
    <mergeCell ref="AQ49:AQ50"/>
    <mergeCell ref="AR49:AR50"/>
    <mergeCell ref="B51:B52"/>
    <mergeCell ref="C51:C52"/>
    <mergeCell ref="O51:O52"/>
    <mergeCell ref="P51:P52"/>
    <mergeCell ref="AC51:AC52"/>
    <mergeCell ref="AD51:AD52"/>
    <mergeCell ref="AQ51:AQ52"/>
    <mergeCell ref="AR51:AR52"/>
    <mergeCell ref="B49:B50"/>
    <mergeCell ref="C49:C50"/>
    <mergeCell ref="O49:O50"/>
    <mergeCell ref="P49:P50"/>
    <mergeCell ref="AC49:AC50"/>
    <mergeCell ref="AD49:AD50"/>
    <mergeCell ref="AQ45:AQ46"/>
    <mergeCell ref="AR45:AR46"/>
    <mergeCell ref="B47:B48"/>
    <mergeCell ref="C47:C48"/>
    <mergeCell ref="O47:O48"/>
    <mergeCell ref="P47:P48"/>
    <mergeCell ref="AC47:AC48"/>
    <mergeCell ref="AD47:AD48"/>
    <mergeCell ref="AQ47:AQ48"/>
    <mergeCell ref="AR47:AR48"/>
    <mergeCell ref="B45:B46"/>
    <mergeCell ref="C45:C46"/>
    <mergeCell ref="O45:O46"/>
    <mergeCell ref="P45:P46"/>
    <mergeCell ref="AC45:AC46"/>
    <mergeCell ref="AD45:AD46"/>
    <mergeCell ref="B43:B44"/>
    <mergeCell ref="C43:C44"/>
    <mergeCell ref="O43:O44"/>
    <mergeCell ref="P43:P44"/>
    <mergeCell ref="AC43:AC44"/>
    <mergeCell ref="AD43:AD44"/>
    <mergeCell ref="B37:B38"/>
    <mergeCell ref="C37:C38"/>
    <mergeCell ref="AQ39:AQ40"/>
    <mergeCell ref="AR39:AR40"/>
    <mergeCell ref="B41:B42"/>
    <mergeCell ref="C41:C42"/>
    <mergeCell ref="O41:O42"/>
    <mergeCell ref="P41:P42"/>
    <mergeCell ref="AC41:AC42"/>
    <mergeCell ref="AD41:AD42"/>
    <mergeCell ref="B39:B40"/>
    <mergeCell ref="C39:C40"/>
    <mergeCell ref="O39:O40"/>
    <mergeCell ref="P39:P40"/>
    <mergeCell ref="AC39:AC40"/>
    <mergeCell ref="AD39:AD40"/>
    <mergeCell ref="O37:O38"/>
    <mergeCell ref="P37:P38"/>
    <mergeCell ref="AC37:AC38"/>
    <mergeCell ref="AD37:AD38"/>
    <mergeCell ref="AQ33:AQ34"/>
    <mergeCell ref="AR33:AR34"/>
    <mergeCell ref="AQ35:AQ36"/>
    <mergeCell ref="AR35:AR36"/>
    <mergeCell ref="AQ37:AQ38"/>
    <mergeCell ref="AR37:AR38"/>
    <mergeCell ref="O33:O34"/>
    <mergeCell ref="P33:P34"/>
    <mergeCell ref="AC33:AC34"/>
    <mergeCell ref="AD33:AD34"/>
    <mergeCell ref="B35:B36"/>
    <mergeCell ref="C35:C36"/>
    <mergeCell ref="O35:O36"/>
    <mergeCell ref="P35:P36"/>
    <mergeCell ref="AC35:AC36"/>
    <mergeCell ref="AD35:AD36"/>
    <mergeCell ref="AQ27:AQ28"/>
    <mergeCell ref="AR27:AR28"/>
    <mergeCell ref="B31:B32"/>
    <mergeCell ref="C31:C32"/>
    <mergeCell ref="O31:O32"/>
    <mergeCell ref="P31:P32"/>
    <mergeCell ref="AC31:AC32"/>
    <mergeCell ref="AD31:AD32"/>
    <mergeCell ref="AQ31:AQ32"/>
    <mergeCell ref="AR31:AR32"/>
    <mergeCell ref="B27:B28"/>
    <mergeCell ref="C27:C28"/>
    <mergeCell ref="O27:O28"/>
    <mergeCell ref="P27:P28"/>
    <mergeCell ref="AC27:AC28"/>
    <mergeCell ref="AD27:AD28"/>
    <mergeCell ref="AQ23:AQ24"/>
    <mergeCell ref="AR23:AR24"/>
    <mergeCell ref="B25:B26"/>
    <mergeCell ref="C25:C26"/>
    <mergeCell ref="O25:O26"/>
    <mergeCell ref="P25:P26"/>
    <mergeCell ref="AC25:AC26"/>
    <mergeCell ref="AD25:AD26"/>
    <mergeCell ref="AQ25:AQ26"/>
    <mergeCell ref="AR25:AR26"/>
    <mergeCell ref="B23:B24"/>
    <mergeCell ref="C23:C24"/>
    <mergeCell ref="O23:O24"/>
    <mergeCell ref="P23:P24"/>
    <mergeCell ref="AC23:AC24"/>
    <mergeCell ref="AD23:AD24"/>
    <mergeCell ref="AQ19:AQ20"/>
    <mergeCell ref="AR19:AR20"/>
    <mergeCell ref="B21:B22"/>
    <mergeCell ref="C21:C22"/>
    <mergeCell ref="O21:O22"/>
    <mergeCell ref="P21:P22"/>
    <mergeCell ref="AC21:AC22"/>
    <mergeCell ref="AD21:AD22"/>
    <mergeCell ref="AQ21:AQ22"/>
    <mergeCell ref="AR21:AR22"/>
    <mergeCell ref="B19:B20"/>
    <mergeCell ref="C19:C20"/>
    <mergeCell ref="O19:O20"/>
    <mergeCell ref="P19:P20"/>
    <mergeCell ref="AC19:AC20"/>
    <mergeCell ref="AD19:AD20"/>
    <mergeCell ref="AQ15:AQ16"/>
    <mergeCell ref="AR15:AR16"/>
    <mergeCell ref="B17:B18"/>
    <mergeCell ref="C17:C18"/>
    <mergeCell ref="O17:O18"/>
    <mergeCell ref="P17:P18"/>
    <mergeCell ref="AC17:AC18"/>
    <mergeCell ref="AD17:AD18"/>
    <mergeCell ref="AQ17:AQ18"/>
    <mergeCell ref="AR17:AR18"/>
    <mergeCell ref="B15:B16"/>
    <mergeCell ref="C15:C16"/>
    <mergeCell ref="O15:O16"/>
    <mergeCell ref="P15:P16"/>
    <mergeCell ref="AC15:AC16"/>
    <mergeCell ref="AD15:AD16"/>
    <mergeCell ref="AQ11:AQ12"/>
    <mergeCell ref="AR11:AR12"/>
    <mergeCell ref="B13:B14"/>
    <mergeCell ref="C13:C14"/>
    <mergeCell ref="O13:O14"/>
    <mergeCell ref="P13:P14"/>
    <mergeCell ref="AC13:AC14"/>
    <mergeCell ref="AD13:AD14"/>
    <mergeCell ref="AQ13:AQ14"/>
    <mergeCell ref="AR13:AR14"/>
    <mergeCell ref="B11:B12"/>
    <mergeCell ref="C11:C12"/>
    <mergeCell ref="O11:O12"/>
    <mergeCell ref="P11:P12"/>
    <mergeCell ref="AC11:AC12"/>
    <mergeCell ref="AD11:AD12"/>
    <mergeCell ref="AQ7:AQ8"/>
    <mergeCell ref="AR7:AR8"/>
    <mergeCell ref="B9:B10"/>
    <mergeCell ref="C9:C10"/>
    <mergeCell ref="O9:O10"/>
    <mergeCell ref="P9:P10"/>
    <mergeCell ref="AC9:AC10"/>
    <mergeCell ref="AD9:AD10"/>
    <mergeCell ref="AQ9:AQ10"/>
    <mergeCell ref="AR9:AR10"/>
    <mergeCell ref="B7:B8"/>
    <mergeCell ref="C7:C8"/>
    <mergeCell ref="O7:O8"/>
    <mergeCell ref="P7:P8"/>
    <mergeCell ref="AC7:AC8"/>
    <mergeCell ref="AD7:AD8"/>
    <mergeCell ref="BC3:BC4"/>
    <mergeCell ref="BG3:BG4"/>
    <mergeCell ref="BH3:BH4"/>
    <mergeCell ref="B5:B6"/>
    <mergeCell ref="O5:O6"/>
    <mergeCell ref="AC5:AC6"/>
    <mergeCell ref="AQ5:AQ6"/>
    <mergeCell ref="AW3:AW4"/>
    <mergeCell ref="AX3:AX4"/>
    <mergeCell ref="AY3:AY4"/>
    <mergeCell ref="AZ3:AZ4"/>
    <mergeCell ref="BA3:BA4"/>
    <mergeCell ref="BB3:BB4"/>
    <mergeCell ref="AN3:AN4"/>
    <mergeCell ref="AO3:AO4"/>
    <mergeCell ref="AS3:AS4"/>
    <mergeCell ref="AT3:AT4"/>
    <mergeCell ref="AU3:AU4"/>
    <mergeCell ref="AV3:AV4"/>
    <mergeCell ref="AH3:AH4"/>
    <mergeCell ref="AI3:AI4"/>
    <mergeCell ref="AJ3:AJ4"/>
    <mergeCell ref="AK3:AK4"/>
    <mergeCell ref="AL3:AL4"/>
    <mergeCell ref="AM3:AM4"/>
    <mergeCell ref="Y3:Y4"/>
    <mergeCell ref="Z3:Z4"/>
    <mergeCell ref="AA3:AA4"/>
    <mergeCell ref="AE3:AE4"/>
    <mergeCell ref="AF3:AF4"/>
    <mergeCell ref="AG3:AG4"/>
    <mergeCell ref="S3:S4"/>
    <mergeCell ref="T3:T4"/>
    <mergeCell ref="U3:U4"/>
    <mergeCell ref="V3:V4"/>
    <mergeCell ref="W3:W4"/>
    <mergeCell ref="X3:X4"/>
    <mergeCell ref="J3:J4"/>
    <mergeCell ref="K3:K4"/>
    <mergeCell ref="L3:L4"/>
    <mergeCell ref="M3:M4"/>
    <mergeCell ref="Q3:Q4"/>
    <mergeCell ref="R3:R4"/>
    <mergeCell ref="D3:D4"/>
    <mergeCell ref="E3:E4"/>
    <mergeCell ref="F3:F4"/>
    <mergeCell ref="G3:G4"/>
    <mergeCell ref="H3:H4"/>
    <mergeCell ref="I3:I4"/>
    <mergeCell ref="AQ29:AQ30"/>
    <mergeCell ref="AR29:AR30"/>
    <mergeCell ref="AC29:AC30"/>
    <mergeCell ref="AD29:AD30"/>
    <mergeCell ref="AC66:AD66"/>
    <mergeCell ref="AC65:AD65"/>
    <mergeCell ref="AQ41:AQ42"/>
    <mergeCell ref="AR41:AR42"/>
    <mergeCell ref="AQ43:AQ44"/>
    <mergeCell ref="AR43:AR44"/>
    <mergeCell ref="B29:B30"/>
    <mergeCell ref="C29:C30"/>
    <mergeCell ref="B66:C66"/>
    <mergeCell ref="B65:C65"/>
    <mergeCell ref="O29:O30"/>
    <mergeCell ref="P29:P30"/>
    <mergeCell ref="O66:P66"/>
    <mergeCell ref="O65:P65"/>
    <mergeCell ref="B33:B34"/>
    <mergeCell ref="C33:C34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0" r:id="rId4"/>
  <colBreaks count="4" manualBreakCount="4">
    <brk id="13" max="72" man="1"/>
    <brk id="27" max="72" man="1"/>
    <brk id="41" max="72" man="1"/>
    <brk id="56" max="72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1:BK79"/>
  <sheetViews>
    <sheetView view="pageBreakPreview" zoomScaleNormal="130" zoomScaleSheetLayoutView="100" zoomScalePageLayoutView="0" workbookViewId="0" topLeftCell="A52">
      <selection activeCell="AS68" sqref="AS68"/>
    </sheetView>
  </sheetViews>
  <sheetFormatPr defaultColWidth="9.00390625" defaultRowHeight="13.5"/>
  <cols>
    <col min="1" max="1" width="0.875" style="13" customWidth="1"/>
    <col min="2" max="2" width="3.625" style="13" customWidth="1"/>
    <col min="3" max="3" width="10.625" style="13" customWidth="1"/>
    <col min="4" max="13" width="6.625" style="13" customWidth="1"/>
    <col min="14" max="14" width="0.875" style="68" customWidth="1"/>
    <col min="15" max="15" width="3.625" style="13" customWidth="1"/>
    <col min="16" max="16" width="10.625" style="13" customWidth="1"/>
    <col min="17" max="26" width="6.625" style="13" customWidth="1"/>
    <col min="27" max="27" width="0.875" style="13" customWidth="1"/>
    <col min="28" max="28" width="3.625" style="13" customWidth="1"/>
    <col min="29" max="29" width="10.625" style="13" customWidth="1"/>
    <col min="30" max="42" width="6.625" style="13" customWidth="1"/>
    <col min="43" max="43" width="0.875" style="13" customWidth="1"/>
    <col min="44" max="44" width="3.625" style="13" customWidth="1"/>
    <col min="45" max="45" width="10.625" style="13" customWidth="1"/>
    <col min="46" max="49" width="6.625" style="13" customWidth="1"/>
    <col min="50" max="50" width="6.625" style="69" customWidth="1"/>
    <col min="51" max="55" width="6.625" style="13" customWidth="1"/>
    <col min="56" max="56" width="0.875" style="13" customWidth="1"/>
    <col min="57" max="57" width="3.625" style="13" customWidth="1"/>
    <col min="58" max="58" width="10.625" style="13" customWidth="1"/>
    <col min="59" max="63" width="6.625" style="13" customWidth="1"/>
    <col min="64" max="16384" width="9.00390625" style="13" customWidth="1"/>
  </cols>
  <sheetData>
    <row r="1" spans="2:50" s="10" customFormat="1" ht="12">
      <c r="B1" s="19" t="s">
        <v>29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  <c r="AX1" s="22"/>
    </row>
    <row r="2" spans="2:63" s="10" customFormat="1" ht="12" customHeight="1">
      <c r="B2" s="23"/>
      <c r="L2" s="20"/>
      <c r="M2" s="11" t="s">
        <v>30</v>
      </c>
      <c r="N2" s="25"/>
      <c r="Y2" s="120" t="s">
        <v>55</v>
      </c>
      <c r="Z2" s="120"/>
      <c r="AL2" s="11"/>
      <c r="AM2" s="11"/>
      <c r="AP2" s="11" t="s">
        <v>30</v>
      </c>
      <c r="AX2" s="22"/>
      <c r="BC2" s="11" t="s">
        <v>56</v>
      </c>
      <c r="BJ2" s="120" t="s">
        <v>30</v>
      </c>
      <c r="BK2" s="120"/>
    </row>
    <row r="3" spans="2:63" s="10" customFormat="1" ht="12" customHeight="1">
      <c r="B3" s="16"/>
      <c r="C3" s="26" t="s">
        <v>31</v>
      </c>
      <c r="D3" s="95" t="s">
        <v>0</v>
      </c>
      <c r="E3" s="86">
        <v>47</v>
      </c>
      <c r="F3" s="86">
        <v>48</v>
      </c>
      <c r="G3" s="86">
        <v>49</v>
      </c>
      <c r="H3" s="86">
        <v>50</v>
      </c>
      <c r="I3" s="86">
        <v>51</v>
      </c>
      <c r="J3" s="86">
        <v>52</v>
      </c>
      <c r="K3" s="86">
        <v>53</v>
      </c>
      <c r="L3" s="86">
        <v>54</v>
      </c>
      <c r="M3" s="86">
        <v>55</v>
      </c>
      <c r="N3" s="27"/>
      <c r="O3" s="16"/>
      <c r="P3" s="26" t="s">
        <v>31</v>
      </c>
      <c r="Q3" s="86">
        <v>56</v>
      </c>
      <c r="R3" s="97">
        <v>57</v>
      </c>
      <c r="S3" s="86">
        <v>58</v>
      </c>
      <c r="T3" s="97">
        <v>59</v>
      </c>
      <c r="U3" s="86">
        <v>60</v>
      </c>
      <c r="V3" s="97">
        <v>61</v>
      </c>
      <c r="W3" s="86">
        <v>62</v>
      </c>
      <c r="X3" s="97">
        <v>63</v>
      </c>
      <c r="Y3" s="99" t="s">
        <v>36</v>
      </c>
      <c r="Z3" s="97">
        <v>2</v>
      </c>
      <c r="AB3" s="16"/>
      <c r="AC3" s="26" t="s">
        <v>31</v>
      </c>
      <c r="AD3" s="86">
        <v>3</v>
      </c>
      <c r="AE3" s="101">
        <v>4</v>
      </c>
      <c r="AF3" s="97">
        <v>5</v>
      </c>
      <c r="AG3" s="86">
        <v>6</v>
      </c>
      <c r="AH3" s="97">
        <v>7</v>
      </c>
      <c r="AI3" s="86">
        <v>8</v>
      </c>
      <c r="AJ3" s="97">
        <v>9</v>
      </c>
      <c r="AK3" s="86">
        <v>10</v>
      </c>
      <c r="AL3" s="101">
        <v>11</v>
      </c>
      <c r="AM3" s="86">
        <v>12</v>
      </c>
      <c r="AN3" s="86">
        <v>13</v>
      </c>
      <c r="AO3" s="99">
        <v>14</v>
      </c>
      <c r="AP3" s="99">
        <v>15</v>
      </c>
      <c r="AR3" s="16"/>
      <c r="AS3" s="26" t="s">
        <v>31</v>
      </c>
      <c r="AT3" s="86">
        <v>13</v>
      </c>
      <c r="AU3" s="99">
        <v>14</v>
      </c>
      <c r="AV3" s="99">
        <v>15</v>
      </c>
      <c r="AW3" s="86">
        <v>16</v>
      </c>
      <c r="AX3" s="107">
        <v>17</v>
      </c>
      <c r="AY3" s="99">
        <v>18</v>
      </c>
      <c r="AZ3" s="99">
        <v>19</v>
      </c>
      <c r="BA3" s="99">
        <v>20</v>
      </c>
      <c r="BB3" s="99">
        <v>21</v>
      </c>
      <c r="BC3" s="99">
        <v>22</v>
      </c>
      <c r="BD3" s="77"/>
      <c r="BE3" s="16"/>
      <c r="BF3" s="26" t="s">
        <v>31</v>
      </c>
      <c r="BG3" s="99">
        <v>23</v>
      </c>
      <c r="BH3" s="99">
        <v>24</v>
      </c>
      <c r="BI3" s="99">
        <v>25</v>
      </c>
      <c r="BJ3" s="109">
        <v>26</v>
      </c>
      <c r="BK3" s="99">
        <v>27</v>
      </c>
    </row>
    <row r="4" spans="2:63" s="10" customFormat="1" ht="12" customHeight="1">
      <c r="B4" s="28" t="s">
        <v>32</v>
      </c>
      <c r="C4" s="29" t="s">
        <v>33</v>
      </c>
      <c r="D4" s="96"/>
      <c r="E4" s="87"/>
      <c r="F4" s="87"/>
      <c r="G4" s="87"/>
      <c r="H4" s="87"/>
      <c r="I4" s="87"/>
      <c r="J4" s="87"/>
      <c r="K4" s="87"/>
      <c r="L4" s="87"/>
      <c r="M4" s="87"/>
      <c r="N4" s="30"/>
      <c r="O4" s="28" t="s">
        <v>32</v>
      </c>
      <c r="P4" s="29" t="s">
        <v>33</v>
      </c>
      <c r="Q4" s="87"/>
      <c r="R4" s="98"/>
      <c r="S4" s="87"/>
      <c r="T4" s="98"/>
      <c r="U4" s="87"/>
      <c r="V4" s="98"/>
      <c r="W4" s="87"/>
      <c r="X4" s="98"/>
      <c r="Y4" s="100"/>
      <c r="Z4" s="98"/>
      <c r="AB4" s="28" t="s">
        <v>32</v>
      </c>
      <c r="AC4" s="29" t="s">
        <v>33</v>
      </c>
      <c r="AD4" s="87"/>
      <c r="AE4" s="102"/>
      <c r="AF4" s="103"/>
      <c r="AG4" s="104"/>
      <c r="AH4" s="103"/>
      <c r="AI4" s="104"/>
      <c r="AJ4" s="103"/>
      <c r="AK4" s="104"/>
      <c r="AL4" s="105"/>
      <c r="AM4" s="87"/>
      <c r="AN4" s="87"/>
      <c r="AO4" s="100"/>
      <c r="AP4" s="100"/>
      <c r="AR4" s="28" t="s">
        <v>32</v>
      </c>
      <c r="AS4" s="29" t="s">
        <v>33</v>
      </c>
      <c r="AT4" s="87"/>
      <c r="AU4" s="100"/>
      <c r="AV4" s="100"/>
      <c r="AW4" s="104"/>
      <c r="AX4" s="107"/>
      <c r="AY4" s="108"/>
      <c r="AZ4" s="108"/>
      <c r="BA4" s="108"/>
      <c r="BB4" s="100"/>
      <c r="BC4" s="100"/>
      <c r="BD4" s="77"/>
      <c r="BE4" s="28" t="s">
        <v>32</v>
      </c>
      <c r="BF4" s="29" t="s">
        <v>33</v>
      </c>
      <c r="BG4" s="106"/>
      <c r="BH4" s="106"/>
      <c r="BI4" s="100"/>
      <c r="BJ4" s="110"/>
      <c r="BK4" s="100"/>
    </row>
    <row r="5" spans="2:63" s="10" customFormat="1" ht="12" customHeight="1">
      <c r="B5" s="86">
        <v>1</v>
      </c>
      <c r="C5" s="15" t="s">
        <v>1</v>
      </c>
      <c r="D5" s="25"/>
      <c r="E5" s="31"/>
      <c r="F5" s="25"/>
      <c r="G5" s="31"/>
      <c r="H5" s="32">
        <f>H6/G6*100</f>
        <v>101.75438596491229</v>
      </c>
      <c r="I5" s="3">
        <v>102</v>
      </c>
      <c r="J5" s="32">
        <f>J6/I6*100</f>
        <v>81.5126050420168</v>
      </c>
      <c r="K5" s="3">
        <f>K6/J6*100</f>
        <v>101.03092783505154</v>
      </c>
      <c r="L5" s="32">
        <f>L6/K6*100</f>
        <v>92.85714285714286</v>
      </c>
      <c r="M5" s="3">
        <f>M6/L6*100</f>
        <v>121.97802197802199</v>
      </c>
      <c r="N5" s="32"/>
      <c r="O5" s="117">
        <v>1</v>
      </c>
      <c r="P5" s="15" t="s">
        <v>1</v>
      </c>
      <c r="Q5" s="3">
        <f>Q6/M6*100</f>
        <v>93.69369369369369</v>
      </c>
      <c r="R5" s="32">
        <v>119</v>
      </c>
      <c r="S5" s="3">
        <v>111</v>
      </c>
      <c r="T5" s="32">
        <f>T6/S6*100</f>
        <v>102.18978102189782</v>
      </c>
      <c r="U5" s="3">
        <f>U6/T6*100</f>
        <v>102.14285714285714</v>
      </c>
      <c r="V5" s="32">
        <f>V6/U6*100</f>
        <v>102.09790209790211</v>
      </c>
      <c r="W5" s="3">
        <v>110</v>
      </c>
      <c r="X5" s="32">
        <f>X6/W6*100</f>
        <v>125.62500000000001</v>
      </c>
      <c r="Y5" s="3">
        <f>Y6/X6*100</f>
        <v>110.94527363184079</v>
      </c>
      <c r="Z5" s="32">
        <f>Z6/Y6*100</f>
        <v>106.72645739910314</v>
      </c>
      <c r="AB5" s="117">
        <v>1</v>
      </c>
      <c r="AC5" s="15" t="s">
        <v>1</v>
      </c>
      <c r="AD5" s="3">
        <v>100</v>
      </c>
      <c r="AE5" s="33">
        <f>AE6/AD6*100</f>
        <v>100.84033613445378</v>
      </c>
      <c r="AF5" s="8">
        <v>94</v>
      </c>
      <c r="AG5" s="7">
        <f>AG6/AF6*100</f>
        <v>92.44444444444444</v>
      </c>
      <c r="AH5" s="8">
        <f>AH6/AG6*100</f>
        <v>111.0576923076923</v>
      </c>
      <c r="AI5" s="7">
        <f>AI6/AH6*100</f>
        <v>106.06060606060606</v>
      </c>
      <c r="AJ5" s="8">
        <v>56</v>
      </c>
      <c r="AK5" s="7">
        <f>AK6/AJ6*100</f>
        <v>98.4115523465704</v>
      </c>
      <c r="AL5" s="9">
        <v>104</v>
      </c>
      <c r="AM5" s="3">
        <f>AM6/AL6*100</f>
        <v>98.94366197183099</v>
      </c>
      <c r="AN5" s="3">
        <f>AN6/AM6*100</f>
        <v>107.47330960854093</v>
      </c>
      <c r="AO5" s="3">
        <f>AO6/AN6*100</f>
        <v>100.66225165562915</v>
      </c>
      <c r="AP5" s="3">
        <f>AP6/AO6*100</f>
        <v>99.3421052631579</v>
      </c>
      <c r="AR5" s="117">
        <v>1</v>
      </c>
      <c r="AS5" s="15" t="s">
        <v>1</v>
      </c>
      <c r="AT5" s="3">
        <v>107</v>
      </c>
      <c r="AU5" s="3">
        <f>AU6/AT6*100</f>
        <v>100.66225165562915</v>
      </c>
      <c r="AV5" s="3">
        <f>AV6/AU6*100</f>
        <v>99.3421052631579</v>
      </c>
      <c r="AW5" s="7">
        <f>AW6/AP6*100</f>
        <v>90.06622516556291</v>
      </c>
      <c r="AX5" s="14">
        <v>-92</v>
      </c>
      <c r="AY5" s="34">
        <v>-94</v>
      </c>
      <c r="AZ5" s="7">
        <f>AZ6/AY6*100</f>
        <v>93.16239316239316</v>
      </c>
      <c r="BA5" s="7">
        <f>BA6/AZ6*100</f>
        <v>91.74311926605505</v>
      </c>
      <c r="BB5" s="7">
        <f>BB6/BA6*100</f>
        <v>91</v>
      </c>
      <c r="BC5" s="7">
        <f>BC6/BB6*100</f>
        <v>96.7032967032967</v>
      </c>
      <c r="BD5" s="73"/>
      <c r="BE5" s="117">
        <v>1</v>
      </c>
      <c r="BF5" s="15" t="s">
        <v>1</v>
      </c>
      <c r="BG5" s="7">
        <v>95.45454545454545</v>
      </c>
      <c r="BH5" s="7">
        <v>79.76190476190477</v>
      </c>
      <c r="BI5" s="7">
        <f>BI6/BH6*100</f>
        <v>108.95522388059702</v>
      </c>
      <c r="BJ5" s="64">
        <f>BJ6/BI6*100</f>
        <v>89.04109589041096</v>
      </c>
      <c r="BK5" s="7">
        <v>91</v>
      </c>
    </row>
    <row r="6" spans="2:63" s="17" customFormat="1" ht="12" customHeight="1">
      <c r="B6" s="87"/>
      <c r="C6" s="35" t="s">
        <v>2</v>
      </c>
      <c r="D6" s="36"/>
      <c r="E6" s="4"/>
      <c r="F6" s="36"/>
      <c r="G6" s="4">
        <v>114</v>
      </c>
      <c r="H6" s="36">
        <v>116</v>
      </c>
      <c r="I6" s="4">
        <v>119</v>
      </c>
      <c r="J6" s="36">
        <v>97</v>
      </c>
      <c r="K6" s="4">
        <v>98</v>
      </c>
      <c r="L6" s="36">
        <v>91</v>
      </c>
      <c r="M6" s="4">
        <v>111</v>
      </c>
      <c r="N6" s="36"/>
      <c r="O6" s="87"/>
      <c r="P6" s="35" t="s">
        <v>2</v>
      </c>
      <c r="Q6" s="4">
        <v>104</v>
      </c>
      <c r="R6" s="36">
        <v>124</v>
      </c>
      <c r="S6" s="4">
        <v>137</v>
      </c>
      <c r="T6" s="36">
        <v>140</v>
      </c>
      <c r="U6" s="4">
        <v>143</v>
      </c>
      <c r="V6" s="36">
        <v>146</v>
      </c>
      <c r="W6" s="4">
        <v>160</v>
      </c>
      <c r="X6" s="36">
        <v>201</v>
      </c>
      <c r="Y6" s="4">
        <v>223</v>
      </c>
      <c r="Z6" s="36">
        <v>238</v>
      </c>
      <c r="AB6" s="87"/>
      <c r="AC6" s="35" t="s">
        <v>2</v>
      </c>
      <c r="AD6" s="4">
        <v>238</v>
      </c>
      <c r="AE6" s="37">
        <v>240</v>
      </c>
      <c r="AF6" s="38">
        <v>225</v>
      </c>
      <c r="AG6" s="1">
        <v>208</v>
      </c>
      <c r="AH6" s="38">
        <v>231</v>
      </c>
      <c r="AI6" s="1">
        <v>245</v>
      </c>
      <c r="AJ6" s="38">
        <v>138.5</v>
      </c>
      <c r="AK6" s="1">
        <v>136.3</v>
      </c>
      <c r="AL6" s="39">
        <v>142</v>
      </c>
      <c r="AM6" s="39">
        <v>140.5</v>
      </c>
      <c r="AN6" s="39">
        <v>151</v>
      </c>
      <c r="AO6" s="1">
        <v>152</v>
      </c>
      <c r="AP6" s="1">
        <v>151</v>
      </c>
      <c r="AR6" s="87"/>
      <c r="AS6" s="35" t="s">
        <v>2</v>
      </c>
      <c r="AT6" s="39">
        <v>151</v>
      </c>
      <c r="AU6" s="1">
        <v>152</v>
      </c>
      <c r="AV6" s="1">
        <v>151</v>
      </c>
      <c r="AW6" s="1">
        <v>136</v>
      </c>
      <c r="AX6" s="2">
        <v>125</v>
      </c>
      <c r="AY6" s="1">
        <v>117</v>
      </c>
      <c r="AZ6" s="4">
        <v>109</v>
      </c>
      <c r="BA6" s="4">
        <v>100</v>
      </c>
      <c r="BB6" s="1">
        <v>91</v>
      </c>
      <c r="BC6" s="1">
        <v>88</v>
      </c>
      <c r="BD6" s="74"/>
      <c r="BE6" s="87"/>
      <c r="BF6" s="35" t="s">
        <v>2</v>
      </c>
      <c r="BG6" s="1">
        <v>84</v>
      </c>
      <c r="BH6" s="1">
        <v>67</v>
      </c>
      <c r="BI6" s="1">
        <v>73</v>
      </c>
      <c r="BJ6" s="48">
        <v>65</v>
      </c>
      <c r="BK6" s="1">
        <v>59</v>
      </c>
    </row>
    <row r="7" spans="2:63" s="10" customFormat="1" ht="12" customHeight="1">
      <c r="B7" s="86">
        <v>2</v>
      </c>
      <c r="C7" s="86" t="s">
        <v>3</v>
      </c>
      <c r="D7" s="40">
        <v>210</v>
      </c>
      <c r="E7" s="7">
        <f>E8/D8*100</f>
        <v>85.12396694214877</v>
      </c>
      <c r="F7" s="8">
        <f>F8/E8*100</f>
        <v>126.21359223300972</v>
      </c>
      <c r="G7" s="7">
        <v>101</v>
      </c>
      <c r="H7" s="8">
        <f>H8/G8*100</f>
        <v>87.12121212121212</v>
      </c>
      <c r="I7" s="7">
        <v>107</v>
      </c>
      <c r="J7" s="8">
        <f>J8/I8*100</f>
        <v>99.19354838709677</v>
      </c>
      <c r="K7" s="7">
        <f>K8/J8*100</f>
        <v>100.8130081300813</v>
      </c>
      <c r="L7" s="8">
        <f>L8/K8*100</f>
        <v>102.41935483870968</v>
      </c>
      <c r="M7" s="7">
        <f>M8/L8*100</f>
        <v>124.40944881889764</v>
      </c>
      <c r="N7" s="32"/>
      <c r="O7" s="86">
        <v>2</v>
      </c>
      <c r="P7" s="86" t="s">
        <v>3</v>
      </c>
      <c r="Q7" s="7">
        <f>Q8/M8*100</f>
        <v>155.69620253164558</v>
      </c>
      <c r="R7" s="40">
        <v>112</v>
      </c>
      <c r="S7" s="7">
        <f>S8/R8*100</f>
        <v>60.86956521739131</v>
      </c>
      <c r="T7" s="8">
        <v>103</v>
      </c>
      <c r="U7" s="7">
        <v>104</v>
      </c>
      <c r="V7" s="8">
        <f>V8/U8*100</f>
        <v>108.33333333333333</v>
      </c>
      <c r="W7" s="7">
        <f>W8/V8*100</f>
        <v>107.17948717948718</v>
      </c>
      <c r="X7" s="8">
        <f>X8/W8*100</f>
        <v>94.73684210526315</v>
      </c>
      <c r="Y7" s="7">
        <f>Y8/X8*100</f>
        <v>105.55555555555556</v>
      </c>
      <c r="Z7" s="8">
        <f>Z8/Y8*100</f>
        <v>106.69856459330143</v>
      </c>
      <c r="AB7" s="86">
        <v>2</v>
      </c>
      <c r="AC7" s="86" t="s">
        <v>3</v>
      </c>
      <c r="AD7" s="46">
        <v>106</v>
      </c>
      <c r="AE7" s="9">
        <f>AE8/AD8*100</f>
        <v>100</v>
      </c>
      <c r="AF7" s="41">
        <v>98</v>
      </c>
      <c r="AG7" s="3">
        <f>AG8/AF8*100</f>
        <v>106.86695278969958</v>
      </c>
      <c r="AH7" s="32">
        <f>AH8/AG8*100</f>
        <v>89.95983935742971</v>
      </c>
      <c r="AI7" s="3">
        <f>AI8/AH8*100</f>
        <v>100.44642857142858</v>
      </c>
      <c r="AJ7" s="32">
        <v>105</v>
      </c>
      <c r="AK7" s="3">
        <f aca="true" t="shared" si="0" ref="AK7:AP7">AK8/AJ8*100</f>
        <v>102.76595744680851</v>
      </c>
      <c r="AL7" s="3">
        <f t="shared" si="0"/>
        <v>100.20703933747413</v>
      </c>
      <c r="AM7" s="3">
        <f t="shared" si="0"/>
        <v>93.4297520661157</v>
      </c>
      <c r="AN7" s="3">
        <f t="shared" si="0"/>
        <v>103.49402919062362</v>
      </c>
      <c r="AO7" s="3">
        <f t="shared" si="0"/>
        <v>97.86324786324786</v>
      </c>
      <c r="AP7" s="3">
        <f t="shared" si="0"/>
        <v>98.2532751091703</v>
      </c>
      <c r="AR7" s="86">
        <v>2</v>
      </c>
      <c r="AS7" s="86" t="s">
        <v>3</v>
      </c>
      <c r="AT7" s="3">
        <v>103</v>
      </c>
      <c r="AU7" s="3">
        <f>AU8/AT8*100</f>
        <v>97.86324786324786</v>
      </c>
      <c r="AV7" s="3">
        <f>AV8/AU8*100</f>
        <v>98.2532751091703</v>
      </c>
      <c r="AW7" s="7">
        <f>AW8/AP8*100</f>
        <v>101.33333333333334</v>
      </c>
      <c r="AX7" s="14">
        <v>-102</v>
      </c>
      <c r="AY7" s="42">
        <v>-104</v>
      </c>
      <c r="AZ7" s="7">
        <f>AZ8/AY8*100</f>
        <v>87.60330578512396</v>
      </c>
      <c r="BA7" s="7">
        <f>BA8/AZ8*100</f>
        <v>91.98113207547169</v>
      </c>
      <c r="BB7" s="7">
        <f>BB8/BA8*100</f>
        <v>92.82051282051282</v>
      </c>
      <c r="BC7" s="7">
        <f>BC8/BB8*100</f>
        <v>100.55248618784532</v>
      </c>
      <c r="BD7" s="73"/>
      <c r="BE7" s="86">
        <v>2</v>
      </c>
      <c r="BF7" s="86" t="s">
        <v>3</v>
      </c>
      <c r="BG7" s="7">
        <v>92.85714285714286</v>
      </c>
      <c r="BH7" s="7">
        <v>106.50887573964498</v>
      </c>
      <c r="BI7" s="7">
        <f>BI8/BH8*100</f>
        <v>96.66666666666667</v>
      </c>
      <c r="BJ7" s="64">
        <f>BJ8/BI8*100</f>
        <v>95.40229885057471</v>
      </c>
      <c r="BK7" s="7">
        <v>107</v>
      </c>
    </row>
    <row r="8" spans="2:63" s="17" customFormat="1" ht="12" customHeight="1">
      <c r="B8" s="87"/>
      <c r="C8" s="94"/>
      <c r="D8" s="38">
        <v>121</v>
      </c>
      <c r="E8" s="1">
        <v>103</v>
      </c>
      <c r="F8" s="38">
        <v>130</v>
      </c>
      <c r="G8" s="1">
        <v>132</v>
      </c>
      <c r="H8" s="38">
        <v>115</v>
      </c>
      <c r="I8" s="1">
        <v>124</v>
      </c>
      <c r="J8" s="38">
        <v>123</v>
      </c>
      <c r="K8" s="1">
        <v>124</v>
      </c>
      <c r="L8" s="38">
        <v>127</v>
      </c>
      <c r="M8" s="1">
        <v>158</v>
      </c>
      <c r="N8" s="36"/>
      <c r="O8" s="87"/>
      <c r="P8" s="94"/>
      <c r="Q8" s="1">
        <v>246</v>
      </c>
      <c r="R8" s="38">
        <v>276</v>
      </c>
      <c r="S8" s="1">
        <v>168</v>
      </c>
      <c r="T8" s="38">
        <v>174</v>
      </c>
      <c r="U8" s="1">
        <v>180</v>
      </c>
      <c r="V8" s="38">
        <v>195</v>
      </c>
      <c r="W8" s="1">
        <v>209</v>
      </c>
      <c r="X8" s="38">
        <v>198</v>
      </c>
      <c r="Y8" s="1">
        <v>209</v>
      </c>
      <c r="Z8" s="38">
        <v>223</v>
      </c>
      <c r="AB8" s="87"/>
      <c r="AC8" s="94"/>
      <c r="AD8" s="1">
        <v>237</v>
      </c>
      <c r="AE8" s="43">
        <v>237</v>
      </c>
      <c r="AF8" s="36">
        <v>233</v>
      </c>
      <c r="AG8" s="4">
        <v>249</v>
      </c>
      <c r="AH8" s="36">
        <v>224</v>
      </c>
      <c r="AI8" s="4">
        <v>225</v>
      </c>
      <c r="AJ8" s="36">
        <v>235</v>
      </c>
      <c r="AK8" s="4">
        <v>241.5</v>
      </c>
      <c r="AL8" s="37">
        <v>242</v>
      </c>
      <c r="AM8" s="37">
        <v>226.1</v>
      </c>
      <c r="AN8" s="37">
        <v>234</v>
      </c>
      <c r="AO8" s="1">
        <v>229</v>
      </c>
      <c r="AP8" s="1">
        <v>225</v>
      </c>
      <c r="AR8" s="87"/>
      <c r="AS8" s="94"/>
      <c r="AT8" s="37">
        <v>234</v>
      </c>
      <c r="AU8" s="1">
        <v>229</v>
      </c>
      <c r="AV8" s="1">
        <v>225</v>
      </c>
      <c r="AW8" s="4">
        <v>228</v>
      </c>
      <c r="AX8" s="2">
        <v>232</v>
      </c>
      <c r="AY8" s="4">
        <v>242</v>
      </c>
      <c r="AZ8" s="1">
        <v>212</v>
      </c>
      <c r="BA8" s="1">
        <v>195</v>
      </c>
      <c r="BB8" s="1">
        <v>181</v>
      </c>
      <c r="BC8" s="1">
        <v>182</v>
      </c>
      <c r="BD8" s="74"/>
      <c r="BE8" s="87"/>
      <c r="BF8" s="94"/>
      <c r="BG8" s="1">
        <v>169</v>
      </c>
      <c r="BH8" s="1">
        <v>180</v>
      </c>
      <c r="BI8" s="1">
        <v>174</v>
      </c>
      <c r="BJ8" s="48">
        <v>166</v>
      </c>
      <c r="BK8" s="1">
        <v>177</v>
      </c>
    </row>
    <row r="9" spans="2:63" s="10" customFormat="1" ht="12" customHeight="1">
      <c r="B9" s="86">
        <v>3</v>
      </c>
      <c r="C9" s="86" t="s">
        <v>4</v>
      </c>
      <c r="D9" s="41">
        <v>134</v>
      </c>
      <c r="E9" s="3">
        <f aca="true" t="shared" si="1" ref="E9:M9">E10/D10*100</f>
        <v>125.1269035532995</v>
      </c>
      <c r="F9" s="32">
        <f t="shared" si="1"/>
        <v>112.17038539553752</v>
      </c>
      <c r="G9" s="3">
        <f t="shared" si="1"/>
        <v>94.57504520795659</v>
      </c>
      <c r="H9" s="32">
        <f t="shared" si="1"/>
        <v>98.8527724665392</v>
      </c>
      <c r="I9" s="3">
        <f t="shared" si="1"/>
        <v>103.48162475822052</v>
      </c>
      <c r="J9" s="32">
        <f t="shared" si="1"/>
        <v>95.51401869158879</v>
      </c>
      <c r="K9" s="3">
        <f t="shared" si="1"/>
        <v>103.13111545988258</v>
      </c>
      <c r="L9" s="32">
        <f t="shared" si="1"/>
        <v>105.69259962049335</v>
      </c>
      <c r="M9" s="3">
        <f t="shared" si="1"/>
        <v>97.84560143626571</v>
      </c>
      <c r="N9" s="32"/>
      <c r="O9" s="86">
        <v>3</v>
      </c>
      <c r="P9" s="86" t="s">
        <v>4</v>
      </c>
      <c r="Q9" s="3">
        <f>Q10/M10*100</f>
        <v>95.41284403669725</v>
      </c>
      <c r="R9" s="41">
        <v>100</v>
      </c>
      <c r="S9" s="3">
        <f aca="true" t="shared" si="2" ref="S9:Z9">S10/R10*100</f>
        <v>101.34874759152214</v>
      </c>
      <c r="T9" s="32">
        <f t="shared" si="2"/>
        <v>102.28136882129277</v>
      </c>
      <c r="U9" s="3">
        <f t="shared" si="2"/>
        <v>102.0446096654275</v>
      </c>
      <c r="V9" s="32">
        <f t="shared" si="2"/>
        <v>100.91074681238617</v>
      </c>
      <c r="W9" s="3">
        <f t="shared" si="2"/>
        <v>104.87364620938628</v>
      </c>
      <c r="X9" s="32">
        <f t="shared" si="2"/>
        <v>100.17211703958692</v>
      </c>
      <c r="Y9" s="3">
        <f t="shared" si="2"/>
        <v>106.70103092783505</v>
      </c>
      <c r="Z9" s="32">
        <f t="shared" si="2"/>
        <v>106.28019323671498</v>
      </c>
      <c r="AB9" s="86">
        <v>3</v>
      </c>
      <c r="AC9" s="86" t="s">
        <v>4</v>
      </c>
      <c r="AD9" s="46">
        <v>106</v>
      </c>
      <c r="AE9" s="33">
        <f>AE10/AD10*100</f>
        <v>100.28694404591106</v>
      </c>
      <c r="AF9" s="40">
        <v>93</v>
      </c>
      <c r="AG9" s="7">
        <f aca="true" t="shared" si="3" ref="AG9:AN9">AG10/AF10*100</f>
        <v>101.68970814132103</v>
      </c>
      <c r="AH9" s="8">
        <f t="shared" si="3"/>
        <v>99.54682779456193</v>
      </c>
      <c r="AI9" s="7">
        <f t="shared" si="3"/>
        <v>98.02731411229135</v>
      </c>
      <c r="AJ9" s="8">
        <f t="shared" si="3"/>
        <v>104.08668730650155</v>
      </c>
      <c r="AK9" s="7">
        <f t="shared" si="3"/>
        <v>110.21713265913147</v>
      </c>
      <c r="AL9" s="7">
        <f t="shared" si="3"/>
        <v>106.05856159762514</v>
      </c>
      <c r="AM9" s="7">
        <f t="shared" si="3"/>
        <v>88.10432569974554</v>
      </c>
      <c r="AN9" s="7">
        <f t="shared" si="3"/>
        <v>104.69314079422382</v>
      </c>
      <c r="AO9" s="3">
        <f>AO10/AN10*100</f>
        <v>95.3103448275862</v>
      </c>
      <c r="AP9" s="3">
        <f>AP10/AO10*100</f>
        <v>94.35600578871201</v>
      </c>
      <c r="AR9" s="86">
        <v>3</v>
      </c>
      <c r="AS9" s="86" t="s">
        <v>52</v>
      </c>
      <c r="AT9" s="7">
        <v>105</v>
      </c>
      <c r="AU9" s="3">
        <f>AU10/AT10*100</f>
        <v>95.3103448275862</v>
      </c>
      <c r="AV9" s="3">
        <f>AV10/AU10*100</f>
        <v>94.35600578871201</v>
      </c>
      <c r="AW9" s="7">
        <f>AW10/AP10*100</f>
        <v>94.1717791411043</v>
      </c>
      <c r="AX9" s="14">
        <v>-99</v>
      </c>
      <c r="AY9" s="34">
        <v>-78</v>
      </c>
      <c r="AZ9" s="3">
        <f>AZ10/AY10*100</f>
        <v>89.171974522293</v>
      </c>
      <c r="BA9" s="3">
        <f>BA10/AZ10*100</f>
        <v>95.23809523809523</v>
      </c>
      <c r="BB9" s="3">
        <f>BB10/BA10*100</f>
        <v>93.25</v>
      </c>
      <c r="BC9" s="3">
        <f>BC10/BB10*100</f>
        <v>98.92761394101876</v>
      </c>
      <c r="BD9" s="73"/>
      <c r="BE9" s="86">
        <v>3</v>
      </c>
      <c r="BF9" s="86" t="s">
        <v>52</v>
      </c>
      <c r="BG9" s="3">
        <v>94.03794037940379</v>
      </c>
      <c r="BH9" s="3">
        <v>103.74639769452449</v>
      </c>
      <c r="BI9" s="7">
        <f>BI10/BH10*100</f>
        <v>98.05555555555556</v>
      </c>
      <c r="BJ9" s="64">
        <f>BJ10/BI10*100</f>
        <v>101.98300283286119</v>
      </c>
      <c r="BK9" s="7">
        <v>103</v>
      </c>
    </row>
    <row r="10" spans="2:63" s="17" customFormat="1" ht="12" customHeight="1">
      <c r="B10" s="87"/>
      <c r="C10" s="87"/>
      <c r="D10" s="36">
        <v>394</v>
      </c>
      <c r="E10" s="4">
        <v>493</v>
      </c>
      <c r="F10" s="36">
        <v>553</v>
      </c>
      <c r="G10" s="4">
        <v>523</v>
      </c>
      <c r="H10" s="36">
        <v>517</v>
      </c>
      <c r="I10" s="4">
        <v>535</v>
      </c>
      <c r="J10" s="36">
        <v>511</v>
      </c>
      <c r="K10" s="4">
        <v>527</v>
      </c>
      <c r="L10" s="36">
        <v>557</v>
      </c>
      <c r="M10" s="4">
        <v>545</v>
      </c>
      <c r="N10" s="36"/>
      <c r="O10" s="87"/>
      <c r="P10" s="87"/>
      <c r="Q10" s="4">
        <v>520</v>
      </c>
      <c r="R10" s="36">
        <v>519</v>
      </c>
      <c r="S10" s="4">
        <v>526</v>
      </c>
      <c r="T10" s="36">
        <v>538</v>
      </c>
      <c r="U10" s="4">
        <v>549</v>
      </c>
      <c r="V10" s="36">
        <v>554</v>
      </c>
      <c r="W10" s="4">
        <v>581</v>
      </c>
      <c r="X10" s="36">
        <v>582</v>
      </c>
      <c r="Y10" s="4">
        <v>621</v>
      </c>
      <c r="Z10" s="36">
        <v>660</v>
      </c>
      <c r="AB10" s="87"/>
      <c r="AC10" s="87"/>
      <c r="AD10" s="4">
        <v>697</v>
      </c>
      <c r="AE10" s="37">
        <v>699</v>
      </c>
      <c r="AF10" s="38">
        <v>651</v>
      </c>
      <c r="AG10" s="1">
        <v>662</v>
      </c>
      <c r="AH10" s="38">
        <v>659</v>
      </c>
      <c r="AI10" s="1">
        <v>646</v>
      </c>
      <c r="AJ10" s="38">
        <v>672.4</v>
      </c>
      <c r="AK10" s="1">
        <v>741.1</v>
      </c>
      <c r="AL10" s="1">
        <v>786</v>
      </c>
      <c r="AM10" s="1">
        <v>692.5</v>
      </c>
      <c r="AN10" s="1">
        <v>725</v>
      </c>
      <c r="AO10" s="1">
        <v>691</v>
      </c>
      <c r="AP10" s="1">
        <v>652</v>
      </c>
      <c r="AR10" s="87"/>
      <c r="AS10" s="87"/>
      <c r="AT10" s="1">
        <v>725</v>
      </c>
      <c r="AU10" s="1">
        <v>691</v>
      </c>
      <c r="AV10" s="1">
        <v>652</v>
      </c>
      <c r="AW10" s="1">
        <v>614</v>
      </c>
      <c r="AX10" s="2">
        <v>606</v>
      </c>
      <c r="AY10" s="1">
        <v>471</v>
      </c>
      <c r="AZ10" s="4">
        <v>420</v>
      </c>
      <c r="BA10" s="4">
        <v>400</v>
      </c>
      <c r="BB10" s="1">
        <v>373</v>
      </c>
      <c r="BC10" s="1">
        <v>369</v>
      </c>
      <c r="BD10" s="74"/>
      <c r="BE10" s="87"/>
      <c r="BF10" s="87"/>
      <c r="BG10" s="1">
        <v>347</v>
      </c>
      <c r="BH10" s="1">
        <v>360</v>
      </c>
      <c r="BI10" s="1">
        <v>353</v>
      </c>
      <c r="BJ10" s="48">
        <v>360</v>
      </c>
      <c r="BK10" s="1">
        <v>371</v>
      </c>
    </row>
    <row r="11" spans="2:63" s="10" customFormat="1" ht="12" customHeight="1">
      <c r="B11" s="86">
        <v>4</v>
      </c>
      <c r="C11" s="86" t="s">
        <v>7</v>
      </c>
      <c r="D11" s="44"/>
      <c r="E11" s="45"/>
      <c r="F11" s="44"/>
      <c r="G11" s="45"/>
      <c r="H11" s="44"/>
      <c r="I11" s="45"/>
      <c r="J11" s="44"/>
      <c r="K11" s="45"/>
      <c r="L11" s="44"/>
      <c r="M11" s="45"/>
      <c r="N11" s="25"/>
      <c r="O11" s="86">
        <v>4</v>
      </c>
      <c r="P11" s="86" t="s">
        <v>7</v>
      </c>
      <c r="Q11" s="45"/>
      <c r="R11" s="44"/>
      <c r="S11" s="45"/>
      <c r="T11" s="44"/>
      <c r="U11" s="45"/>
      <c r="V11" s="44"/>
      <c r="W11" s="45"/>
      <c r="X11" s="40">
        <v>236</v>
      </c>
      <c r="Y11" s="46">
        <v>133</v>
      </c>
      <c r="Z11" s="40">
        <v>102</v>
      </c>
      <c r="AB11" s="86">
        <v>4</v>
      </c>
      <c r="AC11" s="86" t="s">
        <v>7</v>
      </c>
      <c r="AD11" s="46">
        <v>115</v>
      </c>
      <c r="AE11" s="47">
        <v>105</v>
      </c>
      <c r="AF11" s="41">
        <v>121</v>
      </c>
      <c r="AG11" s="3">
        <v>116</v>
      </c>
      <c r="AH11" s="32">
        <v>90</v>
      </c>
      <c r="AI11" s="3">
        <v>98</v>
      </c>
      <c r="AJ11" s="32">
        <v>79</v>
      </c>
      <c r="AK11" s="3">
        <f>AK12/AJ12*100</f>
        <v>121.04404567699838</v>
      </c>
      <c r="AL11" s="7">
        <f>AL12/AK12*100</f>
        <v>86.2533692722372</v>
      </c>
      <c r="AM11" s="7">
        <f>AM12/AL12*100</f>
        <v>88.125</v>
      </c>
      <c r="AN11" s="7">
        <f>AN12/AM12*100</f>
        <v>93.97163120567376</v>
      </c>
      <c r="AO11" s="3">
        <f>AO12/AN12*100</f>
        <v>88.67924528301887</v>
      </c>
      <c r="AP11" s="3">
        <f>AP12/AO12*100</f>
        <v>100</v>
      </c>
      <c r="AR11" s="86">
        <v>4</v>
      </c>
      <c r="AS11" s="86" t="s">
        <v>7</v>
      </c>
      <c r="AT11" s="7">
        <v>94</v>
      </c>
      <c r="AU11" s="3">
        <f>AU12/AT12*100</f>
        <v>88.67924528301887</v>
      </c>
      <c r="AV11" s="3">
        <f>AV12/AU12*100</f>
        <v>100</v>
      </c>
      <c r="AW11" s="7">
        <f>AW12/AP12*100</f>
        <v>95.74468085106383</v>
      </c>
      <c r="AX11" s="14">
        <v>-107</v>
      </c>
      <c r="AY11" s="42">
        <v>-81</v>
      </c>
      <c r="AZ11" s="7">
        <f>AZ12/AY12*100</f>
        <v>97.43589743589743</v>
      </c>
      <c r="BA11" s="7">
        <f>BA12/AZ12*100</f>
        <v>92.10526315789474</v>
      </c>
      <c r="BB11" s="7">
        <f>BB12/BA12*100</f>
        <v>91.42857142857143</v>
      </c>
      <c r="BC11" s="7">
        <f>BC12/BB12*100</f>
        <v>106.25</v>
      </c>
      <c r="BD11" s="73"/>
      <c r="BE11" s="86">
        <v>4</v>
      </c>
      <c r="BF11" s="86" t="s">
        <v>7</v>
      </c>
      <c r="BG11" s="7">
        <v>117.64705882352942</v>
      </c>
      <c r="BH11" s="7">
        <v>114.99999999999999</v>
      </c>
      <c r="BI11" s="7">
        <f>BI12/BH12*100</f>
        <v>100</v>
      </c>
      <c r="BJ11" s="64">
        <f>BJ12/BI12*100</f>
        <v>100</v>
      </c>
      <c r="BK11" s="7">
        <v>98</v>
      </c>
    </row>
    <row r="12" spans="2:63" s="17" customFormat="1" ht="12" customHeight="1">
      <c r="B12" s="87"/>
      <c r="C12" s="94"/>
      <c r="D12" s="38"/>
      <c r="E12" s="1"/>
      <c r="F12" s="38"/>
      <c r="G12" s="1"/>
      <c r="H12" s="38"/>
      <c r="I12" s="1"/>
      <c r="J12" s="38"/>
      <c r="K12" s="1"/>
      <c r="L12" s="38"/>
      <c r="M12" s="1"/>
      <c r="N12" s="36"/>
      <c r="O12" s="87"/>
      <c r="P12" s="94"/>
      <c r="Q12" s="1"/>
      <c r="R12" s="38"/>
      <c r="S12" s="1"/>
      <c r="T12" s="38"/>
      <c r="U12" s="1"/>
      <c r="V12" s="38"/>
      <c r="W12" s="1">
        <v>16</v>
      </c>
      <c r="X12" s="38">
        <v>38</v>
      </c>
      <c r="Y12" s="1">
        <v>51</v>
      </c>
      <c r="Z12" s="38">
        <v>52</v>
      </c>
      <c r="AB12" s="87"/>
      <c r="AC12" s="94"/>
      <c r="AD12" s="1">
        <v>60</v>
      </c>
      <c r="AE12" s="43">
        <v>63</v>
      </c>
      <c r="AF12" s="36">
        <v>76</v>
      </c>
      <c r="AG12" s="4">
        <v>87</v>
      </c>
      <c r="AH12" s="36">
        <v>79</v>
      </c>
      <c r="AI12" s="4">
        <v>77</v>
      </c>
      <c r="AJ12" s="36">
        <v>61.3</v>
      </c>
      <c r="AK12" s="4">
        <v>74.2</v>
      </c>
      <c r="AL12" s="37">
        <v>64</v>
      </c>
      <c r="AM12" s="37">
        <v>56.4</v>
      </c>
      <c r="AN12" s="37">
        <v>53</v>
      </c>
      <c r="AO12" s="1">
        <v>47</v>
      </c>
      <c r="AP12" s="1">
        <v>47</v>
      </c>
      <c r="AR12" s="87"/>
      <c r="AS12" s="94"/>
      <c r="AT12" s="37">
        <v>53</v>
      </c>
      <c r="AU12" s="1">
        <v>47</v>
      </c>
      <c r="AV12" s="1">
        <v>47</v>
      </c>
      <c r="AW12" s="4">
        <v>45</v>
      </c>
      <c r="AX12" s="2">
        <v>48</v>
      </c>
      <c r="AY12" s="4">
        <v>39</v>
      </c>
      <c r="AZ12" s="1">
        <v>38</v>
      </c>
      <c r="BA12" s="1">
        <v>35</v>
      </c>
      <c r="BB12" s="1">
        <v>32</v>
      </c>
      <c r="BC12" s="1">
        <v>34</v>
      </c>
      <c r="BD12" s="74"/>
      <c r="BE12" s="87"/>
      <c r="BF12" s="94"/>
      <c r="BG12" s="1">
        <v>40</v>
      </c>
      <c r="BH12" s="1">
        <v>46</v>
      </c>
      <c r="BI12" s="1">
        <v>46</v>
      </c>
      <c r="BJ12" s="48">
        <v>46</v>
      </c>
      <c r="BK12" s="1">
        <v>45</v>
      </c>
    </row>
    <row r="13" spans="2:63" s="10" customFormat="1" ht="12" customHeight="1">
      <c r="B13" s="86">
        <v>5</v>
      </c>
      <c r="C13" s="86" t="s">
        <v>5</v>
      </c>
      <c r="D13" s="40">
        <v>140</v>
      </c>
      <c r="E13" s="7">
        <f>E14/D14*100</f>
        <v>91.68539325842696</v>
      </c>
      <c r="F13" s="8">
        <f>F14/E14*100</f>
        <v>116.1764705882353</v>
      </c>
      <c r="G13" s="7">
        <v>106</v>
      </c>
      <c r="H13" s="8">
        <f aca="true" t="shared" si="4" ref="H13:M13">H14/G14*100</f>
        <v>95.64356435643563</v>
      </c>
      <c r="I13" s="7">
        <f t="shared" si="4"/>
        <v>107.03933747412009</v>
      </c>
      <c r="J13" s="8">
        <f t="shared" si="4"/>
        <v>95.16441005802709</v>
      </c>
      <c r="K13" s="7">
        <f t="shared" si="4"/>
        <v>97.76422764227642</v>
      </c>
      <c r="L13" s="8">
        <f t="shared" si="4"/>
        <v>103.32640332640332</v>
      </c>
      <c r="M13" s="7">
        <f t="shared" si="4"/>
        <v>98.18913480885311</v>
      </c>
      <c r="N13" s="32"/>
      <c r="O13" s="86">
        <v>5</v>
      </c>
      <c r="P13" s="86" t="s">
        <v>5</v>
      </c>
      <c r="Q13" s="7">
        <f>Q14/M14*100</f>
        <v>95.49180327868852</v>
      </c>
      <c r="R13" s="40">
        <v>105</v>
      </c>
      <c r="S13" s="7">
        <f aca="true" t="shared" si="5" ref="S13:Z13">S14/R14*100</f>
        <v>98.16326530612245</v>
      </c>
      <c r="T13" s="8">
        <f t="shared" si="5"/>
        <v>101.45530145530147</v>
      </c>
      <c r="U13" s="7">
        <f t="shared" si="5"/>
        <v>97.54098360655738</v>
      </c>
      <c r="V13" s="8">
        <f t="shared" si="5"/>
        <v>104.41176470588236</v>
      </c>
      <c r="W13" s="7">
        <f t="shared" si="5"/>
        <v>105.43259557344065</v>
      </c>
      <c r="X13" s="8">
        <f t="shared" si="5"/>
        <v>100.57251908396947</v>
      </c>
      <c r="Y13" s="7">
        <f t="shared" si="5"/>
        <v>107.77988614800759</v>
      </c>
      <c r="Z13" s="8">
        <f t="shared" si="5"/>
        <v>114.2605633802817</v>
      </c>
      <c r="AB13" s="86">
        <v>5</v>
      </c>
      <c r="AC13" s="86" t="s">
        <v>5</v>
      </c>
      <c r="AD13" s="46">
        <v>106</v>
      </c>
      <c r="AE13" s="9">
        <f>AE14/AD14*100</f>
        <v>102.18978102189782</v>
      </c>
      <c r="AF13" s="6">
        <v>89</v>
      </c>
      <c r="AG13" s="7">
        <f>AG14/AF14*100</f>
        <v>108.84244372990352</v>
      </c>
      <c r="AH13" s="8">
        <f>AH14/AG14*100</f>
        <v>87.8877400295421</v>
      </c>
      <c r="AI13" s="7">
        <f>AI14/AH14*100</f>
        <v>103.19327731092439</v>
      </c>
      <c r="AJ13" s="8">
        <f>AJ14/AI14*100</f>
        <v>103.09446254071662</v>
      </c>
      <c r="AK13" s="7">
        <f>AK14/AJ14*100</f>
        <v>105.0394944707741</v>
      </c>
      <c r="AL13" s="7">
        <f>AL14/AK14*100</f>
        <v>94.75109038953227</v>
      </c>
      <c r="AM13" s="7">
        <f>AM14/AL14*100</f>
        <v>99.00000000000001</v>
      </c>
      <c r="AN13" s="7">
        <f>AN14/AM14*100</f>
        <v>99.40676607343273</v>
      </c>
      <c r="AO13" s="3">
        <f>AO14/AN14*100</f>
        <v>101.12903225806451</v>
      </c>
      <c r="AP13" s="3">
        <f>AP14/AO14*100</f>
        <v>101.43540669856459</v>
      </c>
      <c r="AR13" s="86">
        <v>5</v>
      </c>
      <c r="AS13" s="86" t="s">
        <v>5</v>
      </c>
      <c r="AT13" s="7">
        <v>99</v>
      </c>
      <c r="AU13" s="3">
        <f>AU14/AT14*100</f>
        <v>101.12903225806451</v>
      </c>
      <c r="AV13" s="3">
        <f>AV14/AU14*100</f>
        <v>101.43540669856459</v>
      </c>
      <c r="AW13" s="7">
        <f>AW14/AP14*100</f>
        <v>95.9119496855346</v>
      </c>
      <c r="AX13" s="14">
        <v>-101</v>
      </c>
      <c r="AY13" s="34">
        <v>-99</v>
      </c>
      <c r="AZ13" s="7">
        <f>AZ14/AY14*100</f>
        <v>90</v>
      </c>
      <c r="BA13" s="7">
        <f>BA14/AZ14*100</f>
        <v>91.2568306010929</v>
      </c>
      <c r="BB13" s="7">
        <f>BB14/BA14*100</f>
        <v>95.40918163672654</v>
      </c>
      <c r="BC13" s="7">
        <f>BC14/BB14*100</f>
        <v>97.48953974895397</v>
      </c>
      <c r="BD13" s="73"/>
      <c r="BE13" s="86">
        <v>5</v>
      </c>
      <c r="BF13" s="86" t="s">
        <v>5</v>
      </c>
      <c r="BG13" s="7">
        <v>90.12875536480686</v>
      </c>
      <c r="BH13" s="7">
        <v>108.33333333333333</v>
      </c>
      <c r="BI13" s="7">
        <f>BI14/BH14*100</f>
        <v>107.03296703296704</v>
      </c>
      <c r="BJ13" s="64">
        <f>BJ14/BI14*100</f>
        <v>102.46406570841889</v>
      </c>
      <c r="BK13" s="7">
        <v>100</v>
      </c>
    </row>
    <row r="14" spans="2:63" s="17" customFormat="1" ht="12" customHeight="1">
      <c r="B14" s="87"/>
      <c r="C14" s="94"/>
      <c r="D14" s="38">
        <v>445</v>
      </c>
      <c r="E14" s="1">
        <v>408</v>
      </c>
      <c r="F14" s="38">
        <v>474</v>
      </c>
      <c r="G14" s="1">
        <v>505</v>
      </c>
      <c r="H14" s="38">
        <v>483</v>
      </c>
      <c r="I14" s="1">
        <v>517</v>
      </c>
      <c r="J14" s="38">
        <v>492</v>
      </c>
      <c r="K14" s="1">
        <v>481</v>
      </c>
      <c r="L14" s="38">
        <v>497</v>
      </c>
      <c r="M14" s="1">
        <v>488</v>
      </c>
      <c r="N14" s="36"/>
      <c r="O14" s="87"/>
      <c r="P14" s="94"/>
      <c r="Q14" s="1">
        <v>466</v>
      </c>
      <c r="R14" s="38">
        <v>490</v>
      </c>
      <c r="S14" s="1">
        <v>481</v>
      </c>
      <c r="T14" s="38">
        <v>488</v>
      </c>
      <c r="U14" s="1">
        <v>476</v>
      </c>
      <c r="V14" s="38">
        <v>497</v>
      </c>
      <c r="W14" s="1">
        <v>524</v>
      </c>
      <c r="X14" s="38">
        <v>527</v>
      </c>
      <c r="Y14" s="1">
        <v>568</v>
      </c>
      <c r="Z14" s="38">
        <v>649</v>
      </c>
      <c r="AB14" s="87"/>
      <c r="AC14" s="94"/>
      <c r="AD14" s="1">
        <v>685</v>
      </c>
      <c r="AE14" s="43">
        <v>700</v>
      </c>
      <c r="AF14" s="48">
        <v>622</v>
      </c>
      <c r="AG14" s="1">
        <v>677</v>
      </c>
      <c r="AH14" s="38">
        <v>595</v>
      </c>
      <c r="AI14" s="1">
        <v>614</v>
      </c>
      <c r="AJ14" s="38">
        <v>633</v>
      </c>
      <c r="AK14" s="1">
        <v>664.9</v>
      </c>
      <c r="AL14" s="37">
        <v>630</v>
      </c>
      <c r="AM14" s="37">
        <v>623.7</v>
      </c>
      <c r="AN14" s="37">
        <v>620</v>
      </c>
      <c r="AO14" s="1">
        <v>627</v>
      </c>
      <c r="AP14" s="1">
        <v>636</v>
      </c>
      <c r="AR14" s="87"/>
      <c r="AS14" s="94"/>
      <c r="AT14" s="37">
        <v>620</v>
      </c>
      <c r="AU14" s="1">
        <v>627</v>
      </c>
      <c r="AV14" s="1">
        <v>636</v>
      </c>
      <c r="AW14" s="4">
        <v>610</v>
      </c>
      <c r="AX14" s="2">
        <v>619</v>
      </c>
      <c r="AY14" s="4">
        <v>610</v>
      </c>
      <c r="AZ14" s="1">
        <v>549</v>
      </c>
      <c r="BA14" s="1">
        <v>501</v>
      </c>
      <c r="BB14" s="1">
        <v>478</v>
      </c>
      <c r="BC14" s="1">
        <v>466</v>
      </c>
      <c r="BD14" s="74"/>
      <c r="BE14" s="87"/>
      <c r="BF14" s="94"/>
      <c r="BG14" s="1">
        <v>420</v>
      </c>
      <c r="BH14" s="1">
        <v>455</v>
      </c>
      <c r="BI14" s="1">
        <v>487</v>
      </c>
      <c r="BJ14" s="48">
        <v>499</v>
      </c>
      <c r="BK14" s="1">
        <v>498</v>
      </c>
    </row>
    <row r="15" spans="2:63" s="10" customFormat="1" ht="12" customHeight="1">
      <c r="B15" s="86">
        <v>6</v>
      </c>
      <c r="C15" s="86" t="s">
        <v>6</v>
      </c>
      <c r="D15" s="41">
        <v>111</v>
      </c>
      <c r="E15" s="3">
        <f>E16/D16*100</f>
        <v>91.15646258503402</v>
      </c>
      <c r="F15" s="32">
        <f>F16/E16*100</f>
        <v>98.00995024875621</v>
      </c>
      <c r="G15" s="3">
        <v>124</v>
      </c>
      <c r="H15" s="32">
        <f aca="true" t="shared" si="6" ref="H15:M15">H16/G16*100</f>
        <v>86.48097826086956</v>
      </c>
      <c r="I15" s="3">
        <f t="shared" si="6"/>
        <v>105.34171249018067</v>
      </c>
      <c r="J15" s="32">
        <f t="shared" si="6"/>
        <v>76.95749440715883</v>
      </c>
      <c r="K15" s="3">
        <f t="shared" si="6"/>
        <v>104.26356589147288</v>
      </c>
      <c r="L15" s="32">
        <f t="shared" si="6"/>
        <v>106.41263940520447</v>
      </c>
      <c r="M15" s="3">
        <f t="shared" si="6"/>
        <v>101.31004366812226</v>
      </c>
      <c r="N15" s="32"/>
      <c r="O15" s="86">
        <v>6</v>
      </c>
      <c r="P15" s="86" t="s">
        <v>6</v>
      </c>
      <c r="Q15" s="3">
        <f>Q16/M16*100</f>
        <v>97.5</v>
      </c>
      <c r="R15" s="41">
        <v>103</v>
      </c>
      <c r="S15" s="3">
        <f aca="true" t="shared" si="7" ref="S15:Y15">S16/R16*100</f>
        <v>101.97424892703863</v>
      </c>
      <c r="T15" s="32">
        <f t="shared" si="7"/>
        <v>109.34343434343434</v>
      </c>
      <c r="U15" s="3">
        <f t="shared" si="7"/>
        <v>107.1593533487298</v>
      </c>
      <c r="V15" s="32">
        <f t="shared" si="7"/>
        <v>105.10057471264366</v>
      </c>
      <c r="W15" s="3">
        <f t="shared" si="7"/>
        <v>105.1948051948052</v>
      </c>
      <c r="X15" s="32">
        <f t="shared" si="7"/>
        <v>107.01754385964912</v>
      </c>
      <c r="Y15" s="3">
        <f t="shared" si="7"/>
        <v>105.64663023679417</v>
      </c>
      <c r="Z15" s="32">
        <v>102</v>
      </c>
      <c r="AB15" s="86">
        <v>6</v>
      </c>
      <c r="AC15" s="86" t="s">
        <v>6</v>
      </c>
      <c r="AD15" s="46">
        <v>101</v>
      </c>
      <c r="AE15" s="33">
        <f>AE16/AD16*100</f>
        <v>97.70179372197309</v>
      </c>
      <c r="AF15" s="40">
        <v>97</v>
      </c>
      <c r="AG15" s="7">
        <f>AG16/AF16*100</f>
        <v>98.87640449438202</v>
      </c>
      <c r="AH15" s="8">
        <f>AH16/AG16*100</f>
        <v>97.96650717703349</v>
      </c>
      <c r="AI15" s="7">
        <f>AI16/AH16*100</f>
        <v>98.65689865689866</v>
      </c>
      <c r="AJ15" s="8">
        <f>AJ16/AI16*100</f>
        <v>93.27970297029704</v>
      </c>
      <c r="AK15" s="7">
        <f>AK16/AJ16*100</f>
        <v>100.41130423245322</v>
      </c>
      <c r="AL15" s="7">
        <f>AL16/AK16*100</f>
        <v>99.5639534883721</v>
      </c>
      <c r="AM15" s="7">
        <f>AM16/AL16*100</f>
        <v>70.02654280026542</v>
      </c>
      <c r="AN15" s="7">
        <f>AN16/AM16*100</f>
        <v>120.43968539751731</v>
      </c>
      <c r="AO15" s="3">
        <f>AO16/AN16*100</f>
        <v>105.6648308418568</v>
      </c>
      <c r="AP15" s="3">
        <f>AP16/AO16*100</f>
        <v>99.2553983618764</v>
      </c>
      <c r="AR15" s="86">
        <v>6</v>
      </c>
      <c r="AS15" s="86" t="s">
        <v>6</v>
      </c>
      <c r="AT15" s="7">
        <v>120</v>
      </c>
      <c r="AU15" s="3">
        <f>AU16/AT16*100</f>
        <v>105.6648308418568</v>
      </c>
      <c r="AV15" s="3">
        <f>AV16/AU16*100</f>
        <v>99.2553983618764</v>
      </c>
      <c r="AW15" s="7">
        <f>AW16/AP16*100</f>
        <v>86.64666166541636</v>
      </c>
      <c r="AX15" s="14">
        <v>-127</v>
      </c>
      <c r="AY15" s="34">
        <v>-98</v>
      </c>
      <c r="AZ15" s="3">
        <f>AZ16/AY16*100</f>
        <v>98.26268241834607</v>
      </c>
      <c r="BA15" s="3">
        <f>BA16/AZ16*100</f>
        <v>76.66195190947667</v>
      </c>
      <c r="BB15" s="3">
        <f>BB16/BA16*100</f>
        <v>92.52767527675276</v>
      </c>
      <c r="BC15" s="3">
        <f>BC16/BB16*100</f>
        <v>96.61016949152543</v>
      </c>
      <c r="BD15" s="73"/>
      <c r="BE15" s="86">
        <v>6</v>
      </c>
      <c r="BF15" s="86" t="s">
        <v>6</v>
      </c>
      <c r="BG15" s="3">
        <v>86.17131062951496</v>
      </c>
      <c r="BH15" s="3">
        <v>107.90419161676648</v>
      </c>
      <c r="BI15" s="7">
        <f>BI16/BH16*100</f>
        <v>109.87791342952275</v>
      </c>
      <c r="BJ15" s="64">
        <f>BJ16/BI16*100</f>
        <v>103.43434343434343</v>
      </c>
      <c r="BK15" s="7">
        <v>108</v>
      </c>
    </row>
    <row r="16" spans="2:63" s="17" customFormat="1" ht="12" customHeight="1">
      <c r="B16" s="87"/>
      <c r="C16" s="87"/>
      <c r="D16" s="36">
        <v>1323</v>
      </c>
      <c r="E16" s="4">
        <v>1206</v>
      </c>
      <c r="F16" s="36">
        <v>1182</v>
      </c>
      <c r="G16" s="4">
        <v>1472</v>
      </c>
      <c r="H16" s="36">
        <v>1273</v>
      </c>
      <c r="I16" s="4">
        <v>1341</v>
      </c>
      <c r="J16" s="36">
        <v>1032</v>
      </c>
      <c r="K16" s="4">
        <v>1076</v>
      </c>
      <c r="L16" s="36">
        <v>1145</v>
      </c>
      <c r="M16" s="4">
        <v>1160</v>
      </c>
      <c r="N16" s="36"/>
      <c r="O16" s="87"/>
      <c r="P16" s="87"/>
      <c r="Q16" s="4">
        <v>1131</v>
      </c>
      <c r="R16" s="36">
        <v>1165</v>
      </c>
      <c r="S16" s="4">
        <v>1188</v>
      </c>
      <c r="T16" s="36">
        <v>1299</v>
      </c>
      <c r="U16" s="4">
        <v>1392</v>
      </c>
      <c r="V16" s="36">
        <v>1463</v>
      </c>
      <c r="W16" s="4">
        <v>1539</v>
      </c>
      <c r="X16" s="36">
        <v>1647</v>
      </c>
      <c r="Y16" s="4">
        <v>1740</v>
      </c>
      <c r="Z16" s="36">
        <v>1766</v>
      </c>
      <c r="AB16" s="87"/>
      <c r="AC16" s="87"/>
      <c r="AD16" s="4">
        <v>1784</v>
      </c>
      <c r="AE16" s="37">
        <v>1743</v>
      </c>
      <c r="AF16" s="38">
        <v>1691</v>
      </c>
      <c r="AG16" s="1">
        <v>1672</v>
      </c>
      <c r="AH16" s="38">
        <v>1638</v>
      </c>
      <c r="AI16" s="1">
        <v>1616</v>
      </c>
      <c r="AJ16" s="38">
        <v>1507.4</v>
      </c>
      <c r="AK16" s="1">
        <v>1513.6</v>
      </c>
      <c r="AL16" s="49">
        <v>1507</v>
      </c>
      <c r="AM16" s="49">
        <v>1055.3</v>
      </c>
      <c r="AN16" s="49">
        <v>1271</v>
      </c>
      <c r="AO16" s="1">
        <v>1343</v>
      </c>
      <c r="AP16" s="1">
        <v>1333</v>
      </c>
      <c r="AR16" s="87"/>
      <c r="AS16" s="87"/>
      <c r="AT16" s="49">
        <v>1271</v>
      </c>
      <c r="AU16" s="1">
        <v>1343</v>
      </c>
      <c r="AV16" s="1">
        <v>1333</v>
      </c>
      <c r="AW16" s="1">
        <v>1155</v>
      </c>
      <c r="AX16" s="2">
        <v>1462</v>
      </c>
      <c r="AY16" s="1">
        <v>1439</v>
      </c>
      <c r="AZ16" s="1">
        <v>1414</v>
      </c>
      <c r="BA16" s="1">
        <v>1084</v>
      </c>
      <c r="BB16" s="1">
        <v>1003</v>
      </c>
      <c r="BC16" s="1">
        <v>969</v>
      </c>
      <c r="BD16" s="74"/>
      <c r="BE16" s="87"/>
      <c r="BF16" s="87"/>
      <c r="BG16" s="1">
        <v>835</v>
      </c>
      <c r="BH16" s="1">
        <v>901</v>
      </c>
      <c r="BI16" s="1">
        <v>990</v>
      </c>
      <c r="BJ16" s="48">
        <v>1024</v>
      </c>
      <c r="BK16" s="1">
        <v>1103</v>
      </c>
    </row>
    <row r="17" spans="2:63" s="10" customFormat="1" ht="12" customHeight="1">
      <c r="B17" s="86">
        <v>7</v>
      </c>
      <c r="C17" s="86" t="s">
        <v>8</v>
      </c>
      <c r="D17" s="6">
        <v>112</v>
      </c>
      <c r="E17" s="7">
        <f>E18/D18*100</f>
        <v>109.42492012779552</v>
      </c>
      <c r="F17" s="8">
        <f>F18/E18*100</f>
        <v>115.18248175182481</v>
      </c>
      <c r="G17" s="7">
        <f>G18/F18*100</f>
        <v>85.29784537389101</v>
      </c>
      <c r="H17" s="8">
        <f>H18/G18*100</f>
        <v>91.2332838038633</v>
      </c>
      <c r="I17" s="7">
        <v>95</v>
      </c>
      <c r="J17" s="8">
        <f>J18/I18*100</f>
        <v>105.78231292517006</v>
      </c>
      <c r="K17" s="7">
        <f>K18/J18*100</f>
        <v>104.82315112540192</v>
      </c>
      <c r="L17" s="8">
        <f>L18/K18*100</f>
        <v>101.53374233128834</v>
      </c>
      <c r="M17" s="7">
        <f>M18/L18*100</f>
        <v>120.2416918429003</v>
      </c>
      <c r="N17" s="32"/>
      <c r="O17" s="86">
        <v>7</v>
      </c>
      <c r="P17" s="86" t="s">
        <v>8</v>
      </c>
      <c r="Q17" s="7">
        <f>Q18/M18*100</f>
        <v>98.11557788944724</v>
      </c>
      <c r="R17" s="6">
        <v>113</v>
      </c>
      <c r="S17" s="7">
        <f aca="true" t="shared" si="8" ref="S17:Z17">S18/R18*100</f>
        <v>96.50112866817156</v>
      </c>
      <c r="T17" s="8">
        <f t="shared" si="8"/>
        <v>106.3157894736842</v>
      </c>
      <c r="U17" s="7">
        <f t="shared" si="8"/>
        <v>103.19031903190319</v>
      </c>
      <c r="V17" s="8">
        <f t="shared" si="8"/>
        <v>106.92963752665246</v>
      </c>
      <c r="W17" s="7">
        <f t="shared" si="8"/>
        <v>99.40179461615155</v>
      </c>
      <c r="X17" s="8">
        <f t="shared" si="8"/>
        <v>91.97592778335006</v>
      </c>
      <c r="Y17" s="7">
        <f t="shared" si="8"/>
        <v>111.55943293347875</v>
      </c>
      <c r="Z17" s="8">
        <f t="shared" si="8"/>
        <v>98.33822091886609</v>
      </c>
      <c r="AB17" s="86">
        <v>7</v>
      </c>
      <c r="AC17" s="86" t="s">
        <v>8</v>
      </c>
      <c r="AD17" s="46">
        <v>106</v>
      </c>
      <c r="AE17" s="9">
        <f>AE18/AD18*100</f>
        <v>104.77975632614809</v>
      </c>
      <c r="AF17" s="40">
        <v>94</v>
      </c>
      <c r="AG17" s="7">
        <f>AG18/AF18*100</f>
        <v>109.34223069590085</v>
      </c>
      <c r="AH17" s="8">
        <f>AH18/AG18*100</f>
        <v>90.75850043591979</v>
      </c>
      <c r="AI17" s="7">
        <f>AI18/AH18*100</f>
        <v>99.90393852065321</v>
      </c>
      <c r="AJ17" s="8">
        <f>AJ18/AI18*100</f>
        <v>88.60576923076923</v>
      </c>
      <c r="AK17" s="7">
        <f>AK18/AJ18*100</f>
        <v>96.07162235485622</v>
      </c>
      <c r="AL17" s="7">
        <f>AL18/AK18*100</f>
        <v>98.72359652095335</v>
      </c>
      <c r="AM17" s="7">
        <f>AM18/AL18*100</f>
        <v>98.34096109839817</v>
      </c>
      <c r="AN17" s="7">
        <f>AN18/AM18*100</f>
        <v>99.01105293775451</v>
      </c>
      <c r="AO17" s="3">
        <f>AO18/AN18*100</f>
        <v>102.93772032902469</v>
      </c>
      <c r="AP17" s="3">
        <f>AP18/AO18*100</f>
        <v>109.24657534246576</v>
      </c>
      <c r="AR17" s="86">
        <v>7</v>
      </c>
      <c r="AS17" s="86" t="s">
        <v>8</v>
      </c>
      <c r="AT17" s="7">
        <v>99</v>
      </c>
      <c r="AU17" s="3">
        <f>AU18/AT18*100</f>
        <v>102.93772032902469</v>
      </c>
      <c r="AV17" s="3">
        <f>AV18/AU18*100</f>
        <v>109.24657534246576</v>
      </c>
      <c r="AW17" s="7">
        <f>AW18/AP18*100</f>
        <v>96.86520376175548</v>
      </c>
      <c r="AX17" s="14">
        <v>-96</v>
      </c>
      <c r="AY17" s="34">
        <v>-96</v>
      </c>
      <c r="AZ17" s="3">
        <f>AZ18/AY18*100</f>
        <v>101.76263219741482</v>
      </c>
      <c r="BA17" s="3">
        <f>BA18/AZ18*100</f>
        <v>88.10623556581986</v>
      </c>
      <c r="BB17" s="3">
        <f>BB18/BA18*100</f>
        <v>105.2424639580603</v>
      </c>
      <c r="BC17" s="3">
        <f>BC18/BB18*100</f>
        <v>73.34993773349939</v>
      </c>
      <c r="BD17" s="73"/>
      <c r="BE17" s="86">
        <v>7</v>
      </c>
      <c r="BF17" s="86" t="s">
        <v>8</v>
      </c>
      <c r="BG17" s="3">
        <v>72.66553480475382</v>
      </c>
      <c r="BH17" s="3">
        <v>110.98130841121497</v>
      </c>
      <c r="BI17" s="7">
        <f>BI18/BH18*100</f>
        <v>94.73684210526315</v>
      </c>
      <c r="BJ17" s="64">
        <f>BJ18/BI18*100</f>
        <v>105.33333333333333</v>
      </c>
      <c r="BK17" s="7">
        <v>97</v>
      </c>
    </row>
    <row r="18" spans="2:63" s="17" customFormat="1" ht="12" customHeight="1">
      <c r="B18" s="87"/>
      <c r="C18" s="87"/>
      <c r="D18" s="36">
        <v>626</v>
      </c>
      <c r="E18" s="4">
        <v>685</v>
      </c>
      <c r="F18" s="36">
        <v>789</v>
      </c>
      <c r="G18" s="4">
        <v>673</v>
      </c>
      <c r="H18" s="36">
        <v>614</v>
      </c>
      <c r="I18" s="4">
        <v>588</v>
      </c>
      <c r="J18" s="36">
        <v>622</v>
      </c>
      <c r="K18" s="4">
        <v>652</v>
      </c>
      <c r="L18" s="36">
        <v>662</v>
      </c>
      <c r="M18" s="4">
        <v>796</v>
      </c>
      <c r="N18" s="36"/>
      <c r="O18" s="87"/>
      <c r="P18" s="87"/>
      <c r="Q18" s="4">
        <v>781</v>
      </c>
      <c r="R18" s="36">
        <v>886</v>
      </c>
      <c r="S18" s="4">
        <v>855</v>
      </c>
      <c r="T18" s="36">
        <v>909</v>
      </c>
      <c r="U18" s="4">
        <v>938</v>
      </c>
      <c r="V18" s="36">
        <v>1003</v>
      </c>
      <c r="W18" s="4">
        <v>997</v>
      </c>
      <c r="X18" s="36">
        <v>917</v>
      </c>
      <c r="Y18" s="4">
        <v>1023</v>
      </c>
      <c r="Z18" s="36">
        <v>1006</v>
      </c>
      <c r="AB18" s="87"/>
      <c r="AC18" s="87"/>
      <c r="AD18" s="4">
        <v>1067</v>
      </c>
      <c r="AE18" s="37">
        <v>1118</v>
      </c>
      <c r="AF18" s="38">
        <v>1049</v>
      </c>
      <c r="AG18" s="1">
        <v>1147</v>
      </c>
      <c r="AH18" s="38">
        <v>1041</v>
      </c>
      <c r="AI18" s="1">
        <v>1040</v>
      </c>
      <c r="AJ18" s="38">
        <v>921.5</v>
      </c>
      <c r="AK18" s="1">
        <v>885.3</v>
      </c>
      <c r="AL18" s="37">
        <v>874</v>
      </c>
      <c r="AM18" s="37">
        <v>859.5</v>
      </c>
      <c r="AN18" s="37">
        <v>851</v>
      </c>
      <c r="AO18" s="1">
        <v>876</v>
      </c>
      <c r="AP18" s="1">
        <v>957</v>
      </c>
      <c r="AR18" s="87"/>
      <c r="AS18" s="87"/>
      <c r="AT18" s="37">
        <v>851</v>
      </c>
      <c r="AU18" s="1">
        <v>876</v>
      </c>
      <c r="AV18" s="1">
        <v>957</v>
      </c>
      <c r="AW18" s="1">
        <v>927</v>
      </c>
      <c r="AX18" s="2">
        <v>886</v>
      </c>
      <c r="AY18" s="1">
        <v>851</v>
      </c>
      <c r="AZ18" s="4">
        <v>866</v>
      </c>
      <c r="BA18" s="4">
        <v>763</v>
      </c>
      <c r="BB18" s="1">
        <v>803</v>
      </c>
      <c r="BC18" s="1">
        <v>589</v>
      </c>
      <c r="BD18" s="74"/>
      <c r="BE18" s="87"/>
      <c r="BF18" s="87"/>
      <c r="BG18" s="1">
        <v>428</v>
      </c>
      <c r="BH18" s="1">
        <v>475</v>
      </c>
      <c r="BI18" s="1">
        <v>450</v>
      </c>
      <c r="BJ18" s="48">
        <v>474</v>
      </c>
      <c r="BK18" s="1">
        <v>461</v>
      </c>
    </row>
    <row r="19" spans="2:63" s="10" customFormat="1" ht="12" customHeight="1">
      <c r="B19" s="86">
        <v>8</v>
      </c>
      <c r="C19" s="111" t="s">
        <v>46</v>
      </c>
      <c r="D19" s="40">
        <v>115</v>
      </c>
      <c r="E19" s="7">
        <f>E20/D20*100</f>
        <v>91.64345403899722</v>
      </c>
      <c r="F19" s="8">
        <f>F20/E20*100</f>
        <v>164.74164133738603</v>
      </c>
      <c r="G19" s="7">
        <f>G20/F20*100</f>
        <v>107.38007380073802</v>
      </c>
      <c r="H19" s="8">
        <f>H20/G20*100</f>
        <v>108.07560137457044</v>
      </c>
      <c r="I19" s="7">
        <v>93</v>
      </c>
      <c r="J19" s="8">
        <f>J20/I20*100</f>
        <v>111.20543293718166</v>
      </c>
      <c r="K19" s="7">
        <f>K20/J20*100</f>
        <v>103.206106870229</v>
      </c>
      <c r="L19" s="8">
        <f>L20/K20*100</f>
        <v>123.22485207100591</v>
      </c>
      <c r="M19" s="7">
        <f>M20/L20*100</f>
        <v>81.99279711884753</v>
      </c>
      <c r="N19" s="32"/>
      <c r="O19" s="86">
        <v>8</v>
      </c>
      <c r="P19" s="111" t="s">
        <v>46</v>
      </c>
      <c r="Q19" s="7">
        <f>Q20/M20*100</f>
        <v>113.76281112737921</v>
      </c>
      <c r="R19" s="40">
        <v>104</v>
      </c>
      <c r="S19" s="7">
        <f>S20/R20*100</f>
        <v>97.90382244143034</v>
      </c>
      <c r="T19" s="8">
        <v>128</v>
      </c>
      <c r="U19" s="7">
        <f aca="true" t="shared" si="9" ref="U19:Z19">U20/T20*100</f>
        <v>101.87747035573122</v>
      </c>
      <c r="V19" s="8">
        <f t="shared" si="9"/>
        <v>95.92628516003879</v>
      </c>
      <c r="W19" s="7">
        <f t="shared" si="9"/>
        <v>92.61880687563195</v>
      </c>
      <c r="X19" s="8">
        <f t="shared" si="9"/>
        <v>96.2882096069869</v>
      </c>
      <c r="Y19" s="7">
        <f t="shared" si="9"/>
        <v>114.62585034013605</v>
      </c>
      <c r="Z19" s="8">
        <f t="shared" si="9"/>
        <v>105.83580613254205</v>
      </c>
      <c r="AB19" s="86">
        <v>8</v>
      </c>
      <c r="AC19" s="111" t="s">
        <v>45</v>
      </c>
      <c r="AD19" s="46">
        <v>99</v>
      </c>
      <c r="AE19" s="9">
        <f>AE20/AD20*100</f>
        <v>100</v>
      </c>
      <c r="AF19" s="41">
        <v>80</v>
      </c>
      <c r="AG19" s="3">
        <f>AG20/AF20*100</f>
        <v>123.16784869976358</v>
      </c>
      <c r="AH19" s="32">
        <f>AH20/AG20*100</f>
        <v>87.42802303262955</v>
      </c>
      <c r="AI19" s="3">
        <f>AI20/AH20*100</f>
        <v>97.91437980241493</v>
      </c>
      <c r="AJ19" s="32">
        <f>AJ20/AI20*100</f>
        <v>98.18385650224215</v>
      </c>
      <c r="AK19" s="3">
        <f>AK20/AJ20*100</f>
        <v>90.85407627312173</v>
      </c>
      <c r="AL19" s="7">
        <f>AL20/AK20*100</f>
        <v>105.06472288550961</v>
      </c>
      <c r="AM19" s="7">
        <f>AM20/AL20*100</f>
        <v>101.3157894736842</v>
      </c>
      <c r="AN19" s="7">
        <f>AN20/AM20*100</f>
        <v>92.08972845336481</v>
      </c>
      <c r="AO19" s="3">
        <f>AO20/AN20*100</f>
        <v>99.23076923076923</v>
      </c>
      <c r="AP19" s="3">
        <f>AP20/AO20*100</f>
        <v>90.05167958656331</v>
      </c>
      <c r="AR19" s="86">
        <v>8</v>
      </c>
      <c r="AS19" s="111" t="s">
        <v>45</v>
      </c>
      <c r="AT19" s="7">
        <v>92</v>
      </c>
      <c r="AU19" s="3">
        <f>AU20/AT20*100</f>
        <v>99.23076923076923</v>
      </c>
      <c r="AV19" s="3">
        <f>AV20/AU20*100</f>
        <v>90.05167958656331</v>
      </c>
      <c r="AW19" s="7">
        <f>AW20/AP20*100</f>
        <v>109.32568149210904</v>
      </c>
      <c r="AX19" s="14">
        <v>-93</v>
      </c>
      <c r="AY19" s="42">
        <v>-97</v>
      </c>
      <c r="AZ19" s="7">
        <f>AZ20/AY20*100</f>
        <v>102.49266862170087</v>
      </c>
      <c r="BA19" s="7">
        <f>BA20/AZ20*100</f>
        <v>94.27753934191702</v>
      </c>
      <c r="BB19" s="7">
        <f>BB20/BA20*100</f>
        <v>106.06980273141122</v>
      </c>
      <c r="BC19" s="7">
        <f>BC20/BB20*100</f>
        <v>58.22603719599427</v>
      </c>
      <c r="BD19" s="73"/>
      <c r="BE19" s="86">
        <v>8</v>
      </c>
      <c r="BF19" s="111" t="s">
        <v>45</v>
      </c>
      <c r="BG19" s="7">
        <v>11</v>
      </c>
      <c r="BH19" s="7">
        <f>BH20/BG20*100</f>
        <v>310.8695652173913</v>
      </c>
      <c r="BI19" s="7">
        <f>BI20/BH20*100</f>
        <v>157.34265734265733</v>
      </c>
      <c r="BJ19" s="64">
        <f>BJ20/BI20*100</f>
        <v>112.00000000000001</v>
      </c>
      <c r="BK19" s="7">
        <v>134</v>
      </c>
    </row>
    <row r="20" spans="2:63" s="17" customFormat="1" ht="12" customHeight="1">
      <c r="B20" s="87"/>
      <c r="C20" s="94"/>
      <c r="D20" s="38">
        <v>359</v>
      </c>
      <c r="E20" s="1">
        <v>329</v>
      </c>
      <c r="F20" s="38">
        <v>542</v>
      </c>
      <c r="G20" s="1">
        <v>582</v>
      </c>
      <c r="H20" s="38">
        <v>629</v>
      </c>
      <c r="I20" s="1">
        <v>589</v>
      </c>
      <c r="J20" s="38">
        <v>655</v>
      </c>
      <c r="K20" s="1">
        <v>676</v>
      </c>
      <c r="L20" s="38">
        <v>833</v>
      </c>
      <c r="M20" s="1">
        <v>683</v>
      </c>
      <c r="N20" s="36"/>
      <c r="O20" s="87"/>
      <c r="P20" s="94"/>
      <c r="Q20" s="1">
        <v>777</v>
      </c>
      <c r="R20" s="38">
        <v>811</v>
      </c>
      <c r="S20" s="1">
        <v>794</v>
      </c>
      <c r="T20" s="38">
        <v>1012</v>
      </c>
      <c r="U20" s="1">
        <v>1031</v>
      </c>
      <c r="V20" s="38">
        <v>989</v>
      </c>
      <c r="W20" s="1">
        <v>916</v>
      </c>
      <c r="X20" s="38">
        <v>882</v>
      </c>
      <c r="Y20" s="1">
        <v>1011</v>
      </c>
      <c r="Z20" s="38">
        <v>1070</v>
      </c>
      <c r="AB20" s="87"/>
      <c r="AC20" s="94"/>
      <c r="AD20" s="1">
        <v>1054</v>
      </c>
      <c r="AE20" s="43">
        <v>1054</v>
      </c>
      <c r="AF20" s="36">
        <v>846</v>
      </c>
      <c r="AG20" s="4">
        <v>1042</v>
      </c>
      <c r="AH20" s="36">
        <v>911</v>
      </c>
      <c r="AI20" s="4">
        <v>892</v>
      </c>
      <c r="AJ20" s="36">
        <v>875.8</v>
      </c>
      <c r="AK20" s="4">
        <v>795.7</v>
      </c>
      <c r="AL20" s="37">
        <v>836</v>
      </c>
      <c r="AM20" s="37">
        <v>847</v>
      </c>
      <c r="AN20" s="37">
        <v>780</v>
      </c>
      <c r="AO20" s="1">
        <v>774</v>
      </c>
      <c r="AP20" s="1">
        <v>697</v>
      </c>
      <c r="AR20" s="87"/>
      <c r="AS20" s="94"/>
      <c r="AT20" s="37">
        <v>780</v>
      </c>
      <c r="AU20" s="1">
        <v>774</v>
      </c>
      <c r="AV20" s="1">
        <v>697</v>
      </c>
      <c r="AW20" s="4">
        <v>762</v>
      </c>
      <c r="AX20" s="2">
        <v>705</v>
      </c>
      <c r="AY20" s="4">
        <v>682</v>
      </c>
      <c r="AZ20" s="1">
        <v>699</v>
      </c>
      <c r="BA20" s="1">
        <v>659</v>
      </c>
      <c r="BB20" s="1">
        <v>699</v>
      </c>
      <c r="BC20" s="1">
        <v>407</v>
      </c>
      <c r="BD20" s="74"/>
      <c r="BE20" s="87"/>
      <c r="BF20" s="94"/>
      <c r="BG20" s="1">
        <v>46</v>
      </c>
      <c r="BH20" s="1">
        <v>143</v>
      </c>
      <c r="BI20" s="1">
        <v>225</v>
      </c>
      <c r="BJ20" s="48">
        <v>252</v>
      </c>
      <c r="BK20" s="1">
        <v>338</v>
      </c>
    </row>
    <row r="21" spans="2:63" s="10" customFormat="1" ht="12" customHeight="1">
      <c r="B21" s="86">
        <v>9</v>
      </c>
      <c r="C21" s="86" t="s">
        <v>9</v>
      </c>
      <c r="D21" s="41">
        <v>98</v>
      </c>
      <c r="E21" s="3">
        <f aca="true" t="shared" si="10" ref="E21:M21">E22/D22*100</f>
        <v>106.31290027447393</v>
      </c>
      <c r="F21" s="32">
        <f t="shared" si="10"/>
        <v>115.23235800344234</v>
      </c>
      <c r="G21" s="3">
        <f t="shared" si="10"/>
        <v>108.7378640776699</v>
      </c>
      <c r="H21" s="32">
        <f t="shared" si="10"/>
        <v>87.98076923076923</v>
      </c>
      <c r="I21" s="3">
        <f t="shared" si="10"/>
        <v>99.29742388758783</v>
      </c>
      <c r="J21" s="32">
        <f t="shared" si="10"/>
        <v>87.57861635220125</v>
      </c>
      <c r="K21" s="3">
        <f t="shared" si="10"/>
        <v>102.06463195691202</v>
      </c>
      <c r="L21" s="32">
        <f t="shared" si="10"/>
        <v>100.87950747581354</v>
      </c>
      <c r="M21" s="3">
        <f t="shared" si="10"/>
        <v>91.45597210113338</v>
      </c>
      <c r="N21" s="32"/>
      <c r="O21" s="86">
        <v>9</v>
      </c>
      <c r="P21" s="86" t="s">
        <v>9</v>
      </c>
      <c r="Q21" s="3">
        <f>Q22/M22*100</f>
        <v>108.57959961868447</v>
      </c>
      <c r="R21" s="41">
        <v>102</v>
      </c>
      <c r="S21" s="3">
        <f aca="true" t="shared" si="11" ref="S21:X21">S22/R22*100</f>
        <v>94.82758620689656</v>
      </c>
      <c r="T21" s="32">
        <f t="shared" si="11"/>
        <v>103</v>
      </c>
      <c r="U21" s="3">
        <f t="shared" si="11"/>
        <v>100.35304501323918</v>
      </c>
      <c r="V21" s="32">
        <f t="shared" si="11"/>
        <v>99.56024626209323</v>
      </c>
      <c r="W21" s="3">
        <f t="shared" si="11"/>
        <v>101.23674911660778</v>
      </c>
      <c r="X21" s="32">
        <f t="shared" si="11"/>
        <v>100.6980802792321</v>
      </c>
      <c r="Y21" s="3">
        <v>111</v>
      </c>
      <c r="Z21" s="32">
        <f>Z22/Y22*100</f>
        <v>101.25490196078431</v>
      </c>
      <c r="AB21" s="86">
        <v>9</v>
      </c>
      <c r="AC21" s="86" t="s">
        <v>9</v>
      </c>
      <c r="AD21" s="46">
        <v>98</v>
      </c>
      <c r="AE21" s="33">
        <f>AE22/AD22*100</f>
        <v>98.01901743264659</v>
      </c>
      <c r="AF21" s="8">
        <v>94</v>
      </c>
      <c r="AG21" s="7">
        <f>AG22/AF22*100</f>
        <v>129.73206568712186</v>
      </c>
      <c r="AH21" s="8">
        <f>AH22/AG22*100</f>
        <v>96.26915389740172</v>
      </c>
      <c r="AI21" s="7">
        <f>AI22/AH22*100</f>
        <v>98.20069204152249</v>
      </c>
      <c r="AJ21" s="8">
        <f>AJ22/AI22*100</f>
        <v>95.73643410852713</v>
      </c>
      <c r="AK21" s="7">
        <f>AK22/AJ22*100</f>
        <v>90.44534412955466</v>
      </c>
      <c r="AL21" s="7">
        <f>AL22/AK22*100</f>
        <v>94.40872466834865</v>
      </c>
      <c r="AM21" s="7">
        <f>AM22/AL22*100</f>
        <v>87.5948275862069</v>
      </c>
      <c r="AN21" s="7">
        <f>AN22/AM22*100</f>
        <v>98.02184824328315</v>
      </c>
      <c r="AO21" s="3">
        <f>AO22/AN22*100</f>
        <v>101.50602409638554</v>
      </c>
      <c r="AP21" s="3">
        <f>AP22/AO22*100</f>
        <v>90.10880316518298</v>
      </c>
      <c r="AR21" s="86">
        <v>9</v>
      </c>
      <c r="AS21" s="86" t="s">
        <v>9</v>
      </c>
      <c r="AT21" s="7">
        <v>98</v>
      </c>
      <c r="AU21" s="3">
        <f>AU22/AT22*100</f>
        <v>101.50602409638554</v>
      </c>
      <c r="AV21" s="3">
        <f>AV22/AU22*100</f>
        <v>90.10880316518298</v>
      </c>
      <c r="AW21" s="7">
        <f>AW22/AP22*100</f>
        <v>94.95060373216246</v>
      </c>
      <c r="AX21" s="14">
        <v>-103</v>
      </c>
      <c r="AY21" s="34">
        <v>-94</v>
      </c>
      <c r="AZ21" s="3">
        <f>AZ22/AY22*100</f>
        <v>98.32535885167464</v>
      </c>
      <c r="BA21" s="3">
        <f>BA22/AZ22*100</f>
        <v>98.17518248175182</v>
      </c>
      <c r="BB21" s="3">
        <f>BB22/BA22*100</f>
        <v>103.22180916976455</v>
      </c>
      <c r="BC21" s="3">
        <f>BC22/BB22*100</f>
        <v>90.99639855942378</v>
      </c>
      <c r="BD21" s="73"/>
      <c r="BE21" s="86">
        <v>9</v>
      </c>
      <c r="BF21" s="86" t="s">
        <v>9</v>
      </c>
      <c r="BG21" s="3">
        <v>90</v>
      </c>
      <c r="BH21" s="3">
        <f>BH22/BG22*100</f>
        <v>113.65638766519824</v>
      </c>
      <c r="BI21" s="3">
        <f>BI22/BH22*100</f>
        <v>94.96124031007753</v>
      </c>
      <c r="BJ21" s="73">
        <f>BJ22/BI22*100</f>
        <v>102.72108843537416</v>
      </c>
      <c r="BK21" s="3">
        <v>93</v>
      </c>
    </row>
    <row r="22" spans="2:63" s="17" customFormat="1" ht="12" customHeight="1">
      <c r="B22" s="87"/>
      <c r="C22" s="87"/>
      <c r="D22" s="36">
        <v>1093</v>
      </c>
      <c r="E22" s="4">
        <v>1162</v>
      </c>
      <c r="F22" s="36">
        <v>1339</v>
      </c>
      <c r="G22" s="4">
        <v>1456</v>
      </c>
      <c r="H22" s="36">
        <v>1281</v>
      </c>
      <c r="I22" s="4">
        <v>1272</v>
      </c>
      <c r="J22" s="36">
        <v>1114</v>
      </c>
      <c r="K22" s="4">
        <v>1137</v>
      </c>
      <c r="L22" s="36">
        <v>1147</v>
      </c>
      <c r="M22" s="4">
        <v>1049</v>
      </c>
      <c r="N22" s="36"/>
      <c r="O22" s="87"/>
      <c r="P22" s="87"/>
      <c r="Q22" s="4">
        <v>1139</v>
      </c>
      <c r="R22" s="36">
        <v>1160</v>
      </c>
      <c r="S22" s="4">
        <v>1100</v>
      </c>
      <c r="T22" s="36">
        <v>1133</v>
      </c>
      <c r="U22" s="4">
        <v>1137</v>
      </c>
      <c r="V22" s="36">
        <v>1132</v>
      </c>
      <c r="W22" s="4">
        <v>1146</v>
      </c>
      <c r="X22" s="36">
        <v>1154</v>
      </c>
      <c r="Y22" s="4">
        <v>1275</v>
      </c>
      <c r="Z22" s="36">
        <v>1291</v>
      </c>
      <c r="AB22" s="87"/>
      <c r="AC22" s="87"/>
      <c r="AD22" s="4">
        <v>1262</v>
      </c>
      <c r="AE22" s="37">
        <v>1237</v>
      </c>
      <c r="AF22" s="38">
        <v>1157</v>
      </c>
      <c r="AG22" s="1">
        <v>1501</v>
      </c>
      <c r="AH22" s="38">
        <v>1445</v>
      </c>
      <c r="AI22" s="1">
        <v>1419</v>
      </c>
      <c r="AJ22" s="38">
        <v>1358.5</v>
      </c>
      <c r="AK22" s="1">
        <v>1228.7</v>
      </c>
      <c r="AL22" s="49">
        <v>1160</v>
      </c>
      <c r="AM22" s="49">
        <v>1016.1</v>
      </c>
      <c r="AN22" s="49">
        <v>996</v>
      </c>
      <c r="AO22" s="1">
        <v>1011</v>
      </c>
      <c r="AP22" s="1">
        <v>911</v>
      </c>
      <c r="AR22" s="87"/>
      <c r="AS22" s="87"/>
      <c r="AT22" s="49">
        <v>996</v>
      </c>
      <c r="AU22" s="1">
        <v>1011</v>
      </c>
      <c r="AV22" s="1">
        <v>911</v>
      </c>
      <c r="AW22" s="1">
        <v>865</v>
      </c>
      <c r="AX22" s="2">
        <v>891</v>
      </c>
      <c r="AY22" s="1">
        <v>836</v>
      </c>
      <c r="AZ22" s="4">
        <v>822</v>
      </c>
      <c r="BA22" s="4">
        <v>807</v>
      </c>
      <c r="BB22" s="1">
        <v>833</v>
      </c>
      <c r="BC22" s="1">
        <v>758</v>
      </c>
      <c r="BD22" s="74"/>
      <c r="BE22" s="87"/>
      <c r="BF22" s="87"/>
      <c r="BG22" s="1">
        <v>681</v>
      </c>
      <c r="BH22" s="1">
        <v>774</v>
      </c>
      <c r="BI22" s="1">
        <v>735</v>
      </c>
      <c r="BJ22" s="48">
        <v>755</v>
      </c>
      <c r="BK22" s="1">
        <v>705</v>
      </c>
    </row>
    <row r="23" spans="2:63" s="10" customFormat="1" ht="12" customHeight="1">
      <c r="B23" s="86">
        <v>10</v>
      </c>
      <c r="C23" s="86" t="s">
        <v>10</v>
      </c>
      <c r="D23" s="40">
        <v>102</v>
      </c>
      <c r="E23" s="7">
        <f>E24/D24*100</f>
        <v>108.23463056965595</v>
      </c>
      <c r="F23" s="8">
        <v>102</v>
      </c>
      <c r="G23" s="7">
        <f>G24/F24*100</f>
        <v>93.34349593495935</v>
      </c>
      <c r="H23" s="8">
        <f>H24/G24*100</f>
        <v>93.41317365269461</v>
      </c>
      <c r="I23" s="7">
        <v>90</v>
      </c>
      <c r="J23" s="8">
        <f>J24/I24*100</f>
        <v>104.16666666666667</v>
      </c>
      <c r="K23" s="7">
        <f>K24/J24*100</f>
        <v>104.92307692307692</v>
      </c>
      <c r="L23" s="8">
        <f>L24/K24*100</f>
        <v>100.82111436950147</v>
      </c>
      <c r="M23" s="7">
        <f>M24/L24*100</f>
        <v>97.26585223967423</v>
      </c>
      <c r="N23" s="32"/>
      <c r="O23" s="86">
        <v>10</v>
      </c>
      <c r="P23" s="86" t="s">
        <v>10</v>
      </c>
      <c r="Q23" s="7">
        <f>Q24/M24*100</f>
        <v>98.92344497607655</v>
      </c>
      <c r="R23" s="40">
        <v>101</v>
      </c>
      <c r="S23" s="7">
        <f aca="true" t="shared" si="12" ref="S23:Z23">S24/R24*100</f>
        <v>98.81376037959669</v>
      </c>
      <c r="T23" s="8">
        <f t="shared" si="12"/>
        <v>104.68187274909964</v>
      </c>
      <c r="U23" s="7">
        <f t="shared" si="12"/>
        <v>106.02064220183487</v>
      </c>
      <c r="V23" s="8">
        <f t="shared" si="12"/>
        <v>106.38182801514333</v>
      </c>
      <c r="W23" s="7">
        <f t="shared" si="12"/>
        <v>106.30401626842907</v>
      </c>
      <c r="X23" s="8">
        <f t="shared" si="12"/>
        <v>97.8000956480153</v>
      </c>
      <c r="Y23" s="7">
        <f t="shared" si="12"/>
        <v>112.51833740831296</v>
      </c>
      <c r="Z23" s="8">
        <f t="shared" si="12"/>
        <v>109.73489787049108</v>
      </c>
      <c r="AB23" s="86">
        <v>10</v>
      </c>
      <c r="AC23" s="86" t="s">
        <v>10</v>
      </c>
      <c r="AD23" s="46">
        <v>103</v>
      </c>
      <c r="AE23" s="9">
        <f>AE24/AD24*100</f>
        <v>101.49942329873124</v>
      </c>
      <c r="AF23" s="41">
        <v>99</v>
      </c>
      <c r="AG23" s="3">
        <f>AG24/AF24*100</f>
        <v>99.46277820414429</v>
      </c>
      <c r="AH23" s="32">
        <f>AH24/AG24*100</f>
        <v>99.34413580246914</v>
      </c>
      <c r="AI23" s="3">
        <f>AI24/AH24*100</f>
        <v>99.37864077669903</v>
      </c>
      <c r="AJ23" s="32">
        <f>AJ24/AI24*100</f>
        <v>93.18874560375146</v>
      </c>
      <c r="AK23" s="3">
        <f>AK24/AJ24*100</f>
        <v>93.39958904684029</v>
      </c>
      <c r="AL23" s="7">
        <f>AL24/AK24*100</f>
        <v>99.67224891123782</v>
      </c>
      <c r="AM23" s="7">
        <f>AM24/AL24*100</f>
        <v>97.86036036036036</v>
      </c>
      <c r="AN23" s="7">
        <f>AN24/AM24*100</f>
        <v>93.39470655926351</v>
      </c>
      <c r="AO23" s="3">
        <f>AO24/AN24*100</f>
        <v>98.8664366683095</v>
      </c>
      <c r="AP23" s="3">
        <f>AP24/AO24*100</f>
        <v>99.75074775672981</v>
      </c>
      <c r="AR23" s="86">
        <v>10</v>
      </c>
      <c r="AS23" s="86" t="s">
        <v>10</v>
      </c>
      <c r="AT23" s="7">
        <v>93</v>
      </c>
      <c r="AU23" s="3">
        <f>AU24/AT24*100</f>
        <v>98.8664366683095</v>
      </c>
      <c r="AV23" s="3">
        <f>AV24/AU24*100</f>
        <v>99.75074775672981</v>
      </c>
      <c r="AW23" s="7">
        <f>AW24/AP24*100</f>
        <v>97.15142428785607</v>
      </c>
      <c r="AX23" s="14">
        <v>-96</v>
      </c>
      <c r="AY23" s="42">
        <v>-100</v>
      </c>
      <c r="AZ23" s="7">
        <f>AZ24/AY24*100</f>
        <v>99.57058507783145</v>
      </c>
      <c r="BA23" s="7">
        <f>BA24/AZ24*100</f>
        <v>96.54986522911051</v>
      </c>
      <c r="BB23" s="7">
        <f>BB24/BA24*100</f>
        <v>99.88833054159687</v>
      </c>
      <c r="BC23" s="7">
        <f>BC24/BB24*100</f>
        <v>98.93795416433761</v>
      </c>
      <c r="BD23" s="73"/>
      <c r="BE23" s="86">
        <v>10</v>
      </c>
      <c r="BF23" s="86" t="s">
        <v>10</v>
      </c>
      <c r="BG23" s="7">
        <v>75.64971751412429</v>
      </c>
      <c r="BH23" s="7">
        <v>112.77072442120985</v>
      </c>
      <c r="BI23" s="7">
        <f>BI24/BH24*100</f>
        <v>102.25165562913907</v>
      </c>
      <c r="BJ23" s="64">
        <f>BJ24/BI24*100</f>
        <v>104.20984455958549</v>
      </c>
      <c r="BK23" s="7">
        <v>105</v>
      </c>
    </row>
    <row r="24" spans="2:63" s="17" customFormat="1" ht="12" customHeight="1">
      <c r="B24" s="87"/>
      <c r="C24" s="94"/>
      <c r="D24" s="38">
        <v>1773</v>
      </c>
      <c r="E24" s="1">
        <v>1919</v>
      </c>
      <c r="F24" s="38">
        <v>1968</v>
      </c>
      <c r="G24" s="1">
        <v>1837</v>
      </c>
      <c r="H24" s="38">
        <v>1716</v>
      </c>
      <c r="I24" s="1">
        <v>1560</v>
      </c>
      <c r="J24" s="38">
        <v>1625</v>
      </c>
      <c r="K24" s="1">
        <v>1705</v>
      </c>
      <c r="L24" s="38">
        <v>1719</v>
      </c>
      <c r="M24" s="1">
        <v>1672</v>
      </c>
      <c r="N24" s="36"/>
      <c r="O24" s="87"/>
      <c r="P24" s="94"/>
      <c r="Q24" s="1">
        <v>1654</v>
      </c>
      <c r="R24" s="38">
        <v>1686</v>
      </c>
      <c r="S24" s="1">
        <v>1666</v>
      </c>
      <c r="T24" s="38">
        <v>1744</v>
      </c>
      <c r="U24" s="1">
        <v>1849</v>
      </c>
      <c r="V24" s="38">
        <v>1967</v>
      </c>
      <c r="W24" s="1">
        <v>2091</v>
      </c>
      <c r="X24" s="38">
        <v>2045</v>
      </c>
      <c r="Y24" s="1">
        <v>2301</v>
      </c>
      <c r="Z24" s="38">
        <v>2525</v>
      </c>
      <c r="AB24" s="87"/>
      <c r="AC24" s="94"/>
      <c r="AD24" s="1">
        <v>2601</v>
      </c>
      <c r="AE24" s="43">
        <v>2640</v>
      </c>
      <c r="AF24" s="36">
        <v>2606</v>
      </c>
      <c r="AG24" s="4">
        <v>2592</v>
      </c>
      <c r="AH24" s="36">
        <v>2575</v>
      </c>
      <c r="AI24" s="4">
        <v>2559</v>
      </c>
      <c r="AJ24" s="36">
        <v>2384.7</v>
      </c>
      <c r="AK24" s="4">
        <v>2227.3</v>
      </c>
      <c r="AL24" s="49">
        <v>2220</v>
      </c>
      <c r="AM24" s="49">
        <v>2172.5</v>
      </c>
      <c r="AN24" s="49">
        <v>2029</v>
      </c>
      <c r="AO24" s="4">
        <v>2006</v>
      </c>
      <c r="AP24" s="4">
        <v>2001</v>
      </c>
      <c r="AR24" s="87"/>
      <c r="AS24" s="94"/>
      <c r="AT24" s="49">
        <v>2029</v>
      </c>
      <c r="AU24" s="4">
        <v>2006</v>
      </c>
      <c r="AV24" s="4">
        <v>2001</v>
      </c>
      <c r="AW24" s="4">
        <v>1944</v>
      </c>
      <c r="AX24" s="50">
        <v>1861</v>
      </c>
      <c r="AY24" s="4">
        <v>1863</v>
      </c>
      <c r="AZ24" s="4">
        <v>1855</v>
      </c>
      <c r="BA24" s="4">
        <v>1791</v>
      </c>
      <c r="BB24" s="1">
        <v>1789</v>
      </c>
      <c r="BC24" s="1">
        <v>1770</v>
      </c>
      <c r="BD24" s="74"/>
      <c r="BE24" s="87"/>
      <c r="BF24" s="94"/>
      <c r="BG24" s="1">
        <v>1339</v>
      </c>
      <c r="BH24" s="1">
        <v>1510</v>
      </c>
      <c r="BI24" s="1">
        <v>1544</v>
      </c>
      <c r="BJ24" s="48">
        <v>1609</v>
      </c>
      <c r="BK24" s="78">
        <v>1696</v>
      </c>
    </row>
    <row r="25" spans="2:63" s="17" customFormat="1" ht="12" customHeight="1">
      <c r="B25" s="92">
        <v>11</v>
      </c>
      <c r="C25" s="86" t="s">
        <v>38</v>
      </c>
      <c r="D25" s="36"/>
      <c r="E25" s="4"/>
      <c r="F25" s="36"/>
      <c r="G25" s="4"/>
      <c r="H25" s="36"/>
      <c r="I25" s="4"/>
      <c r="J25" s="36"/>
      <c r="K25" s="4"/>
      <c r="L25" s="36"/>
      <c r="M25" s="4"/>
      <c r="N25" s="36"/>
      <c r="O25" s="92">
        <v>11</v>
      </c>
      <c r="P25" s="86" t="s">
        <v>38</v>
      </c>
      <c r="Q25" s="4"/>
      <c r="R25" s="36"/>
      <c r="S25" s="4"/>
      <c r="T25" s="36"/>
      <c r="U25" s="4"/>
      <c r="V25" s="36"/>
      <c r="W25" s="4"/>
      <c r="X25" s="36"/>
      <c r="Y25" s="4"/>
      <c r="Z25" s="36"/>
      <c r="AB25" s="86">
        <v>11</v>
      </c>
      <c r="AC25" s="86" t="s">
        <v>38</v>
      </c>
      <c r="AD25" s="4"/>
      <c r="AE25" s="37"/>
      <c r="AF25" s="51"/>
      <c r="AG25" s="52"/>
      <c r="AH25" s="53"/>
      <c r="AI25" s="52"/>
      <c r="AJ25" s="53"/>
      <c r="AK25" s="52"/>
      <c r="AL25" s="54"/>
      <c r="AM25" s="54"/>
      <c r="AN25" s="54"/>
      <c r="AO25" s="52"/>
      <c r="AP25" s="52"/>
      <c r="AR25" s="92">
        <v>11</v>
      </c>
      <c r="AS25" s="86" t="s">
        <v>38</v>
      </c>
      <c r="AT25" s="54"/>
      <c r="AU25" s="52"/>
      <c r="AV25" s="52"/>
      <c r="AW25" s="52"/>
      <c r="AX25" s="14"/>
      <c r="AY25" s="52"/>
      <c r="AZ25" s="52"/>
      <c r="BA25" s="7">
        <f>BA26/29*100</f>
        <v>172.41379310344826</v>
      </c>
      <c r="BB25" s="7">
        <f>BB26/29*100</f>
        <v>151.72413793103448</v>
      </c>
      <c r="BC25" s="7">
        <f>BC26/BB26*100</f>
        <v>113.63636363636364</v>
      </c>
      <c r="BD25" s="73"/>
      <c r="BE25" s="92">
        <v>11</v>
      </c>
      <c r="BF25" s="86" t="s">
        <v>38</v>
      </c>
      <c r="BG25" s="7">
        <v>70</v>
      </c>
      <c r="BH25" s="7">
        <f>BH26/BG26*100</f>
        <v>114.28571428571428</v>
      </c>
      <c r="BI25" s="7">
        <f>BI26/BH26*100</f>
        <v>107.5</v>
      </c>
      <c r="BJ25" s="64">
        <f>BJ26/BI26*100</f>
        <v>81.3953488372093</v>
      </c>
      <c r="BK25" s="7">
        <v>103</v>
      </c>
    </row>
    <row r="26" spans="2:63" s="17" customFormat="1" ht="12" customHeight="1">
      <c r="B26" s="93"/>
      <c r="C26" s="94"/>
      <c r="D26" s="48"/>
      <c r="E26" s="1"/>
      <c r="F26" s="38"/>
      <c r="G26" s="1"/>
      <c r="H26" s="38"/>
      <c r="I26" s="1"/>
      <c r="J26" s="38"/>
      <c r="K26" s="1"/>
      <c r="L26" s="38"/>
      <c r="M26" s="1"/>
      <c r="N26" s="36"/>
      <c r="O26" s="93"/>
      <c r="P26" s="94"/>
      <c r="Q26" s="1"/>
      <c r="R26" s="48"/>
      <c r="S26" s="1"/>
      <c r="T26" s="38"/>
      <c r="U26" s="1"/>
      <c r="V26" s="38"/>
      <c r="W26" s="1"/>
      <c r="X26" s="38"/>
      <c r="Y26" s="1"/>
      <c r="Z26" s="38"/>
      <c r="AB26" s="87"/>
      <c r="AC26" s="94"/>
      <c r="AD26" s="1"/>
      <c r="AE26" s="43"/>
      <c r="AF26" s="48"/>
      <c r="AG26" s="1"/>
      <c r="AH26" s="38"/>
      <c r="AI26" s="1"/>
      <c r="AJ26" s="38"/>
      <c r="AK26" s="1"/>
      <c r="AL26" s="39"/>
      <c r="AM26" s="39"/>
      <c r="AN26" s="39"/>
      <c r="AO26" s="1"/>
      <c r="AP26" s="1"/>
      <c r="AR26" s="93"/>
      <c r="AS26" s="94"/>
      <c r="AT26" s="39"/>
      <c r="AU26" s="1"/>
      <c r="AV26" s="1"/>
      <c r="AW26" s="1"/>
      <c r="AX26" s="2"/>
      <c r="AY26" s="1"/>
      <c r="AZ26" s="55" t="s">
        <v>40</v>
      </c>
      <c r="BA26" s="1">
        <v>50</v>
      </c>
      <c r="BB26" s="1">
        <v>44</v>
      </c>
      <c r="BC26" s="1">
        <v>50</v>
      </c>
      <c r="BD26" s="74"/>
      <c r="BE26" s="93"/>
      <c r="BF26" s="94"/>
      <c r="BG26" s="1">
        <v>35</v>
      </c>
      <c r="BH26" s="1">
        <v>40</v>
      </c>
      <c r="BI26" s="1">
        <v>43</v>
      </c>
      <c r="BJ26" s="48">
        <v>35</v>
      </c>
      <c r="BK26" s="78">
        <v>36</v>
      </c>
    </row>
    <row r="27" spans="2:63" s="10" customFormat="1" ht="12" customHeight="1">
      <c r="B27" s="86">
        <v>12</v>
      </c>
      <c r="C27" s="86" t="s">
        <v>11</v>
      </c>
      <c r="D27" s="41">
        <v>118</v>
      </c>
      <c r="E27" s="3">
        <f>E28/D28*100</f>
        <v>107.86885245901638</v>
      </c>
      <c r="F27" s="32">
        <f>F28/E28*100</f>
        <v>114.17173252279636</v>
      </c>
      <c r="G27" s="3">
        <v>95</v>
      </c>
      <c r="H27" s="32">
        <f>H28/G28*100</f>
        <v>100.94011142061281</v>
      </c>
      <c r="I27" s="3">
        <v>96</v>
      </c>
      <c r="J27" s="32">
        <f>J28/I28*100</f>
        <v>103.39528234453181</v>
      </c>
      <c r="K27" s="3">
        <f>K28/J28*100</f>
        <v>99.86173522295195</v>
      </c>
      <c r="L27" s="32">
        <f>L28/K28*100</f>
        <v>102.31914157147801</v>
      </c>
      <c r="M27" s="3">
        <f>M28/L28*100</f>
        <v>101.75913396481732</v>
      </c>
      <c r="N27" s="32"/>
      <c r="O27" s="86">
        <v>12</v>
      </c>
      <c r="P27" s="86" t="s">
        <v>11</v>
      </c>
      <c r="Q27" s="3">
        <v>107</v>
      </c>
      <c r="R27" s="41">
        <v>101</v>
      </c>
      <c r="S27" s="3">
        <f aca="true" t="shared" si="13" ref="S27:Z27">S28/R28*100</f>
        <v>101.04454685099846</v>
      </c>
      <c r="T27" s="32">
        <f t="shared" si="13"/>
        <v>103.10124657950746</v>
      </c>
      <c r="U27" s="3">
        <f t="shared" si="13"/>
        <v>100.1179593040401</v>
      </c>
      <c r="V27" s="32">
        <f t="shared" si="13"/>
        <v>101.56111929307805</v>
      </c>
      <c r="W27" s="3">
        <f t="shared" si="13"/>
        <v>103.33526682134571</v>
      </c>
      <c r="X27" s="32">
        <f t="shared" si="13"/>
        <v>101.59977547010945</v>
      </c>
      <c r="Y27" s="3">
        <f t="shared" si="13"/>
        <v>104.64088397790054</v>
      </c>
      <c r="Z27" s="32">
        <f t="shared" si="13"/>
        <v>105.04223864836327</v>
      </c>
      <c r="AB27" s="86">
        <v>12</v>
      </c>
      <c r="AC27" s="86" t="s">
        <v>11</v>
      </c>
      <c r="AD27" s="46">
        <v>103</v>
      </c>
      <c r="AE27" s="33">
        <f>AE28/AD28*100</f>
        <v>96.95047572578677</v>
      </c>
      <c r="AF27" s="41">
        <v>96</v>
      </c>
      <c r="AG27" s="3">
        <f>AG28/AF28*100</f>
        <v>97.5609756097561</v>
      </c>
      <c r="AH27" s="32">
        <f>AH28/AG28*100</f>
        <v>92.63440860215054</v>
      </c>
      <c r="AI27" s="3">
        <f>AI28/AH28*100</f>
        <v>101.39291932675565</v>
      </c>
      <c r="AJ27" s="32">
        <f>AJ28/AI28*100</f>
        <v>99.26731539782485</v>
      </c>
      <c r="AK27" s="3">
        <f>AK28/AJ28*100</f>
        <v>91.61573059624034</v>
      </c>
      <c r="AL27" s="3">
        <f>AL28/AK28*100</f>
        <v>101.61757301107754</v>
      </c>
      <c r="AM27" s="3">
        <f>AM28/AL28*100</f>
        <v>99.81108702384638</v>
      </c>
      <c r="AN27" s="3">
        <f>AN28/AM28*100</f>
        <v>98.88609637283193</v>
      </c>
      <c r="AO27" s="3">
        <f>AO28/AN28*100</f>
        <v>99.87449011609665</v>
      </c>
      <c r="AP27" s="3">
        <f>AP28/AO28*100</f>
        <v>90.41784480050266</v>
      </c>
      <c r="AR27" s="86">
        <v>12</v>
      </c>
      <c r="AS27" s="86" t="s">
        <v>11</v>
      </c>
      <c r="AT27" s="3">
        <v>99</v>
      </c>
      <c r="AU27" s="3">
        <f>AU28/AT28*100</f>
        <v>99.87449011609665</v>
      </c>
      <c r="AV27" s="3">
        <f>AV28/AU28*100</f>
        <v>90.41784480050266</v>
      </c>
      <c r="AW27" s="3">
        <f>AW28/AP28*100</f>
        <v>100.72967338429466</v>
      </c>
      <c r="AX27" s="50">
        <v>-98</v>
      </c>
      <c r="AY27" s="42">
        <v>-96</v>
      </c>
      <c r="AZ27" s="3">
        <f>AZ28/AY28*100</f>
        <v>98.86861313868613</v>
      </c>
      <c r="BA27" s="3">
        <f>BA28/AZ28*100</f>
        <v>98.08047249907716</v>
      </c>
      <c r="BB27" s="3">
        <f>BB28/BA28*100</f>
        <v>98.38163342115168</v>
      </c>
      <c r="BC27" s="7">
        <f>BC28/BB28*100</f>
        <v>99.0053557765876</v>
      </c>
      <c r="BD27" s="73"/>
      <c r="BE27" s="86">
        <v>12</v>
      </c>
      <c r="BF27" s="86" t="s">
        <v>11</v>
      </c>
      <c r="BG27" s="7">
        <v>97</v>
      </c>
      <c r="BH27" s="7">
        <f>BH28/BG28*100</f>
        <v>103.89507154213035</v>
      </c>
      <c r="BI27" s="7">
        <f>BI28/BH28*100</f>
        <v>101.26243305279266</v>
      </c>
      <c r="BJ27" s="64">
        <f>BJ28/BI28*100</f>
        <v>98.8288628636192</v>
      </c>
      <c r="BK27" s="7">
        <v>84</v>
      </c>
    </row>
    <row r="28" spans="2:63" s="17" customFormat="1" ht="12" customHeight="1">
      <c r="B28" s="87"/>
      <c r="C28" s="87"/>
      <c r="D28" s="36">
        <v>2440</v>
      </c>
      <c r="E28" s="4">
        <v>2632</v>
      </c>
      <c r="F28" s="36">
        <v>3005</v>
      </c>
      <c r="G28" s="4">
        <v>2872</v>
      </c>
      <c r="H28" s="36">
        <v>2899</v>
      </c>
      <c r="I28" s="4">
        <v>2798</v>
      </c>
      <c r="J28" s="36">
        <v>2893</v>
      </c>
      <c r="K28" s="4">
        <v>2889</v>
      </c>
      <c r="L28" s="36">
        <v>2956</v>
      </c>
      <c r="M28" s="4">
        <v>3008</v>
      </c>
      <c r="N28" s="36"/>
      <c r="O28" s="87"/>
      <c r="P28" s="87"/>
      <c r="Q28" s="4">
        <v>3234</v>
      </c>
      <c r="R28" s="36">
        <v>3255</v>
      </c>
      <c r="S28" s="4">
        <v>3289</v>
      </c>
      <c r="T28" s="36">
        <v>3391</v>
      </c>
      <c r="U28" s="4">
        <v>3395</v>
      </c>
      <c r="V28" s="36">
        <v>3448</v>
      </c>
      <c r="W28" s="4">
        <v>3563</v>
      </c>
      <c r="X28" s="36">
        <v>3620</v>
      </c>
      <c r="Y28" s="4">
        <v>3788</v>
      </c>
      <c r="Z28" s="36">
        <v>3979</v>
      </c>
      <c r="AB28" s="87"/>
      <c r="AC28" s="87"/>
      <c r="AD28" s="4">
        <v>4099</v>
      </c>
      <c r="AE28" s="37">
        <v>3974</v>
      </c>
      <c r="AF28" s="38">
        <v>3813</v>
      </c>
      <c r="AG28" s="1">
        <v>3720</v>
      </c>
      <c r="AH28" s="38">
        <v>3446</v>
      </c>
      <c r="AI28" s="1">
        <v>3494</v>
      </c>
      <c r="AJ28" s="38">
        <v>3468.4</v>
      </c>
      <c r="AK28" s="1">
        <v>3177.6</v>
      </c>
      <c r="AL28" s="49">
        <v>3229</v>
      </c>
      <c r="AM28" s="49">
        <v>3222.9</v>
      </c>
      <c r="AN28" s="49">
        <v>3187</v>
      </c>
      <c r="AO28" s="1">
        <v>3183</v>
      </c>
      <c r="AP28" s="1">
        <v>2878</v>
      </c>
      <c r="AR28" s="87"/>
      <c r="AS28" s="87"/>
      <c r="AT28" s="49">
        <v>3187</v>
      </c>
      <c r="AU28" s="1">
        <v>3183</v>
      </c>
      <c r="AV28" s="1">
        <v>2878</v>
      </c>
      <c r="AW28" s="1">
        <v>2899</v>
      </c>
      <c r="AX28" s="2">
        <v>2844</v>
      </c>
      <c r="AY28" s="1">
        <v>2740</v>
      </c>
      <c r="AZ28" s="4">
        <v>2709</v>
      </c>
      <c r="BA28" s="4">
        <v>2657</v>
      </c>
      <c r="BB28" s="1">
        <v>2614</v>
      </c>
      <c r="BC28" s="1">
        <v>2588</v>
      </c>
      <c r="BD28" s="74"/>
      <c r="BE28" s="87"/>
      <c r="BF28" s="87"/>
      <c r="BG28" s="1">
        <v>2516</v>
      </c>
      <c r="BH28" s="1">
        <v>2614</v>
      </c>
      <c r="BI28" s="1">
        <v>2647</v>
      </c>
      <c r="BJ28" s="48">
        <v>2616</v>
      </c>
      <c r="BK28" s="1">
        <v>2192</v>
      </c>
    </row>
    <row r="29" spans="2:63" s="10" customFormat="1" ht="12" customHeight="1">
      <c r="B29" s="86">
        <v>13</v>
      </c>
      <c r="C29" s="86" t="s">
        <v>34</v>
      </c>
      <c r="D29" s="40">
        <v>115</v>
      </c>
      <c r="E29" s="7">
        <f>E30/D30*100</f>
        <v>110.97883597883597</v>
      </c>
      <c r="F29" s="8">
        <f>F30/E30*100</f>
        <v>105.12514898688916</v>
      </c>
      <c r="G29" s="7">
        <f>G30/F30*100</f>
        <v>104.64852607709751</v>
      </c>
      <c r="H29" s="8">
        <f>H30/G30*100</f>
        <v>102.70855904658723</v>
      </c>
      <c r="I29" s="7">
        <v>100</v>
      </c>
      <c r="J29" s="8">
        <f>J30/I30*100</f>
        <v>102.92887029288703</v>
      </c>
      <c r="K29" s="7">
        <f>K30/J30*100</f>
        <v>103.2520325203252</v>
      </c>
      <c r="L29" s="8">
        <f>L30/K30*100</f>
        <v>97.34251968503938</v>
      </c>
      <c r="M29" s="7">
        <f>M30/L30*100</f>
        <v>99.89888776541962</v>
      </c>
      <c r="N29" s="32"/>
      <c r="O29" s="86">
        <v>13</v>
      </c>
      <c r="P29" s="86" t="s">
        <v>34</v>
      </c>
      <c r="Q29" s="7">
        <f>Q30/M30*100</f>
        <v>100</v>
      </c>
      <c r="R29" s="40">
        <v>91</v>
      </c>
      <c r="S29" s="7">
        <f aca="true" t="shared" si="14" ref="S29:Z29">S30/R30*100</f>
        <v>101.1061946902655</v>
      </c>
      <c r="T29" s="8">
        <f t="shared" si="14"/>
        <v>109.51859956236322</v>
      </c>
      <c r="U29" s="7">
        <f t="shared" si="14"/>
        <v>99.20079920079921</v>
      </c>
      <c r="V29" s="8">
        <f t="shared" si="14"/>
        <v>100.60422960725074</v>
      </c>
      <c r="W29" s="7">
        <f t="shared" si="14"/>
        <v>102.60260260260262</v>
      </c>
      <c r="X29" s="8">
        <f t="shared" si="14"/>
        <v>110.34146341463415</v>
      </c>
      <c r="Y29" s="7">
        <f t="shared" si="14"/>
        <v>99.73474801061008</v>
      </c>
      <c r="Z29" s="8">
        <f t="shared" si="14"/>
        <v>105.49645390070923</v>
      </c>
      <c r="AB29" s="86">
        <v>13</v>
      </c>
      <c r="AC29" s="86" t="s">
        <v>34</v>
      </c>
      <c r="AD29" s="46">
        <v>107</v>
      </c>
      <c r="AE29" s="9">
        <f>AE30/AD30*100</f>
        <v>101.09717868338556</v>
      </c>
      <c r="AF29" s="41">
        <v>102</v>
      </c>
      <c r="AG29" s="3">
        <f>AG30/AF30*100</f>
        <v>99.54337899543378</v>
      </c>
      <c r="AH29" s="32">
        <f>AH30/AG30*100</f>
        <v>115.1376146788991</v>
      </c>
      <c r="AI29" s="3">
        <f>AI30/AH30*100</f>
        <v>93.29349269588313</v>
      </c>
      <c r="AJ29" s="32">
        <f>AJ30/AI30*100</f>
        <v>98.20640569395017</v>
      </c>
      <c r="AK29" s="3">
        <f>AK30/AJ30*100</f>
        <v>104.25423974489057</v>
      </c>
      <c r="AL29" s="7">
        <f>AL30/AK30*100</f>
        <v>109.21098366353841</v>
      </c>
      <c r="AM29" s="7">
        <f>AM30/AL30*100</f>
        <v>99.7199236155315</v>
      </c>
      <c r="AN29" s="7">
        <f>AN30/AM30*100</f>
        <v>100.1531980084259</v>
      </c>
      <c r="AO29" s="3">
        <f>AO30/AN30*100</f>
        <v>101.27469725940091</v>
      </c>
      <c r="AP29" s="3">
        <f>AP30/AO30*100</f>
        <v>92.51101321585902</v>
      </c>
      <c r="AR29" s="86">
        <v>13</v>
      </c>
      <c r="AS29" s="86" t="s">
        <v>34</v>
      </c>
      <c r="AT29" s="7">
        <v>100</v>
      </c>
      <c r="AU29" s="3">
        <f>AU30/AT30*100</f>
        <v>101.27469725940091</v>
      </c>
      <c r="AV29" s="3">
        <f>AV30/AU30*100</f>
        <v>92.51101321585902</v>
      </c>
      <c r="AW29" s="7">
        <f>AW30/AP30*100</f>
        <v>100.81632653061226</v>
      </c>
      <c r="AX29" s="14">
        <v>-113</v>
      </c>
      <c r="AY29" s="42">
        <v>-101</v>
      </c>
      <c r="AZ29" s="7">
        <f>AZ30/AY30*100</f>
        <v>91.3529411764706</v>
      </c>
      <c r="BA29" s="7">
        <f>BA30/AZ30*100</f>
        <v>105.53766902768835</v>
      </c>
      <c r="BB29" s="7">
        <f>BB30/BA30*100</f>
        <v>92.67846247712019</v>
      </c>
      <c r="BC29" s="7">
        <f>BC30/BB30*100</f>
        <v>94.14088215931534</v>
      </c>
      <c r="BD29" s="73"/>
      <c r="BE29" s="86">
        <v>13</v>
      </c>
      <c r="BF29" s="86" t="s">
        <v>51</v>
      </c>
      <c r="BH29" s="45"/>
      <c r="BJ29" s="45"/>
      <c r="BK29" s="70" t="s">
        <v>54</v>
      </c>
    </row>
    <row r="30" spans="2:63" s="17" customFormat="1" ht="12" customHeight="1">
      <c r="B30" s="87"/>
      <c r="C30" s="94"/>
      <c r="D30" s="38">
        <v>756</v>
      </c>
      <c r="E30" s="1">
        <v>839</v>
      </c>
      <c r="F30" s="38">
        <v>882</v>
      </c>
      <c r="G30" s="1">
        <v>923</v>
      </c>
      <c r="H30" s="38">
        <v>948</v>
      </c>
      <c r="I30" s="1">
        <v>956</v>
      </c>
      <c r="J30" s="38">
        <v>984</v>
      </c>
      <c r="K30" s="1">
        <v>1016</v>
      </c>
      <c r="L30" s="38">
        <v>989</v>
      </c>
      <c r="M30" s="1">
        <v>988</v>
      </c>
      <c r="N30" s="36"/>
      <c r="O30" s="87"/>
      <c r="P30" s="94"/>
      <c r="Q30" s="1">
        <v>988</v>
      </c>
      <c r="R30" s="38">
        <v>904</v>
      </c>
      <c r="S30" s="1">
        <v>914</v>
      </c>
      <c r="T30" s="38">
        <v>1001</v>
      </c>
      <c r="U30" s="1">
        <v>993</v>
      </c>
      <c r="V30" s="38">
        <v>999</v>
      </c>
      <c r="W30" s="1">
        <v>1025</v>
      </c>
      <c r="X30" s="38">
        <v>1131</v>
      </c>
      <c r="Y30" s="1">
        <v>1128</v>
      </c>
      <c r="Z30" s="38">
        <v>1190</v>
      </c>
      <c r="AB30" s="87"/>
      <c r="AC30" s="94"/>
      <c r="AD30" s="1">
        <v>1276</v>
      </c>
      <c r="AE30" s="43">
        <v>1290</v>
      </c>
      <c r="AF30" s="36">
        <v>1314</v>
      </c>
      <c r="AG30" s="4">
        <v>1308</v>
      </c>
      <c r="AH30" s="36">
        <v>1506</v>
      </c>
      <c r="AI30" s="4">
        <v>1405</v>
      </c>
      <c r="AJ30" s="36">
        <v>1379.8</v>
      </c>
      <c r="AK30" s="4">
        <v>1438.5</v>
      </c>
      <c r="AL30" s="49">
        <v>1571</v>
      </c>
      <c r="AM30" s="49">
        <v>1566.6</v>
      </c>
      <c r="AN30" s="49">
        <v>1569</v>
      </c>
      <c r="AO30" s="1">
        <v>1589</v>
      </c>
      <c r="AP30" s="1">
        <v>1470</v>
      </c>
      <c r="AR30" s="87"/>
      <c r="AS30" s="94"/>
      <c r="AT30" s="49">
        <v>1569</v>
      </c>
      <c r="AU30" s="1">
        <v>1589</v>
      </c>
      <c r="AV30" s="1">
        <v>1470</v>
      </c>
      <c r="AW30" s="4">
        <v>1482</v>
      </c>
      <c r="AX30" s="2">
        <v>1682</v>
      </c>
      <c r="AY30" s="4">
        <v>1700</v>
      </c>
      <c r="AZ30" s="1">
        <v>1553</v>
      </c>
      <c r="BA30" s="1">
        <v>1639</v>
      </c>
      <c r="BB30" s="1">
        <v>1519</v>
      </c>
      <c r="BC30" s="1">
        <v>1430</v>
      </c>
      <c r="BD30" s="74"/>
      <c r="BE30" s="87"/>
      <c r="BF30" s="87"/>
      <c r="BH30" s="1"/>
      <c r="BJ30" s="1"/>
      <c r="BK30" s="1">
        <v>486</v>
      </c>
    </row>
    <row r="31" spans="2:63" s="10" customFormat="1" ht="12" customHeight="1">
      <c r="B31" s="92">
        <v>14</v>
      </c>
      <c r="C31" s="86" t="s">
        <v>12</v>
      </c>
      <c r="D31" s="25"/>
      <c r="E31" s="3"/>
      <c r="F31" s="32"/>
      <c r="G31" s="3">
        <v>118</v>
      </c>
      <c r="H31" s="32">
        <v>77</v>
      </c>
      <c r="I31" s="3">
        <v>80</v>
      </c>
      <c r="J31" s="32">
        <v>125</v>
      </c>
      <c r="K31" s="3">
        <v>120</v>
      </c>
      <c r="L31" s="32">
        <v>125</v>
      </c>
      <c r="M31" s="3">
        <v>107</v>
      </c>
      <c r="N31" s="32"/>
      <c r="O31" s="92">
        <v>14</v>
      </c>
      <c r="P31" s="86" t="s">
        <v>12</v>
      </c>
      <c r="Q31" s="3">
        <v>68</v>
      </c>
      <c r="R31" s="41">
        <v>200</v>
      </c>
      <c r="S31" s="3">
        <v>105</v>
      </c>
      <c r="T31" s="32">
        <v>96</v>
      </c>
      <c r="U31" s="3">
        <v>95</v>
      </c>
      <c r="V31" s="32">
        <v>96</v>
      </c>
      <c r="W31" s="3">
        <v>90</v>
      </c>
      <c r="X31" s="32">
        <v>139</v>
      </c>
      <c r="Y31" s="3">
        <v>92</v>
      </c>
      <c r="Z31" s="32">
        <v>113</v>
      </c>
      <c r="AB31" s="86">
        <v>14</v>
      </c>
      <c r="AC31" s="86" t="s">
        <v>12</v>
      </c>
      <c r="AD31" s="3">
        <v>100</v>
      </c>
      <c r="AE31" s="33">
        <v>100</v>
      </c>
      <c r="AF31" s="40">
        <v>100</v>
      </c>
      <c r="AG31" s="7">
        <v>83</v>
      </c>
      <c r="AH31" s="8">
        <v>79</v>
      </c>
      <c r="AI31" s="7">
        <v>100</v>
      </c>
      <c r="AJ31" s="8">
        <f>AJ32/AI32*100</f>
        <v>80</v>
      </c>
      <c r="AK31" s="7">
        <f>AK32/AJ32*100</f>
        <v>131.25</v>
      </c>
      <c r="AL31" s="7">
        <f>AL32/AK32*100</f>
        <v>142.85714285714286</v>
      </c>
      <c r="AM31" s="7">
        <f>AM32/AL32*100</f>
        <v>90</v>
      </c>
      <c r="AN31" s="7">
        <f>AN32/AM32*100</f>
        <v>111.1111111111111</v>
      </c>
      <c r="AO31" s="3">
        <f>AO32/AN32*100</f>
        <v>66.66666666666666</v>
      </c>
      <c r="AP31" s="3">
        <f>AP32/AO32*100</f>
        <v>100</v>
      </c>
      <c r="AR31" s="92">
        <v>14</v>
      </c>
      <c r="AS31" s="86" t="s">
        <v>12</v>
      </c>
      <c r="AT31" s="7">
        <v>111</v>
      </c>
      <c r="AU31" s="3">
        <f>AU32/AT32*100</f>
        <v>66.66666666666666</v>
      </c>
      <c r="AV31" s="3">
        <f>AV32/AU32*100</f>
        <v>100</v>
      </c>
      <c r="AW31" s="7">
        <f>AW32/AP32*100</f>
        <v>100</v>
      </c>
      <c r="AX31" s="14">
        <v>-100</v>
      </c>
      <c r="AY31" s="34">
        <v>-100</v>
      </c>
      <c r="AZ31" s="3">
        <f>AZ32/AY32*100</f>
        <v>150</v>
      </c>
      <c r="BA31" s="3">
        <f>BA32/AZ32*100</f>
        <v>66.66666666666666</v>
      </c>
      <c r="BB31" s="3">
        <f>BB32/BA32*100</f>
        <v>100</v>
      </c>
      <c r="BC31" s="3">
        <f>BC32/BB32*100</f>
        <v>100</v>
      </c>
      <c r="BD31" s="73"/>
      <c r="BE31" s="92">
        <v>14</v>
      </c>
      <c r="BF31" s="86" t="s">
        <v>34</v>
      </c>
      <c r="BG31" s="7">
        <v>90</v>
      </c>
      <c r="BH31" s="7">
        <f>BH32/BG32*100</f>
        <v>111.8881118881119</v>
      </c>
      <c r="BI31" s="7">
        <f>BI32/BH32*100</f>
        <v>96.94444444444444</v>
      </c>
      <c r="BJ31" s="64">
        <f>BJ32/BI32*100</f>
        <v>90.83094555873924</v>
      </c>
      <c r="BK31" s="7">
        <v>111</v>
      </c>
    </row>
    <row r="32" spans="2:63" s="17" customFormat="1" ht="12" customHeight="1">
      <c r="B32" s="93"/>
      <c r="C32" s="87"/>
      <c r="D32" s="36"/>
      <c r="E32" s="4">
        <v>0</v>
      </c>
      <c r="F32" s="36">
        <v>1</v>
      </c>
      <c r="G32" s="4">
        <v>1</v>
      </c>
      <c r="H32" s="36">
        <v>1</v>
      </c>
      <c r="I32" s="4">
        <v>1</v>
      </c>
      <c r="J32" s="36">
        <v>1</v>
      </c>
      <c r="K32" s="4">
        <v>1</v>
      </c>
      <c r="L32" s="36">
        <v>1</v>
      </c>
      <c r="M32" s="4">
        <v>2</v>
      </c>
      <c r="N32" s="36"/>
      <c r="O32" s="93"/>
      <c r="P32" s="87"/>
      <c r="Q32" s="4">
        <v>1</v>
      </c>
      <c r="R32" s="36">
        <v>2</v>
      </c>
      <c r="S32" s="4">
        <v>2</v>
      </c>
      <c r="T32" s="36">
        <v>2</v>
      </c>
      <c r="U32" s="4">
        <v>2</v>
      </c>
      <c r="V32" s="36">
        <v>2</v>
      </c>
      <c r="W32" s="4">
        <v>2</v>
      </c>
      <c r="X32" s="36">
        <v>3</v>
      </c>
      <c r="Y32" s="4">
        <v>2</v>
      </c>
      <c r="Z32" s="36">
        <v>3</v>
      </c>
      <c r="AB32" s="87"/>
      <c r="AC32" s="87"/>
      <c r="AD32" s="1">
        <v>3</v>
      </c>
      <c r="AE32" s="37">
        <v>3</v>
      </c>
      <c r="AF32" s="38">
        <v>3</v>
      </c>
      <c r="AG32" s="1">
        <v>2</v>
      </c>
      <c r="AH32" s="38">
        <v>2</v>
      </c>
      <c r="AI32" s="1">
        <v>2</v>
      </c>
      <c r="AJ32" s="38">
        <v>1.6</v>
      </c>
      <c r="AK32" s="1">
        <v>2.1</v>
      </c>
      <c r="AL32" s="37">
        <v>3</v>
      </c>
      <c r="AM32" s="37">
        <v>2.7</v>
      </c>
      <c r="AN32" s="37">
        <v>3</v>
      </c>
      <c r="AO32" s="1">
        <v>2</v>
      </c>
      <c r="AP32" s="1">
        <v>2</v>
      </c>
      <c r="AR32" s="93"/>
      <c r="AS32" s="87"/>
      <c r="AT32" s="37">
        <v>3</v>
      </c>
      <c r="AU32" s="1">
        <v>2</v>
      </c>
      <c r="AV32" s="1">
        <v>2</v>
      </c>
      <c r="AW32" s="1">
        <v>2</v>
      </c>
      <c r="AX32" s="2">
        <v>2</v>
      </c>
      <c r="AY32" s="1">
        <v>2</v>
      </c>
      <c r="AZ32" s="4">
        <v>3</v>
      </c>
      <c r="BA32" s="4">
        <v>2</v>
      </c>
      <c r="BB32" s="1">
        <v>2</v>
      </c>
      <c r="BC32" s="1">
        <v>2</v>
      </c>
      <c r="BD32" s="74"/>
      <c r="BE32" s="93"/>
      <c r="BF32" s="94"/>
      <c r="BG32" s="1">
        <v>1287</v>
      </c>
      <c r="BH32" s="1">
        <v>1440</v>
      </c>
      <c r="BI32" s="1">
        <v>1396</v>
      </c>
      <c r="BJ32" s="48">
        <v>1268</v>
      </c>
      <c r="BK32" s="1">
        <v>1403</v>
      </c>
    </row>
    <row r="33" spans="2:63" s="10" customFormat="1" ht="12" customHeight="1">
      <c r="B33" s="86">
        <v>15</v>
      </c>
      <c r="C33" s="86" t="s">
        <v>13</v>
      </c>
      <c r="D33" s="40">
        <v>105</v>
      </c>
      <c r="E33" s="7">
        <f>E34/D34*100</f>
        <v>104.08087323244852</v>
      </c>
      <c r="F33" s="8">
        <f>F34/E34*100</f>
        <v>102.86020736503396</v>
      </c>
      <c r="G33" s="7">
        <v>95</v>
      </c>
      <c r="H33" s="8">
        <f aca="true" t="shared" si="15" ref="H33:M33">H34/G34*100</f>
        <v>97.99757281553399</v>
      </c>
      <c r="I33" s="7">
        <f t="shared" si="15"/>
        <v>99.23219814241486</v>
      </c>
      <c r="J33" s="8">
        <f t="shared" si="15"/>
        <v>100.54910769998753</v>
      </c>
      <c r="K33" s="7">
        <f t="shared" si="15"/>
        <v>102.0479086508626</v>
      </c>
      <c r="L33" s="8">
        <f t="shared" si="15"/>
        <v>100.8027243979567</v>
      </c>
      <c r="M33" s="7">
        <f t="shared" si="15"/>
        <v>99.96380308880309</v>
      </c>
      <c r="N33" s="32"/>
      <c r="O33" s="86">
        <v>15</v>
      </c>
      <c r="P33" s="86" t="s">
        <v>13</v>
      </c>
      <c r="Q33" s="7">
        <f>Q34/M34*100</f>
        <v>102.8002414001207</v>
      </c>
      <c r="R33" s="40">
        <v>99</v>
      </c>
      <c r="S33" s="7">
        <f aca="true" t="shared" si="16" ref="S33:Z33">S34/R34*100</f>
        <v>101.03847061600189</v>
      </c>
      <c r="T33" s="8">
        <f t="shared" si="16"/>
        <v>107.94206960990422</v>
      </c>
      <c r="U33" s="7">
        <f t="shared" si="16"/>
        <v>102.47781865397101</v>
      </c>
      <c r="V33" s="8">
        <f t="shared" si="16"/>
        <v>107.20092915214867</v>
      </c>
      <c r="W33" s="7">
        <f t="shared" si="16"/>
        <v>103.93972224958141</v>
      </c>
      <c r="X33" s="8">
        <f t="shared" si="16"/>
        <v>100.13266369752678</v>
      </c>
      <c r="Y33" s="7">
        <f t="shared" si="16"/>
        <v>95.88341061796157</v>
      </c>
      <c r="Z33" s="8">
        <f t="shared" si="16"/>
        <v>107.74772996446902</v>
      </c>
      <c r="AB33" s="86">
        <v>15</v>
      </c>
      <c r="AC33" s="86" t="s">
        <v>13</v>
      </c>
      <c r="AD33" s="3">
        <v>105</v>
      </c>
      <c r="AE33" s="9">
        <f>AE34/AD34*100</f>
        <v>97.24505859716635</v>
      </c>
      <c r="AF33" s="41">
        <v>92</v>
      </c>
      <c r="AG33" s="3">
        <f>AG34/AF34*100</f>
        <v>103.0969128565846</v>
      </c>
      <c r="AH33" s="32">
        <f>AH34/AG34*100</f>
        <v>97.67838529328154</v>
      </c>
      <c r="AI33" s="3">
        <f>AI34/AH34*100</f>
        <v>102.10516103996896</v>
      </c>
      <c r="AJ33" s="32">
        <f>AJ34/AI34*100</f>
        <v>96.96817102137767</v>
      </c>
      <c r="AK33" s="3">
        <f>AK34/AJ34*100</f>
        <v>96.99487551318356</v>
      </c>
      <c r="AL33" s="7">
        <f>AL34/AK34*100</f>
        <v>105.13980927751736</v>
      </c>
      <c r="AM33" s="7">
        <f>AM34/AL34*100</f>
        <v>94.68485780169101</v>
      </c>
      <c r="AN33" s="7">
        <f>AN34/AM34*100</f>
        <v>103.61448228274548</v>
      </c>
      <c r="AO33" s="3">
        <f>AO34/AN34*100</f>
        <v>100.88140240916658</v>
      </c>
      <c r="AP33" s="3">
        <f>AP34/AO34*100</f>
        <v>98.80594117076012</v>
      </c>
      <c r="AR33" s="86">
        <v>15</v>
      </c>
      <c r="AS33" s="86" t="s">
        <v>13</v>
      </c>
      <c r="AT33" s="7">
        <v>104</v>
      </c>
      <c r="AU33" s="3">
        <f>AU34/AT34*100</f>
        <v>100.88140240916658</v>
      </c>
      <c r="AV33" s="3">
        <f>AV34/AU34*100</f>
        <v>98.80594117076012</v>
      </c>
      <c r="AW33" s="7">
        <f>AW34/AP34*100</f>
        <v>100.25545293770878</v>
      </c>
      <c r="AX33" s="14">
        <v>-100</v>
      </c>
      <c r="AY33" s="42">
        <v>-103</v>
      </c>
      <c r="AZ33" s="7">
        <f>AZ34/AY34*100</f>
        <v>101.02099236641222</v>
      </c>
      <c r="BA33" s="7">
        <f>BA34/AZ34*100</f>
        <v>101.47350524227828</v>
      </c>
      <c r="BB33" s="7">
        <f>BB34/BA34*100</f>
        <v>101.64758447361073</v>
      </c>
      <c r="BC33" s="7">
        <f>BC34/BB34*100</f>
        <v>103.02197802197801</v>
      </c>
      <c r="BD33" s="73"/>
      <c r="BE33" s="92">
        <v>15</v>
      </c>
      <c r="BF33" s="86" t="s">
        <v>12</v>
      </c>
      <c r="BG33" s="3">
        <v>200</v>
      </c>
      <c r="BH33" s="3">
        <f>BH34/BG34*100</f>
        <v>100</v>
      </c>
      <c r="BI33" s="3">
        <f>BI34/BH34*100</f>
        <v>100</v>
      </c>
      <c r="BJ33" s="73">
        <f>BJ34/BI34*100</f>
        <v>75</v>
      </c>
      <c r="BK33" s="3">
        <v>100</v>
      </c>
    </row>
    <row r="34" spans="2:63" s="17" customFormat="1" ht="12" customHeight="1">
      <c r="B34" s="87"/>
      <c r="C34" s="94"/>
      <c r="D34" s="38">
        <v>8062</v>
      </c>
      <c r="E34" s="1">
        <v>8391</v>
      </c>
      <c r="F34" s="38">
        <v>8631</v>
      </c>
      <c r="G34" s="1">
        <v>8240</v>
      </c>
      <c r="H34" s="38">
        <v>8075</v>
      </c>
      <c r="I34" s="1">
        <v>8013</v>
      </c>
      <c r="J34" s="38">
        <v>8057</v>
      </c>
      <c r="K34" s="1">
        <v>8222</v>
      </c>
      <c r="L34" s="38">
        <v>8288</v>
      </c>
      <c r="M34" s="1">
        <v>8285</v>
      </c>
      <c r="N34" s="36"/>
      <c r="O34" s="87"/>
      <c r="P34" s="94"/>
      <c r="Q34" s="1">
        <v>8517</v>
      </c>
      <c r="R34" s="38">
        <v>8474</v>
      </c>
      <c r="S34" s="1">
        <v>8562</v>
      </c>
      <c r="T34" s="38">
        <v>9242</v>
      </c>
      <c r="U34" s="1">
        <v>9471</v>
      </c>
      <c r="V34" s="38">
        <v>10153</v>
      </c>
      <c r="W34" s="1">
        <v>10553</v>
      </c>
      <c r="X34" s="38">
        <v>10567</v>
      </c>
      <c r="Y34" s="1">
        <v>10132</v>
      </c>
      <c r="Z34" s="38">
        <v>10917</v>
      </c>
      <c r="AB34" s="87"/>
      <c r="AC34" s="94"/>
      <c r="AD34" s="1">
        <v>11434</v>
      </c>
      <c r="AE34" s="43">
        <v>11119</v>
      </c>
      <c r="AF34" s="36">
        <v>10236</v>
      </c>
      <c r="AG34" s="4">
        <v>10553</v>
      </c>
      <c r="AH34" s="36">
        <v>10308</v>
      </c>
      <c r="AI34" s="4">
        <v>10525</v>
      </c>
      <c r="AJ34" s="36">
        <v>10205.9</v>
      </c>
      <c r="AK34" s="4">
        <v>9899.2</v>
      </c>
      <c r="AL34" s="49">
        <v>10408</v>
      </c>
      <c r="AM34" s="49">
        <v>9854.8</v>
      </c>
      <c r="AN34" s="49">
        <v>10211</v>
      </c>
      <c r="AO34" s="1">
        <v>10301</v>
      </c>
      <c r="AP34" s="1">
        <v>10178</v>
      </c>
      <c r="AR34" s="87"/>
      <c r="AS34" s="94"/>
      <c r="AT34" s="49">
        <v>10211</v>
      </c>
      <c r="AU34" s="1">
        <v>10301</v>
      </c>
      <c r="AV34" s="1">
        <v>10178</v>
      </c>
      <c r="AW34" s="4">
        <v>10204</v>
      </c>
      <c r="AX34" s="2">
        <v>10196</v>
      </c>
      <c r="AY34" s="4">
        <v>10480</v>
      </c>
      <c r="AZ34" s="1">
        <v>10587</v>
      </c>
      <c r="BA34" s="1">
        <v>10743</v>
      </c>
      <c r="BB34" s="1">
        <v>10920</v>
      </c>
      <c r="BC34" s="1">
        <v>11250</v>
      </c>
      <c r="BD34" s="74"/>
      <c r="BE34" s="93"/>
      <c r="BF34" s="87"/>
      <c r="BG34" s="1">
        <v>4</v>
      </c>
      <c r="BH34" s="1">
        <v>4</v>
      </c>
      <c r="BI34" s="1">
        <v>4</v>
      </c>
      <c r="BJ34" s="48">
        <v>3</v>
      </c>
      <c r="BK34" s="1">
        <v>3</v>
      </c>
    </row>
    <row r="35" spans="2:63" s="10" customFormat="1" ht="12" customHeight="1">
      <c r="B35" s="86">
        <v>16</v>
      </c>
      <c r="C35" s="86" t="s">
        <v>14</v>
      </c>
      <c r="D35" s="41">
        <v>117</v>
      </c>
      <c r="E35" s="3">
        <f>E36/D36*100</f>
        <v>107.23404255319149</v>
      </c>
      <c r="F35" s="32">
        <v>105</v>
      </c>
      <c r="G35" s="3">
        <f>G36/F36*100</f>
        <v>88.47117794486216</v>
      </c>
      <c r="H35" s="32">
        <f>H36/G36*100</f>
        <v>98.01699716713881</v>
      </c>
      <c r="I35" s="3">
        <v>98</v>
      </c>
      <c r="J35" s="32">
        <v>114</v>
      </c>
      <c r="K35" s="3">
        <f>K36/J36*100</f>
        <v>104.48143405889884</v>
      </c>
      <c r="L35" s="32">
        <f>L36/K36*100</f>
        <v>94.97549019607843</v>
      </c>
      <c r="M35" s="3">
        <f>M36/L36*100</f>
        <v>101.93548387096773</v>
      </c>
      <c r="N35" s="32"/>
      <c r="O35" s="86">
        <v>16</v>
      </c>
      <c r="P35" s="86" t="s">
        <v>14</v>
      </c>
      <c r="Q35" s="3">
        <f>Q36/M36*100</f>
        <v>100.8860759493671</v>
      </c>
      <c r="R35" s="41">
        <v>101</v>
      </c>
      <c r="S35" s="3">
        <f>S36/R36*100</f>
        <v>102.84653465346534</v>
      </c>
      <c r="T35" s="32">
        <f>T36/S36*100</f>
        <v>99.51865222623346</v>
      </c>
      <c r="U35" s="3">
        <v>109</v>
      </c>
      <c r="V35" s="32">
        <f>V36/U36*100</f>
        <v>108.69565217391303</v>
      </c>
      <c r="W35" s="3">
        <f>W36/V36*100</f>
        <v>102.87179487179488</v>
      </c>
      <c r="X35" s="32">
        <f>X36/W36*100</f>
        <v>103.58923230309071</v>
      </c>
      <c r="Y35" s="3">
        <f>Y36/X36*100</f>
        <v>110.39461020211743</v>
      </c>
      <c r="Z35" s="32">
        <f>Z36/Y36*100</f>
        <v>107.75937227550129</v>
      </c>
      <c r="AB35" s="86">
        <v>16</v>
      </c>
      <c r="AC35" s="86" t="s">
        <v>14</v>
      </c>
      <c r="AD35" s="46">
        <v>103</v>
      </c>
      <c r="AE35" s="33">
        <f>AE36/AD36*100</f>
        <v>99.2119779353822</v>
      </c>
      <c r="AF35" s="40">
        <v>95</v>
      </c>
      <c r="AG35" s="7">
        <f>AG36/AF36*100</f>
        <v>93.34442595673876</v>
      </c>
      <c r="AH35" s="8">
        <f>AH36/AG36*100</f>
        <v>116.66666666666667</v>
      </c>
      <c r="AI35" s="7">
        <f>AI36/AH36*100</f>
        <v>104.04889228418641</v>
      </c>
      <c r="AJ35" s="8">
        <f>AJ36/AI36*100</f>
        <v>96.40969162995594</v>
      </c>
      <c r="AK35" s="7">
        <f>AK36/AJ36*100</f>
        <v>98.43119335922627</v>
      </c>
      <c r="AL35" s="7">
        <f>AL36/AK36*100</f>
        <v>96.86653771760155</v>
      </c>
      <c r="AM35" s="7">
        <f>AM36/AL36*100</f>
        <v>100.8626198083067</v>
      </c>
      <c r="AN35" s="7">
        <f>AN36/AM36*100</f>
        <v>93.20557491289199</v>
      </c>
      <c r="AO35" s="3">
        <f>AO36/AN36*100</f>
        <v>100.84961767204759</v>
      </c>
      <c r="AP35" s="3">
        <f>AP36/AO36*100</f>
        <v>93.51305812973884</v>
      </c>
      <c r="AR35" s="86">
        <v>16</v>
      </c>
      <c r="AS35" s="86" t="s">
        <v>14</v>
      </c>
      <c r="AT35" s="7">
        <v>93</v>
      </c>
      <c r="AU35" s="3">
        <f>AU36/AT36*100</f>
        <v>100.84961767204759</v>
      </c>
      <c r="AV35" s="3">
        <f>AV36/AU36*100</f>
        <v>93.51305812973884</v>
      </c>
      <c r="AW35" s="7">
        <f>AW36/AP36*100</f>
        <v>91.17117117117117</v>
      </c>
      <c r="AX35" s="14">
        <v>-97</v>
      </c>
      <c r="AY35" s="34">
        <v>-103</v>
      </c>
      <c r="AZ35" s="3">
        <f>AZ36/AY36*100</f>
        <v>99.40357852882704</v>
      </c>
      <c r="BA35" s="3">
        <f>BA36/AZ36*100</f>
        <v>97.7</v>
      </c>
      <c r="BB35" s="3">
        <f>BB36/BA36*100</f>
        <v>95.08700102354145</v>
      </c>
      <c r="BC35" s="3">
        <f>BC36/BB36*100</f>
        <v>98.70828848223897</v>
      </c>
      <c r="BD35" s="73"/>
      <c r="BE35" s="92">
        <v>16</v>
      </c>
      <c r="BF35" s="86" t="s">
        <v>13</v>
      </c>
      <c r="BG35" s="7">
        <v>93</v>
      </c>
      <c r="BH35" s="7">
        <f>BH36/BG36*100</f>
        <v>108.85431671948527</v>
      </c>
      <c r="BI35" s="7">
        <f>BI36/BH36*100</f>
        <v>109.54565505072785</v>
      </c>
      <c r="BJ35" s="64">
        <f>BJ36/BI36*100</f>
        <v>99.78255617298865</v>
      </c>
      <c r="BK35" s="7">
        <v>100</v>
      </c>
    </row>
    <row r="36" spans="2:63" s="17" customFormat="1" ht="12" customHeight="1">
      <c r="B36" s="87"/>
      <c r="C36" s="87"/>
      <c r="D36" s="36">
        <v>705</v>
      </c>
      <c r="E36" s="4">
        <v>756</v>
      </c>
      <c r="F36" s="36">
        <v>798</v>
      </c>
      <c r="G36" s="4">
        <v>706</v>
      </c>
      <c r="H36" s="36">
        <v>692</v>
      </c>
      <c r="I36" s="4">
        <v>682</v>
      </c>
      <c r="J36" s="36">
        <v>781</v>
      </c>
      <c r="K36" s="4">
        <v>816</v>
      </c>
      <c r="L36" s="36">
        <v>775</v>
      </c>
      <c r="M36" s="4">
        <v>790</v>
      </c>
      <c r="N36" s="36"/>
      <c r="O36" s="87"/>
      <c r="P36" s="87"/>
      <c r="Q36" s="4">
        <v>797</v>
      </c>
      <c r="R36" s="36">
        <v>808</v>
      </c>
      <c r="S36" s="4">
        <v>831</v>
      </c>
      <c r="T36" s="36">
        <v>827</v>
      </c>
      <c r="U36" s="4">
        <v>897</v>
      </c>
      <c r="V36" s="36">
        <v>975</v>
      </c>
      <c r="W36" s="4">
        <v>1003</v>
      </c>
      <c r="X36" s="36">
        <v>1039</v>
      </c>
      <c r="Y36" s="4">
        <v>1147</v>
      </c>
      <c r="Z36" s="36">
        <v>1236</v>
      </c>
      <c r="AB36" s="87"/>
      <c r="AC36" s="87"/>
      <c r="AD36" s="4">
        <v>1269</v>
      </c>
      <c r="AE36" s="37">
        <v>1259</v>
      </c>
      <c r="AF36" s="38">
        <v>1202</v>
      </c>
      <c r="AG36" s="1">
        <v>1122</v>
      </c>
      <c r="AH36" s="38">
        <v>1309</v>
      </c>
      <c r="AI36" s="1">
        <v>1362</v>
      </c>
      <c r="AJ36" s="38">
        <v>1313.1</v>
      </c>
      <c r="AK36" s="1">
        <v>1292.5</v>
      </c>
      <c r="AL36" s="49">
        <v>1252</v>
      </c>
      <c r="AM36" s="49">
        <v>1262.8</v>
      </c>
      <c r="AN36" s="49">
        <v>1177</v>
      </c>
      <c r="AO36" s="1">
        <v>1187</v>
      </c>
      <c r="AP36" s="1">
        <v>1110</v>
      </c>
      <c r="AR36" s="87"/>
      <c r="AS36" s="87"/>
      <c r="AT36" s="49">
        <v>1177</v>
      </c>
      <c r="AU36" s="1">
        <v>1187</v>
      </c>
      <c r="AV36" s="1">
        <v>1110</v>
      </c>
      <c r="AW36" s="1">
        <v>1012</v>
      </c>
      <c r="AX36" s="2">
        <v>980</v>
      </c>
      <c r="AY36" s="1">
        <v>1006</v>
      </c>
      <c r="AZ36" s="1">
        <v>1000</v>
      </c>
      <c r="BA36" s="1">
        <v>977</v>
      </c>
      <c r="BB36" s="1">
        <v>929</v>
      </c>
      <c r="BC36" s="1">
        <v>917</v>
      </c>
      <c r="BD36" s="74"/>
      <c r="BE36" s="93"/>
      <c r="BF36" s="94"/>
      <c r="BG36" s="1">
        <v>10413</v>
      </c>
      <c r="BH36" s="1">
        <v>11335</v>
      </c>
      <c r="BI36" s="1">
        <v>12417</v>
      </c>
      <c r="BJ36" s="48">
        <v>12390</v>
      </c>
      <c r="BK36" s="1">
        <v>12426</v>
      </c>
    </row>
    <row r="37" spans="2:63" s="17" customFormat="1" ht="12" customHeight="1">
      <c r="B37" s="92">
        <v>17</v>
      </c>
      <c r="C37" s="86" t="s">
        <v>15</v>
      </c>
      <c r="D37" s="40">
        <v>141</v>
      </c>
      <c r="E37" s="7">
        <f aca="true" t="shared" si="17" ref="E37:L37">E38/D38*100</f>
        <v>148.38709677419354</v>
      </c>
      <c r="F37" s="8">
        <f t="shared" si="17"/>
        <v>117.3913043478261</v>
      </c>
      <c r="G37" s="7">
        <f t="shared" si="17"/>
        <v>137.03703703703704</v>
      </c>
      <c r="H37" s="8">
        <f t="shared" si="17"/>
        <v>101.35135135135135</v>
      </c>
      <c r="I37" s="7">
        <f t="shared" si="17"/>
        <v>93.33333333333333</v>
      </c>
      <c r="J37" s="8">
        <f t="shared" si="17"/>
        <v>175.71428571428572</v>
      </c>
      <c r="K37" s="7">
        <f t="shared" si="17"/>
        <v>100</v>
      </c>
      <c r="L37" s="8">
        <f t="shared" si="17"/>
        <v>83.73983739837398</v>
      </c>
      <c r="M37" s="7">
        <v>87</v>
      </c>
      <c r="N37" s="32"/>
      <c r="O37" s="92">
        <v>17</v>
      </c>
      <c r="P37" s="86" t="s">
        <v>15</v>
      </c>
      <c r="Q37" s="7">
        <f>Q38/M38*100</f>
        <v>97.75280898876404</v>
      </c>
      <c r="R37" s="40">
        <v>114</v>
      </c>
      <c r="S37" s="7">
        <f>S38/R38*100</f>
        <v>101.01010101010101</v>
      </c>
      <c r="T37" s="8">
        <v>116</v>
      </c>
      <c r="U37" s="7">
        <f aca="true" t="shared" si="18" ref="U37:Z37">U38/T38*100</f>
        <v>98.29059829059828</v>
      </c>
      <c r="V37" s="8">
        <f t="shared" si="18"/>
        <v>105.21739130434781</v>
      </c>
      <c r="W37" s="7">
        <f t="shared" si="18"/>
        <v>101.65289256198346</v>
      </c>
      <c r="X37" s="8">
        <f t="shared" si="18"/>
        <v>108.9430894308943</v>
      </c>
      <c r="Y37" s="7">
        <f t="shared" si="18"/>
        <v>105.97014925373134</v>
      </c>
      <c r="Z37" s="8">
        <f t="shared" si="18"/>
        <v>105.63380281690141</v>
      </c>
      <c r="AA37" s="10"/>
      <c r="AB37" s="86">
        <v>17</v>
      </c>
      <c r="AC37" s="86" t="s">
        <v>15</v>
      </c>
      <c r="AD37" s="46">
        <v>89</v>
      </c>
      <c r="AE37" s="9">
        <f>AE38/AD38*100</f>
        <v>144.36090225563908</v>
      </c>
      <c r="AF37" s="41">
        <v>78</v>
      </c>
      <c r="AG37" s="3">
        <v>106</v>
      </c>
      <c r="AH37" s="32">
        <f>AH38/AG38*100</f>
        <v>107.00636942675159</v>
      </c>
      <c r="AI37" s="3">
        <f>AI38/AH38*100</f>
        <v>92.85714285714286</v>
      </c>
      <c r="AJ37" s="32">
        <f>AJ38/AI38*100</f>
        <v>99.55128205128206</v>
      </c>
      <c r="AK37" s="3">
        <f>AK38/AJ38*100</f>
        <v>98.0038634900193</v>
      </c>
      <c r="AL37" s="7">
        <f>AL38/AK38*100</f>
        <v>98.5545335085414</v>
      </c>
      <c r="AM37" s="7">
        <f>AM38/AL38*100</f>
        <v>111.39999999999999</v>
      </c>
      <c r="AN37" s="7">
        <f>AN38/AM38*100</f>
        <v>95.75104727707959</v>
      </c>
      <c r="AO37" s="3">
        <f>AO38/AN38*100</f>
        <v>90.625</v>
      </c>
      <c r="AP37" s="3">
        <f>AP38/AO38*100</f>
        <v>101.37931034482759</v>
      </c>
      <c r="AQ37" s="10"/>
      <c r="AR37" s="86">
        <v>18</v>
      </c>
      <c r="AS37" s="86" t="s">
        <v>15</v>
      </c>
      <c r="AT37" s="7">
        <v>96</v>
      </c>
      <c r="AU37" s="3">
        <f>AU38/AT38*100</f>
        <v>90.625</v>
      </c>
      <c r="AV37" s="3">
        <f>AV38/AU38*100</f>
        <v>101.37931034482759</v>
      </c>
      <c r="AW37" s="3">
        <f>AW38/AP38*100</f>
        <v>78.91156462585033</v>
      </c>
      <c r="AX37" s="50">
        <v>-100</v>
      </c>
      <c r="AY37" s="42">
        <v>-100</v>
      </c>
      <c r="AZ37" s="3">
        <f>AZ38/AY38*100</f>
        <v>93.96551724137932</v>
      </c>
      <c r="BA37" s="3">
        <f>BA38/AZ38*100</f>
        <v>108.25688073394495</v>
      </c>
      <c r="BB37" s="3">
        <f>BB38/BA38*100</f>
        <v>97.45762711864407</v>
      </c>
      <c r="BC37" s="3">
        <f>BC38/BB38*100</f>
        <v>92.17391304347827</v>
      </c>
      <c r="BD37" s="74"/>
      <c r="BE37" s="92">
        <v>17</v>
      </c>
      <c r="BF37" s="86" t="s">
        <v>14</v>
      </c>
      <c r="BG37" s="3">
        <v>94</v>
      </c>
      <c r="BH37" s="3">
        <f>BH38/BG38*100</f>
        <v>103.93974507531864</v>
      </c>
      <c r="BI37" s="3">
        <f>BI38/BH38*100</f>
        <v>102.22965440356744</v>
      </c>
      <c r="BJ37" s="73">
        <f>BJ38/BI38*100</f>
        <v>92.47546346782988</v>
      </c>
      <c r="BK37" s="3">
        <v>104</v>
      </c>
    </row>
    <row r="38" spans="2:63" s="17" customFormat="1" ht="12" customHeight="1">
      <c r="B38" s="93"/>
      <c r="C38" s="94"/>
      <c r="D38" s="38">
        <v>31</v>
      </c>
      <c r="E38" s="1">
        <v>46</v>
      </c>
      <c r="F38" s="38">
        <v>54</v>
      </c>
      <c r="G38" s="1">
        <v>74</v>
      </c>
      <c r="H38" s="38">
        <v>75</v>
      </c>
      <c r="I38" s="1">
        <v>70</v>
      </c>
      <c r="J38" s="38">
        <v>123</v>
      </c>
      <c r="K38" s="1">
        <v>123</v>
      </c>
      <c r="L38" s="38">
        <v>103</v>
      </c>
      <c r="M38" s="1">
        <v>89</v>
      </c>
      <c r="N38" s="36"/>
      <c r="O38" s="93"/>
      <c r="P38" s="94"/>
      <c r="Q38" s="1">
        <v>87</v>
      </c>
      <c r="R38" s="38">
        <v>99</v>
      </c>
      <c r="S38" s="1">
        <v>100</v>
      </c>
      <c r="T38" s="38">
        <v>117</v>
      </c>
      <c r="U38" s="1">
        <v>115</v>
      </c>
      <c r="V38" s="38">
        <v>121</v>
      </c>
      <c r="W38" s="1">
        <v>123</v>
      </c>
      <c r="X38" s="38">
        <v>134</v>
      </c>
      <c r="Y38" s="1">
        <v>142</v>
      </c>
      <c r="Z38" s="38">
        <v>150</v>
      </c>
      <c r="AB38" s="87"/>
      <c r="AC38" s="94"/>
      <c r="AD38" s="1">
        <v>133</v>
      </c>
      <c r="AE38" s="43">
        <v>192</v>
      </c>
      <c r="AF38" s="36">
        <v>149</v>
      </c>
      <c r="AG38" s="4">
        <v>157</v>
      </c>
      <c r="AH38" s="36">
        <v>168</v>
      </c>
      <c r="AI38" s="4">
        <v>156</v>
      </c>
      <c r="AJ38" s="36">
        <v>155.3</v>
      </c>
      <c r="AK38" s="4">
        <v>152.2</v>
      </c>
      <c r="AL38" s="37">
        <v>150</v>
      </c>
      <c r="AM38" s="37">
        <v>167.1</v>
      </c>
      <c r="AN38" s="37">
        <v>160</v>
      </c>
      <c r="AO38" s="1">
        <v>145</v>
      </c>
      <c r="AP38" s="1">
        <v>147</v>
      </c>
      <c r="AR38" s="87"/>
      <c r="AS38" s="94"/>
      <c r="AT38" s="37">
        <v>160</v>
      </c>
      <c r="AU38" s="1">
        <v>145</v>
      </c>
      <c r="AV38" s="1">
        <v>147</v>
      </c>
      <c r="AW38" s="4">
        <v>116</v>
      </c>
      <c r="AX38" s="2">
        <v>116</v>
      </c>
      <c r="AY38" s="4">
        <v>116</v>
      </c>
      <c r="AZ38" s="1">
        <v>109</v>
      </c>
      <c r="BA38" s="1">
        <v>118</v>
      </c>
      <c r="BB38" s="1">
        <v>115</v>
      </c>
      <c r="BC38" s="1">
        <v>106</v>
      </c>
      <c r="BD38" s="74"/>
      <c r="BE38" s="93"/>
      <c r="BF38" s="87"/>
      <c r="BG38" s="1">
        <v>863</v>
      </c>
      <c r="BH38" s="1">
        <v>897</v>
      </c>
      <c r="BI38" s="1">
        <v>917</v>
      </c>
      <c r="BJ38" s="48">
        <v>848</v>
      </c>
      <c r="BK38" s="1">
        <v>879</v>
      </c>
    </row>
    <row r="39" spans="2:63" s="10" customFormat="1" ht="12" customHeight="1">
      <c r="B39" s="86">
        <v>18</v>
      </c>
      <c r="C39" s="86" t="s">
        <v>16</v>
      </c>
      <c r="D39" s="41">
        <v>176</v>
      </c>
      <c r="E39" s="3">
        <f>E40/D40*100</f>
        <v>111.94029850746267</v>
      </c>
      <c r="F39" s="32">
        <f>F40/E40*100</f>
        <v>68</v>
      </c>
      <c r="G39" s="3">
        <f>G40/F40*100</f>
        <v>96.07843137254902</v>
      </c>
      <c r="H39" s="32">
        <v>100</v>
      </c>
      <c r="I39" s="3">
        <v>95</v>
      </c>
      <c r="J39" s="32">
        <f>J40/I40*100</f>
        <v>86.95652173913044</v>
      </c>
      <c r="K39" s="3">
        <f>K40/J40*100</f>
        <v>105</v>
      </c>
      <c r="L39" s="32">
        <f>L40/K40*100</f>
        <v>100</v>
      </c>
      <c r="M39" s="3">
        <v>97</v>
      </c>
      <c r="N39" s="32"/>
      <c r="O39" s="86">
        <v>18</v>
      </c>
      <c r="P39" s="86" t="s">
        <v>16</v>
      </c>
      <c r="Q39" s="3">
        <v>101</v>
      </c>
      <c r="R39" s="41">
        <v>55</v>
      </c>
      <c r="S39" s="3">
        <v>101</v>
      </c>
      <c r="T39" s="32">
        <v>149</v>
      </c>
      <c r="U39" s="3">
        <f>U40/T40*100</f>
        <v>100</v>
      </c>
      <c r="V39" s="32">
        <v>104</v>
      </c>
      <c r="W39" s="3">
        <v>103</v>
      </c>
      <c r="X39" s="32">
        <v>93</v>
      </c>
      <c r="Y39" s="3">
        <f>Y40/X40*100</f>
        <v>100</v>
      </c>
      <c r="Z39" s="32">
        <f>Z40/Y40*100</f>
        <v>97.14285714285714</v>
      </c>
      <c r="AB39" s="86">
        <v>18</v>
      </c>
      <c r="AC39" s="86" t="s">
        <v>16</v>
      </c>
      <c r="AD39" s="46">
        <v>103</v>
      </c>
      <c r="AE39" s="33">
        <f>AE40/AD40*100</f>
        <v>108.57142857142857</v>
      </c>
      <c r="AF39" s="40">
        <v>116</v>
      </c>
      <c r="AG39" s="7">
        <v>108</v>
      </c>
      <c r="AH39" s="8">
        <v>99</v>
      </c>
      <c r="AI39" s="7">
        <v>97</v>
      </c>
      <c r="AJ39" s="8">
        <f>AJ40/AI40*100</f>
        <v>103.33333333333334</v>
      </c>
      <c r="AK39" s="7">
        <f>AK40/AJ40*100</f>
        <v>104.08602150537634</v>
      </c>
      <c r="AL39" s="7">
        <f>AL40/AK40*100</f>
        <v>163.22314049586777</v>
      </c>
      <c r="AM39" s="7">
        <f>AM40/AL40*100</f>
        <v>102.65822784810126</v>
      </c>
      <c r="AN39" s="7">
        <f>AN40/AM40*100</f>
        <v>76.44882860665845</v>
      </c>
      <c r="AO39" s="3">
        <f>AO40/AN40*100</f>
        <v>100</v>
      </c>
      <c r="AP39" s="3">
        <f>AP40/AO40*100</f>
        <v>66.12903225806451</v>
      </c>
      <c r="AR39" s="86">
        <v>19</v>
      </c>
      <c r="AS39" s="86" t="s">
        <v>16</v>
      </c>
      <c r="AT39" s="7">
        <v>76</v>
      </c>
      <c r="AU39" s="3">
        <f>AU40/AT40*100</f>
        <v>100</v>
      </c>
      <c r="AV39" s="3">
        <f>AV40/AU40*100</f>
        <v>66.12903225806451</v>
      </c>
      <c r="AW39" s="7">
        <f>AW40/AP40*100</f>
        <v>151.21951219512195</v>
      </c>
      <c r="AX39" s="14">
        <v>-105</v>
      </c>
      <c r="AY39" s="34">
        <v>-91</v>
      </c>
      <c r="AZ39" s="3">
        <f>AZ40/AY40*100</f>
        <v>94.91525423728814</v>
      </c>
      <c r="BA39" s="3">
        <f>BA40/AZ40*100</f>
        <v>101.78571428571428</v>
      </c>
      <c r="BB39" s="3">
        <f>BB40/BA40*100</f>
        <v>105.26315789473684</v>
      </c>
      <c r="BC39" s="3">
        <f>BC40/BB40*100</f>
        <v>133.33333333333331</v>
      </c>
      <c r="BD39" s="73"/>
      <c r="BE39" s="86">
        <v>18</v>
      </c>
      <c r="BF39" s="86" t="s">
        <v>15</v>
      </c>
      <c r="BG39" s="3">
        <v>75</v>
      </c>
      <c r="BH39" s="3">
        <f>BH40/BG40*100</f>
        <v>96.20253164556962</v>
      </c>
      <c r="BI39" s="3">
        <f>BI40/BH40*100</f>
        <v>86.8421052631579</v>
      </c>
      <c r="BJ39" s="73">
        <f>BJ40/BI40*100</f>
        <v>98.48484848484848</v>
      </c>
      <c r="BK39" s="3">
        <v>105</v>
      </c>
    </row>
    <row r="40" spans="2:63" s="17" customFormat="1" ht="12" customHeight="1">
      <c r="B40" s="87"/>
      <c r="C40" s="87"/>
      <c r="D40" s="36">
        <v>67</v>
      </c>
      <c r="E40" s="4">
        <v>75</v>
      </c>
      <c r="F40" s="36">
        <v>51</v>
      </c>
      <c r="G40" s="4">
        <v>49</v>
      </c>
      <c r="H40" s="36">
        <v>48</v>
      </c>
      <c r="I40" s="4">
        <v>46</v>
      </c>
      <c r="J40" s="36">
        <v>40</v>
      </c>
      <c r="K40" s="4">
        <v>42</v>
      </c>
      <c r="L40" s="36">
        <v>42</v>
      </c>
      <c r="M40" s="4">
        <v>41</v>
      </c>
      <c r="N40" s="36"/>
      <c r="O40" s="87"/>
      <c r="P40" s="87"/>
      <c r="Q40" s="4">
        <v>42</v>
      </c>
      <c r="R40" s="36">
        <v>23</v>
      </c>
      <c r="S40" s="4">
        <v>24</v>
      </c>
      <c r="T40" s="36">
        <v>35</v>
      </c>
      <c r="U40" s="4">
        <v>35</v>
      </c>
      <c r="V40" s="36">
        <v>36</v>
      </c>
      <c r="W40" s="4">
        <v>38</v>
      </c>
      <c r="X40" s="36">
        <v>35</v>
      </c>
      <c r="Y40" s="4">
        <v>35</v>
      </c>
      <c r="Z40" s="36">
        <v>34</v>
      </c>
      <c r="AB40" s="87"/>
      <c r="AC40" s="87"/>
      <c r="AD40" s="4">
        <v>35</v>
      </c>
      <c r="AE40" s="37">
        <v>38</v>
      </c>
      <c r="AF40" s="38">
        <v>44</v>
      </c>
      <c r="AG40" s="1">
        <v>47</v>
      </c>
      <c r="AH40" s="38">
        <v>47</v>
      </c>
      <c r="AI40" s="1">
        <v>45</v>
      </c>
      <c r="AJ40" s="38">
        <v>46.5</v>
      </c>
      <c r="AK40" s="1">
        <v>48.4</v>
      </c>
      <c r="AL40" s="37">
        <v>79</v>
      </c>
      <c r="AM40" s="37">
        <v>81.1</v>
      </c>
      <c r="AN40" s="37">
        <v>62</v>
      </c>
      <c r="AO40" s="1">
        <v>62</v>
      </c>
      <c r="AP40" s="1">
        <v>41</v>
      </c>
      <c r="AR40" s="87"/>
      <c r="AS40" s="87"/>
      <c r="AT40" s="37">
        <v>62</v>
      </c>
      <c r="AU40" s="1">
        <v>62</v>
      </c>
      <c r="AV40" s="1">
        <v>41</v>
      </c>
      <c r="AW40" s="1">
        <v>62</v>
      </c>
      <c r="AX40" s="2">
        <v>65</v>
      </c>
      <c r="AY40" s="1">
        <v>59</v>
      </c>
      <c r="AZ40" s="4">
        <v>56</v>
      </c>
      <c r="BA40" s="4">
        <v>57</v>
      </c>
      <c r="BB40" s="1">
        <v>60</v>
      </c>
      <c r="BC40" s="1">
        <v>80</v>
      </c>
      <c r="BD40" s="74"/>
      <c r="BE40" s="87"/>
      <c r="BF40" s="94"/>
      <c r="BG40" s="1">
        <v>79</v>
      </c>
      <c r="BH40" s="1">
        <v>76</v>
      </c>
      <c r="BI40" s="1">
        <v>66</v>
      </c>
      <c r="BJ40" s="48">
        <v>65</v>
      </c>
      <c r="BK40" s="1">
        <v>68</v>
      </c>
    </row>
    <row r="41" spans="2:63" s="10" customFormat="1" ht="12" customHeight="1">
      <c r="B41" s="86">
        <v>19</v>
      </c>
      <c r="C41" s="86" t="s">
        <v>17</v>
      </c>
      <c r="D41" s="40">
        <v>103</v>
      </c>
      <c r="E41" s="7">
        <f>E42/D42*100</f>
        <v>106.99453551912568</v>
      </c>
      <c r="F41" s="8">
        <v>108</v>
      </c>
      <c r="G41" s="7">
        <f aca="true" t="shared" si="19" ref="G41:M41">G42/F42*100</f>
        <v>113.02957633892885</v>
      </c>
      <c r="H41" s="8">
        <f t="shared" si="19"/>
        <v>89.03818953323905</v>
      </c>
      <c r="I41" s="7">
        <f t="shared" si="19"/>
        <v>105.48054011119936</v>
      </c>
      <c r="J41" s="8">
        <f t="shared" si="19"/>
        <v>101.20481927710843</v>
      </c>
      <c r="K41" s="7">
        <f t="shared" si="19"/>
        <v>104.91071428571428</v>
      </c>
      <c r="L41" s="8">
        <f t="shared" si="19"/>
        <v>101.48936170212765</v>
      </c>
      <c r="M41" s="7">
        <f t="shared" si="19"/>
        <v>96.0167714884696</v>
      </c>
      <c r="N41" s="32"/>
      <c r="O41" s="86">
        <v>19</v>
      </c>
      <c r="P41" s="86" t="s">
        <v>17</v>
      </c>
      <c r="Q41" s="7">
        <f>Q42/M42*100</f>
        <v>100</v>
      </c>
      <c r="R41" s="40">
        <v>96</v>
      </c>
      <c r="S41" s="7">
        <f aca="true" t="shared" si="20" ref="S41:Z41">S42/R42*100</f>
        <v>99.92389649923896</v>
      </c>
      <c r="T41" s="8">
        <f t="shared" si="20"/>
        <v>106.54988575780655</v>
      </c>
      <c r="U41" s="7">
        <f t="shared" si="20"/>
        <v>99.28520371694067</v>
      </c>
      <c r="V41" s="8">
        <f t="shared" si="20"/>
        <v>98.92008639308855</v>
      </c>
      <c r="W41" s="7">
        <f t="shared" si="20"/>
        <v>97.16157205240175</v>
      </c>
      <c r="X41" s="8">
        <f t="shared" si="20"/>
        <v>93.48314606741573</v>
      </c>
      <c r="Y41" s="7">
        <f t="shared" si="20"/>
        <v>105.92948717948718</v>
      </c>
      <c r="Z41" s="8">
        <f t="shared" si="20"/>
        <v>109.22844175491679</v>
      </c>
      <c r="AB41" s="86">
        <v>19</v>
      </c>
      <c r="AC41" s="86" t="s">
        <v>17</v>
      </c>
      <c r="AD41" s="7">
        <v>97</v>
      </c>
      <c r="AE41" s="9">
        <f>AE42/AD42*100</f>
        <v>97.35336194563662</v>
      </c>
      <c r="AF41" s="41">
        <v>111</v>
      </c>
      <c r="AG41" s="3">
        <f>AG42/AF42*100</f>
        <v>129.57559681697612</v>
      </c>
      <c r="AH41" s="32">
        <f>AH42/AG42*100</f>
        <v>72.517911975435</v>
      </c>
      <c r="AI41" s="3">
        <f>AI42/AH42*100</f>
        <v>97.24770642201835</v>
      </c>
      <c r="AJ41" s="32">
        <f>AJ42/AI42*100</f>
        <v>94.00580551523949</v>
      </c>
      <c r="AK41" s="3">
        <f>AK42/AJ42*100</f>
        <v>89.98764860274818</v>
      </c>
      <c r="AL41" s="7">
        <f>AL42/AK42*100</f>
        <v>92.73397958308313</v>
      </c>
      <c r="AM41" s="7">
        <f>AM42/AL42*100</f>
        <v>99.50046253469009</v>
      </c>
      <c r="AN41" s="7">
        <f>AN42/AM42*100</f>
        <v>99.20044626255114</v>
      </c>
      <c r="AO41" s="3">
        <f>AO42/AN42*100</f>
        <v>95.40768509840674</v>
      </c>
      <c r="AP41" s="3">
        <f>AP42/AO42*100</f>
        <v>100.5893909626719</v>
      </c>
      <c r="AR41" s="86">
        <v>20</v>
      </c>
      <c r="AS41" s="86" t="s">
        <v>17</v>
      </c>
      <c r="AT41" s="7">
        <v>99</v>
      </c>
      <c r="AU41" s="3">
        <f>AU42/AT42*100</f>
        <v>95.40768509840674</v>
      </c>
      <c r="AV41" s="3">
        <f>AV42/AU42*100</f>
        <v>100.5893909626719</v>
      </c>
      <c r="AW41" s="7">
        <f>AW42/AP42*100</f>
        <v>99.31640625</v>
      </c>
      <c r="AX41" s="14">
        <v>-103</v>
      </c>
      <c r="AY41" s="42">
        <v>-110</v>
      </c>
      <c r="AZ41" s="7">
        <f>AZ42/AY42*100</f>
        <v>89.73913043478261</v>
      </c>
      <c r="BA41" s="7">
        <f>BA42/AZ42*100</f>
        <v>77.81007751937985</v>
      </c>
      <c r="BB41" s="7">
        <f>BB42/BA42*100</f>
        <v>98.75466998754669</v>
      </c>
      <c r="BC41" s="7">
        <f>BC42/BB42*100</f>
        <v>103.4047919293821</v>
      </c>
      <c r="BD41" s="73"/>
      <c r="BE41" s="86">
        <v>19</v>
      </c>
      <c r="BF41" s="86" t="s">
        <v>16</v>
      </c>
      <c r="BG41" s="3">
        <v>64</v>
      </c>
      <c r="BH41" s="3">
        <f>BH42/BG42*100</f>
        <v>127.45098039215685</v>
      </c>
      <c r="BI41" s="7">
        <f>BI42/BH42*100</f>
        <v>109.23076923076923</v>
      </c>
      <c r="BJ41" s="73">
        <f>BJ42/BI42*100</f>
        <v>56.33802816901409</v>
      </c>
      <c r="BK41" s="3">
        <v>133</v>
      </c>
    </row>
    <row r="42" spans="2:63" s="17" customFormat="1" ht="12" customHeight="1">
      <c r="B42" s="87"/>
      <c r="C42" s="94"/>
      <c r="D42" s="38">
        <v>915</v>
      </c>
      <c r="E42" s="1">
        <v>979</v>
      </c>
      <c r="F42" s="38">
        <v>1251</v>
      </c>
      <c r="G42" s="1">
        <v>1414</v>
      </c>
      <c r="H42" s="38">
        <v>1259</v>
      </c>
      <c r="I42" s="1">
        <v>1328</v>
      </c>
      <c r="J42" s="38">
        <v>1344</v>
      </c>
      <c r="K42" s="1">
        <v>1410</v>
      </c>
      <c r="L42" s="38">
        <v>1431</v>
      </c>
      <c r="M42" s="1">
        <v>1374</v>
      </c>
      <c r="N42" s="36"/>
      <c r="O42" s="87"/>
      <c r="P42" s="94"/>
      <c r="Q42" s="1">
        <v>1374</v>
      </c>
      <c r="R42" s="38">
        <v>1314</v>
      </c>
      <c r="S42" s="1">
        <v>1313</v>
      </c>
      <c r="T42" s="38">
        <v>1399</v>
      </c>
      <c r="U42" s="1">
        <v>1389</v>
      </c>
      <c r="V42" s="38">
        <v>1374</v>
      </c>
      <c r="W42" s="1">
        <v>1335</v>
      </c>
      <c r="X42" s="38">
        <v>1248</v>
      </c>
      <c r="Y42" s="1">
        <v>1322</v>
      </c>
      <c r="Z42" s="38">
        <v>1444</v>
      </c>
      <c r="AB42" s="87"/>
      <c r="AC42" s="94"/>
      <c r="AD42" s="1">
        <v>1398</v>
      </c>
      <c r="AE42" s="43">
        <v>1361</v>
      </c>
      <c r="AF42" s="36">
        <v>1508</v>
      </c>
      <c r="AG42" s="4">
        <v>1954</v>
      </c>
      <c r="AH42" s="36">
        <v>1417</v>
      </c>
      <c r="AI42" s="4">
        <v>1378</v>
      </c>
      <c r="AJ42" s="36">
        <v>1295.4</v>
      </c>
      <c r="AK42" s="4">
        <v>1165.7</v>
      </c>
      <c r="AL42" s="49">
        <v>1081</v>
      </c>
      <c r="AM42" s="49">
        <v>1075.6</v>
      </c>
      <c r="AN42" s="49">
        <v>1067</v>
      </c>
      <c r="AO42" s="1">
        <v>1018</v>
      </c>
      <c r="AP42" s="1">
        <v>1024</v>
      </c>
      <c r="AR42" s="87"/>
      <c r="AS42" s="94"/>
      <c r="AT42" s="49">
        <v>1067</v>
      </c>
      <c r="AU42" s="1">
        <v>1018</v>
      </c>
      <c r="AV42" s="1">
        <v>1024</v>
      </c>
      <c r="AW42" s="4">
        <v>1017</v>
      </c>
      <c r="AX42" s="2">
        <v>1046</v>
      </c>
      <c r="AY42" s="4">
        <v>1150</v>
      </c>
      <c r="AZ42" s="1">
        <v>1032</v>
      </c>
      <c r="BA42" s="1">
        <v>803</v>
      </c>
      <c r="BB42" s="1">
        <v>793</v>
      </c>
      <c r="BC42" s="1">
        <v>820</v>
      </c>
      <c r="BD42" s="74"/>
      <c r="BE42" s="87"/>
      <c r="BF42" s="87"/>
      <c r="BG42" s="1">
        <v>51</v>
      </c>
      <c r="BH42" s="1">
        <v>65</v>
      </c>
      <c r="BI42" s="1">
        <v>71</v>
      </c>
      <c r="BJ42" s="48">
        <v>40</v>
      </c>
      <c r="BK42" s="1">
        <v>53</v>
      </c>
    </row>
    <row r="43" spans="2:63" s="10" customFormat="1" ht="12" customHeight="1">
      <c r="B43" s="92">
        <v>20</v>
      </c>
      <c r="C43" s="86" t="s">
        <v>18</v>
      </c>
      <c r="D43" s="41">
        <v>111</v>
      </c>
      <c r="E43" s="3">
        <f>E44/D44*100</f>
        <v>97.48045178105995</v>
      </c>
      <c r="F43" s="32">
        <f>F44/E44*100</f>
        <v>103.83244206773618</v>
      </c>
      <c r="G43" s="3">
        <v>107</v>
      </c>
      <c r="H43" s="32">
        <f>H44/G44*100</f>
        <v>90.95477386934674</v>
      </c>
      <c r="I43" s="3">
        <v>100</v>
      </c>
      <c r="J43" s="32">
        <f>J44/I44*100</f>
        <v>92.31473010064045</v>
      </c>
      <c r="K43" s="3">
        <f>K44/J44*100</f>
        <v>80.17839444995045</v>
      </c>
      <c r="L43" s="32">
        <f>L44/K44*100</f>
        <v>98.14585908529048</v>
      </c>
      <c r="M43" s="3">
        <f>M44/L44*100</f>
        <v>95.84382871536525</v>
      </c>
      <c r="N43" s="32"/>
      <c r="O43" s="92">
        <v>20</v>
      </c>
      <c r="P43" s="86" t="s">
        <v>18</v>
      </c>
      <c r="Q43" s="3">
        <f>Q44/M44*100</f>
        <v>104.0735873850197</v>
      </c>
      <c r="R43" s="41">
        <v>97</v>
      </c>
      <c r="S43" s="3">
        <f aca="true" t="shared" si="21" ref="S43:Z43">S44/R44*100</f>
        <v>96.50259067357513</v>
      </c>
      <c r="T43" s="32">
        <f t="shared" si="21"/>
        <v>102.5503355704698</v>
      </c>
      <c r="U43" s="3">
        <f t="shared" si="21"/>
        <v>99.86910994764398</v>
      </c>
      <c r="V43" s="32">
        <f t="shared" si="21"/>
        <v>104.58715596330275</v>
      </c>
      <c r="W43" s="3">
        <f t="shared" si="21"/>
        <v>100.50125313283209</v>
      </c>
      <c r="X43" s="32">
        <f t="shared" si="21"/>
        <v>91.64588528678304</v>
      </c>
      <c r="Y43" s="3">
        <f t="shared" si="21"/>
        <v>103.53741496598639</v>
      </c>
      <c r="Z43" s="32">
        <f t="shared" si="21"/>
        <v>104.86202365308803</v>
      </c>
      <c r="AB43" s="86">
        <v>20</v>
      </c>
      <c r="AC43" s="86" t="s">
        <v>18</v>
      </c>
      <c r="AD43" s="3">
        <v>105</v>
      </c>
      <c r="AE43" s="33">
        <f>AE44/AD44*100</f>
        <v>104.91017964071855</v>
      </c>
      <c r="AF43" s="40">
        <v>95</v>
      </c>
      <c r="AG43" s="7">
        <f>AG44/AF44*100</f>
        <v>100.72289156626506</v>
      </c>
      <c r="AH43" s="8">
        <f>AH44/AG44*100</f>
        <v>104.42583732057416</v>
      </c>
      <c r="AI43" s="7">
        <f>AI44/AH44*100</f>
        <v>102.63459335624283</v>
      </c>
      <c r="AJ43" s="8">
        <f>AJ44/AI44*100</f>
        <v>100.81473214285714</v>
      </c>
      <c r="AK43" s="7">
        <f>AK44/AJ44*100</f>
        <v>92.43883538137939</v>
      </c>
      <c r="AL43" s="7">
        <f>AL44/AK44*100</f>
        <v>113.17365269461077</v>
      </c>
      <c r="AM43" s="7">
        <f>AM44/AL44*100</f>
        <v>91.2910052910053</v>
      </c>
      <c r="AN43" s="7">
        <f>AN44/AM44*100</f>
        <v>97.13689579228004</v>
      </c>
      <c r="AO43" s="3">
        <f>AO44/AN44*100</f>
        <v>99.64200477326969</v>
      </c>
      <c r="AP43" s="3">
        <f>AP44/AO44*100</f>
        <v>95.5688622754491</v>
      </c>
      <c r="AR43" s="86">
        <v>21</v>
      </c>
      <c r="AS43" s="86" t="s">
        <v>18</v>
      </c>
      <c r="AT43" s="7">
        <v>97</v>
      </c>
      <c r="AU43" s="3">
        <f>AU44/AT44*100</f>
        <v>99.64200477326969</v>
      </c>
      <c r="AV43" s="3">
        <f>AV44/AU44*100</f>
        <v>95.5688622754491</v>
      </c>
      <c r="AW43" s="7">
        <f>AW44/AP44*100</f>
        <v>107.01754385964912</v>
      </c>
      <c r="AX43" s="14">
        <v>-104</v>
      </c>
      <c r="AY43" s="34">
        <v>-97</v>
      </c>
      <c r="AZ43" s="3">
        <f>AZ44/AY44*100</f>
        <v>100.46457607433217</v>
      </c>
      <c r="BA43" s="3">
        <f>BA44/AZ44*100</f>
        <v>94.10404624277456</v>
      </c>
      <c r="BB43" s="3">
        <f>BB44/BA44*100</f>
        <v>94.96314496314497</v>
      </c>
      <c r="BC43" s="3">
        <f>BC44/BB44*100</f>
        <v>105.04527813712808</v>
      </c>
      <c r="BD43" s="73"/>
      <c r="BE43" s="86">
        <v>20</v>
      </c>
      <c r="BF43" s="86" t="s">
        <v>17</v>
      </c>
      <c r="BG43" s="7">
        <v>91</v>
      </c>
      <c r="BH43" s="7">
        <f>BH44/BG44*100</f>
        <v>99.46524064171123</v>
      </c>
      <c r="BI43" s="7">
        <f>BI44/BH44*100</f>
        <v>142.8763440860215</v>
      </c>
      <c r="BJ43" s="64">
        <f>BJ44/BI44*100</f>
        <v>83.44308560677328</v>
      </c>
      <c r="BK43" s="7">
        <v>98</v>
      </c>
    </row>
    <row r="44" spans="2:63" s="17" customFormat="1" ht="12" customHeight="1">
      <c r="B44" s="93"/>
      <c r="C44" s="87"/>
      <c r="D44" s="36">
        <v>1151</v>
      </c>
      <c r="E44" s="4">
        <v>1122</v>
      </c>
      <c r="F44" s="36">
        <v>1165</v>
      </c>
      <c r="G44" s="4">
        <v>1194</v>
      </c>
      <c r="H44" s="36">
        <v>1086</v>
      </c>
      <c r="I44" s="4">
        <v>1093</v>
      </c>
      <c r="J44" s="36">
        <v>1009</v>
      </c>
      <c r="K44" s="4">
        <v>809</v>
      </c>
      <c r="L44" s="36">
        <v>794</v>
      </c>
      <c r="M44" s="4">
        <v>761</v>
      </c>
      <c r="N44" s="36"/>
      <c r="O44" s="93"/>
      <c r="P44" s="87"/>
      <c r="Q44" s="4">
        <v>792</v>
      </c>
      <c r="R44" s="36">
        <v>772</v>
      </c>
      <c r="S44" s="4">
        <v>745</v>
      </c>
      <c r="T44" s="36">
        <v>764</v>
      </c>
      <c r="U44" s="4">
        <v>763</v>
      </c>
      <c r="V44" s="36">
        <v>798</v>
      </c>
      <c r="W44" s="4">
        <v>802</v>
      </c>
      <c r="X44" s="36">
        <v>735</v>
      </c>
      <c r="Y44" s="4">
        <v>761</v>
      </c>
      <c r="Z44" s="36">
        <v>798</v>
      </c>
      <c r="AB44" s="87"/>
      <c r="AC44" s="87"/>
      <c r="AD44" s="4">
        <v>835</v>
      </c>
      <c r="AE44" s="37">
        <v>876</v>
      </c>
      <c r="AF44" s="38">
        <v>830</v>
      </c>
      <c r="AG44" s="1">
        <v>836</v>
      </c>
      <c r="AH44" s="38">
        <v>873</v>
      </c>
      <c r="AI44" s="1">
        <v>896</v>
      </c>
      <c r="AJ44" s="38">
        <v>903.3</v>
      </c>
      <c r="AK44" s="1">
        <v>835</v>
      </c>
      <c r="AL44" s="37">
        <v>945</v>
      </c>
      <c r="AM44" s="37">
        <v>862.7</v>
      </c>
      <c r="AN44" s="37">
        <v>838</v>
      </c>
      <c r="AO44" s="1">
        <v>835</v>
      </c>
      <c r="AP44" s="1">
        <v>798</v>
      </c>
      <c r="AR44" s="87"/>
      <c r="AS44" s="87"/>
      <c r="AT44" s="37">
        <v>838</v>
      </c>
      <c r="AU44" s="1">
        <v>835</v>
      </c>
      <c r="AV44" s="1">
        <v>798</v>
      </c>
      <c r="AW44" s="1">
        <v>854</v>
      </c>
      <c r="AX44" s="2">
        <v>892</v>
      </c>
      <c r="AY44" s="1">
        <v>861</v>
      </c>
      <c r="AZ44" s="4">
        <v>865</v>
      </c>
      <c r="BA44" s="4">
        <v>814</v>
      </c>
      <c r="BB44" s="1">
        <v>773</v>
      </c>
      <c r="BC44" s="1">
        <v>812</v>
      </c>
      <c r="BD44" s="74"/>
      <c r="BE44" s="87"/>
      <c r="BF44" s="94"/>
      <c r="BG44" s="1">
        <v>748</v>
      </c>
      <c r="BH44" s="1">
        <v>744</v>
      </c>
      <c r="BI44" s="1">
        <v>1063</v>
      </c>
      <c r="BJ44" s="48">
        <v>887</v>
      </c>
      <c r="BK44" s="1">
        <v>865</v>
      </c>
    </row>
    <row r="45" spans="2:63" s="10" customFormat="1" ht="12" customHeight="1">
      <c r="B45" s="86">
        <v>21</v>
      </c>
      <c r="C45" s="86" t="s">
        <v>19</v>
      </c>
      <c r="D45" s="40">
        <v>109</v>
      </c>
      <c r="E45" s="7">
        <f>E46/D46*100</f>
        <v>115.53930530164533</v>
      </c>
      <c r="F45" s="8">
        <f>F46/E46*100</f>
        <v>106.9620253164557</v>
      </c>
      <c r="G45" s="7">
        <f>G46/F46*100</f>
        <v>108.87573964497041</v>
      </c>
      <c r="H45" s="8">
        <f>H46/G46*100</f>
        <v>95.92391304347827</v>
      </c>
      <c r="I45" s="7">
        <v>99</v>
      </c>
      <c r="J45" s="8">
        <v>102</v>
      </c>
      <c r="K45" s="7">
        <f>K46/J46*100</f>
        <v>107.07350901525659</v>
      </c>
      <c r="L45" s="8">
        <f>L46/K46*100</f>
        <v>90.28497409326425</v>
      </c>
      <c r="M45" s="7">
        <f>M46/L46*100</f>
        <v>89.38307030129124</v>
      </c>
      <c r="N45" s="32"/>
      <c r="O45" s="86">
        <v>21</v>
      </c>
      <c r="P45" s="86" t="s">
        <v>19</v>
      </c>
      <c r="Q45" s="7">
        <f>Q46/M46*100</f>
        <v>111.23595505617978</v>
      </c>
      <c r="R45" s="40">
        <v>98</v>
      </c>
      <c r="S45" s="7">
        <f aca="true" t="shared" si="22" ref="S45:Z45">S46/R46*100</f>
        <v>96.44970414201184</v>
      </c>
      <c r="T45" s="8">
        <f t="shared" si="22"/>
        <v>102.1472392638037</v>
      </c>
      <c r="U45" s="7">
        <f t="shared" si="22"/>
        <v>103.9039039039039</v>
      </c>
      <c r="V45" s="8">
        <f t="shared" si="22"/>
        <v>101.73410404624276</v>
      </c>
      <c r="W45" s="7">
        <f t="shared" si="22"/>
        <v>100.14204545454545</v>
      </c>
      <c r="X45" s="8">
        <f t="shared" si="22"/>
        <v>97.73049645390071</v>
      </c>
      <c r="Y45" s="7">
        <f t="shared" si="22"/>
        <v>104.2089985486212</v>
      </c>
      <c r="Z45" s="8">
        <f t="shared" si="22"/>
        <v>97.49303621169916</v>
      </c>
      <c r="AB45" s="86">
        <v>21</v>
      </c>
      <c r="AC45" s="86" t="s">
        <v>19</v>
      </c>
      <c r="AD45" s="7">
        <v>102</v>
      </c>
      <c r="AE45" s="9">
        <f>AE46/AD46*100</f>
        <v>100.98176718092566</v>
      </c>
      <c r="AF45" s="41">
        <v>97</v>
      </c>
      <c r="AG45" s="3">
        <f>AG46/AF46*100</f>
        <v>120.6599713055954</v>
      </c>
      <c r="AH45" s="32">
        <f>AH46/AG46*100</f>
        <v>89.65517241379311</v>
      </c>
      <c r="AI45" s="3">
        <f>AI46/AH46*100</f>
        <v>103.9787798408488</v>
      </c>
      <c r="AJ45" s="32">
        <f>AJ46/AI46*100</f>
        <v>92.66581632653062</v>
      </c>
      <c r="AK45" s="3">
        <f>AK46/AJ46*100</f>
        <v>93.15898141775637</v>
      </c>
      <c r="AL45" s="7">
        <f>AL46/AK46*100</f>
        <v>94.8581560283688</v>
      </c>
      <c r="AM45" s="7">
        <f>AM46/AL46*100</f>
        <v>107.57009345794393</v>
      </c>
      <c r="AN45" s="7">
        <f>AN46/AM46*100</f>
        <v>99.04430929626412</v>
      </c>
      <c r="AO45" s="3">
        <f>AO46/AN46*100</f>
        <v>99.12280701754386</v>
      </c>
      <c r="AP45" s="3">
        <f>AP46/AO46*100</f>
        <v>89.67551622418878</v>
      </c>
      <c r="AR45" s="86">
        <v>22</v>
      </c>
      <c r="AS45" s="86" t="s">
        <v>19</v>
      </c>
      <c r="AT45" s="7">
        <v>99</v>
      </c>
      <c r="AU45" s="3">
        <f>AU46/AT46*100</f>
        <v>99.12280701754386</v>
      </c>
      <c r="AV45" s="3">
        <f>AV46/AU46*100</f>
        <v>89.67551622418878</v>
      </c>
      <c r="AW45" s="7">
        <f>AW46/AP46*100</f>
        <v>100.6578947368421</v>
      </c>
      <c r="AX45" s="14">
        <v>-92</v>
      </c>
      <c r="AY45" s="42">
        <v>-103</v>
      </c>
      <c r="AZ45" s="7">
        <f>AZ46/AY46*100</f>
        <v>99.14383561643835</v>
      </c>
      <c r="BA45" s="7">
        <f>BA46/AZ46*100</f>
        <v>103.45423143350605</v>
      </c>
      <c r="BB45" s="7">
        <f>BB46/BA46*100</f>
        <v>98.49749582637729</v>
      </c>
      <c r="BC45" s="7">
        <f>BC46/BB46*100</f>
        <v>106.10169491525423</v>
      </c>
      <c r="BD45" s="73"/>
      <c r="BE45" s="86">
        <v>21</v>
      </c>
      <c r="BF45" s="86" t="s">
        <v>18</v>
      </c>
      <c r="BG45" s="3">
        <v>76</v>
      </c>
      <c r="BH45" s="3">
        <f>BH46/BG46*100</f>
        <v>109.8705501618123</v>
      </c>
      <c r="BI45" s="7">
        <f>BI46/BH46*100</f>
        <v>104.56553755522829</v>
      </c>
      <c r="BJ45" s="64">
        <f>BJ46/BI46*100</f>
        <v>105.91549295774647</v>
      </c>
      <c r="BK45" s="7">
        <v>176</v>
      </c>
    </row>
    <row r="46" spans="2:63" s="17" customFormat="1" ht="12" customHeight="1">
      <c r="B46" s="87"/>
      <c r="C46" s="94"/>
      <c r="D46" s="38">
        <v>547</v>
      </c>
      <c r="E46" s="1">
        <v>632</v>
      </c>
      <c r="F46" s="38">
        <v>676</v>
      </c>
      <c r="G46" s="1">
        <v>736</v>
      </c>
      <c r="H46" s="38">
        <v>706</v>
      </c>
      <c r="I46" s="1">
        <v>703</v>
      </c>
      <c r="J46" s="38">
        <v>721</v>
      </c>
      <c r="K46" s="1">
        <v>772</v>
      </c>
      <c r="L46" s="38">
        <v>697</v>
      </c>
      <c r="M46" s="1">
        <v>623</v>
      </c>
      <c r="N46" s="36"/>
      <c r="O46" s="87"/>
      <c r="P46" s="94"/>
      <c r="Q46" s="1">
        <v>693</v>
      </c>
      <c r="R46" s="38">
        <v>676</v>
      </c>
      <c r="S46" s="1">
        <v>652</v>
      </c>
      <c r="T46" s="38">
        <v>666</v>
      </c>
      <c r="U46" s="1">
        <v>692</v>
      </c>
      <c r="V46" s="38">
        <v>704</v>
      </c>
      <c r="W46" s="1">
        <v>705</v>
      </c>
      <c r="X46" s="38">
        <v>689</v>
      </c>
      <c r="Y46" s="1">
        <v>718</v>
      </c>
      <c r="Z46" s="38">
        <v>700</v>
      </c>
      <c r="AB46" s="87"/>
      <c r="AC46" s="94"/>
      <c r="AD46" s="1">
        <v>713</v>
      </c>
      <c r="AE46" s="43">
        <v>720</v>
      </c>
      <c r="AF46" s="36">
        <v>697</v>
      </c>
      <c r="AG46" s="4">
        <v>841</v>
      </c>
      <c r="AH46" s="36">
        <v>754</v>
      </c>
      <c r="AI46" s="4">
        <v>784</v>
      </c>
      <c r="AJ46" s="36">
        <v>726.5</v>
      </c>
      <c r="AK46" s="4">
        <v>676.8</v>
      </c>
      <c r="AL46" s="37">
        <v>642</v>
      </c>
      <c r="AM46" s="37">
        <v>690.6</v>
      </c>
      <c r="AN46" s="37">
        <v>684</v>
      </c>
      <c r="AO46" s="1">
        <v>678</v>
      </c>
      <c r="AP46" s="1">
        <v>608</v>
      </c>
      <c r="AR46" s="87"/>
      <c r="AS46" s="94"/>
      <c r="AT46" s="37">
        <v>684</v>
      </c>
      <c r="AU46" s="1">
        <v>678</v>
      </c>
      <c r="AV46" s="1">
        <v>608</v>
      </c>
      <c r="AW46" s="4">
        <v>612</v>
      </c>
      <c r="AX46" s="2">
        <v>566</v>
      </c>
      <c r="AY46" s="4">
        <v>584</v>
      </c>
      <c r="AZ46" s="1">
        <v>579</v>
      </c>
      <c r="BA46" s="1">
        <v>599</v>
      </c>
      <c r="BB46" s="1">
        <v>590</v>
      </c>
      <c r="BC46" s="1">
        <v>626</v>
      </c>
      <c r="BD46" s="74"/>
      <c r="BE46" s="87"/>
      <c r="BF46" s="87"/>
      <c r="BG46" s="1">
        <v>618</v>
      </c>
      <c r="BH46" s="1">
        <v>679</v>
      </c>
      <c r="BI46" s="1">
        <v>710</v>
      </c>
      <c r="BJ46" s="48">
        <v>752</v>
      </c>
      <c r="BK46" s="1">
        <v>1323</v>
      </c>
    </row>
    <row r="47" spans="2:63" s="10" customFormat="1" ht="12" customHeight="1">
      <c r="B47" s="86">
        <v>22</v>
      </c>
      <c r="C47" s="86" t="s">
        <v>20</v>
      </c>
      <c r="D47" s="41">
        <v>98</v>
      </c>
      <c r="E47" s="3">
        <f>E48/D48*100</f>
        <v>106.15886833514689</v>
      </c>
      <c r="F47" s="32">
        <v>103</v>
      </c>
      <c r="G47" s="3">
        <f aca="true" t="shared" si="23" ref="G47:M47">G48/F48*100</f>
        <v>101.95961995249405</v>
      </c>
      <c r="H47" s="32">
        <f t="shared" si="23"/>
        <v>95.94253543001359</v>
      </c>
      <c r="I47" s="3">
        <f t="shared" si="23"/>
        <v>97.04573047349251</v>
      </c>
      <c r="J47" s="32">
        <f t="shared" si="23"/>
        <v>97.14345287739783</v>
      </c>
      <c r="K47" s="3">
        <f t="shared" si="23"/>
        <v>94.0330543034986</v>
      </c>
      <c r="L47" s="32">
        <f t="shared" si="23"/>
        <v>103.97169595982652</v>
      </c>
      <c r="M47" s="3">
        <f t="shared" si="23"/>
        <v>84.32491767288694</v>
      </c>
      <c r="N47" s="32"/>
      <c r="O47" s="86">
        <v>22</v>
      </c>
      <c r="P47" s="86" t="s">
        <v>20</v>
      </c>
      <c r="Q47" s="3">
        <f>Q48/M48*100</f>
        <v>111.84587347045041</v>
      </c>
      <c r="R47" s="41">
        <v>98</v>
      </c>
      <c r="S47" s="3">
        <f aca="true" t="shared" si="24" ref="S47:Z47">S48/R48*100</f>
        <v>102.74397518492006</v>
      </c>
      <c r="T47" s="32">
        <f t="shared" si="24"/>
        <v>105.50394797956339</v>
      </c>
      <c r="U47" s="3">
        <f t="shared" si="24"/>
        <v>106.11930442438917</v>
      </c>
      <c r="V47" s="32">
        <f t="shared" si="24"/>
        <v>95.24994814353869</v>
      </c>
      <c r="W47" s="3">
        <f t="shared" si="24"/>
        <v>99.21602787456446</v>
      </c>
      <c r="X47" s="32">
        <f t="shared" si="24"/>
        <v>107.81387181738367</v>
      </c>
      <c r="Y47" s="3">
        <f t="shared" si="24"/>
        <v>103.48127035830619</v>
      </c>
      <c r="Z47" s="32">
        <f t="shared" si="24"/>
        <v>100.0786936848318</v>
      </c>
      <c r="AB47" s="86">
        <v>22</v>
      </c>
      <c r="AC47" s="86" t="s">
        <v>20</v>
      </c>
      <c r="AD47" s="3">
        <v>97</v>
      </c>
      <c r="AE47" s="33">
        <f>AE48/AD48*100</f>
        <v>96.91433211530654</v>
      </c>
      <c r="AF47" s="40">
        <v>94</v>
      </c>
      <c r="AG47" s="7">
        <f>AG48/AF48*100</f>
        <v>99.622892635315</v>
      </c>
      <c r="AH47" s="8">
        <f>AH48/AG48*100</f>
        <v>86.15007793364506</v>
      </c>
      <c r="AI47" s="7">
        <f>AI48/AH48*100</f>
        <v>108.45179632980097</v>
      </c>
      <c r="AJ47" s="8">
        <f>AJ48/AI48*100</f>
        <v>97.80266920877027</v>
      </c>
      <c r="AK47" s="7">
        <f>AK48/AJ48*100</f>
        <v>116.06072420683269</v>
      </c>
      <c r="AL47" s="7">
        <f>AL48/AK48*100</f>
        <v>91.12095572025447</v>
      </c>
      <c r="AM47" s="7">
        <f>AM48/AL48*100</f>
        <v>95.74884792626727</v>
      </c>
      <c r="AN47" s="7">
        <f>AN48/AM48*100</f>
        <v>98.78474311153892</v>
      </c>
      <c r="AO47" s="3">
        <f>AO48/AN48*100</f>
        <v>96.49208282582217</v>
      </c>
      <c r="AP47" s="3">
        <f>AP48/AO48*100</f>
        <v>97.87932340318102</v>
      </c>
      <c r="AR47" s="86">
        <v>23</v>
      </c>
      <c r="AS47" s="86" t="s">
        <v>20</v>
      </c>
      <c r="AT47" s="7">
        <v>99</v>
      </c>
      <c r="AU47" s="3">
        <f>AU48/AT48*100</f>
        <v>96.49208282582217</v>
      </c>
      <c r="AV47" s="3">
        <f>AV48/AU48*100</f>
        <v>97.87932340318102</v>
      </c>
      <c r="AW47" s="7">
        <f>AW48/AP48*100</f>
        <v>98.50399793654888</v>
      </c>
      <c r="AX47" s="14">
        <v>-100</v>
      </c>
      <c r="AY47" s="34">
        <v>-99</v>
      </c>
      <c r="AZ47" s="3">
        <f>AZ48/AY48*100</f>
        <v>105.32873806998938</v>
      </c>
      <c r="BA47" s="3">
        <f>BA48/AZ48*100</f>
        <v>99.77347092876919</v>
      </c>
      <c r="BB47" s="3">
        <f>BB48/BA48*100</f>
        <v>99.49545913218971</v>
      </c>
      <c r="BC47" s="3">
        <f>BC48/BB48*100</f>
        <v>102.96653144016229</v>
      </c>
      <c r="BD47" s="73"/>
      <c r="BE47" s="86">
        <v>22</v>
      </c>
      <c r="BF47" s="86" t="s">
        <v>19</v>
      </c>
      <c r="BG47" s="7">
        <v>91</v>
      </c>
      <c r="BH47" s="7">
        <f>BH48/BG48*100</f>
        <v>121.89141856392294</v>
      </c>
      <c r="BI47" s="7">
        <f>BI48/BH48*100</f>
        <v>106.32183908045978</v>
      </c>
      <c r="BJ47" s="64">
        <f>BJ48/BI48*100</f>
        <v>97.70270270270271</v>
      </c>
      <c r="BK47" s="7">
        <v>93</v>
      </c>
    </row>
    <row r="48" spans="2:63" s="17" customFormat="1" ht="12" customHeight="1">
      <c r="B48" s="87"/>
      <c r="C48" s="87"/>
      <c r="D48" s="36">
        <v>4595</v>
      </c>
      <c r="E48" s="4">
        <v>4878</v>
      </c>
      <c r="F48" s="36">
        <v>5052</v>
      </c>
      <c r="G48" s="4">
        <v>5151</v>
      </c>
      <c r="H48" s="36">
        <v>4942</v>
      </c>
      <c r="I48" s="4">
        <v>4796</v>
      </c>
      <c r="J48" s="36">
        <v>4659</v>
      </c>
      <c r="K48" s="4">
        <v>4381</v>
      </c>
      <c r="L48" s="36">
        <v>4555</v>
      </c>
      <c r="M48" s="4">
        <v>3841</v>
      </c>
      <c r="N48" s="36"/>
      <c r="O48" s="87"/>
      <c r="P48" s="87"/>
      <c r="Q48" s="4">
        <v>4296</v>
      </c>
      <c r="R48" s="36">
        <v>4191</v>
      </c>
      <c r="S48" s="4">
        <v>4306</v>
      </c>
      <c r="T48" s="36">
        <v>4543</v>
      </c>
      <c r="U48" s="4">
        <v>4821</v>
      </c>
      <c r="V48" s="36">
        <v>4592</v>
      </c>
      <c r="W48" s="4">
        <v>4556</v>
      </c>
      <c r="X48" s="36">
        <v>4912</v>
      </c>
      <c r="Y48" s="4">
        <v>5083</v>
      </c>
      <c r="Z48" s="36">
        <v>5087</v>
      </c>
      <c r="AB48" s="87"/>
      <c r="AC48" s="87"/>
      <c r="AD48" s="4">
        <v>4926</v>
      </c>
      <c r="AE48" s="37">
        <v>4774</v>
      </c>
      <c r="AF48" s="38">
        <v>4508</v>
      </c>
      <c r="AG48" s="1">
        <v>4491</v>
      </c>
      <c r="AH48" s="38">
        <v>3869</v>
      </c>
      <c r="AI48" s="1">
        <v>4196</v>
      </c>
      <c r="AJ48" s="38">
        <v>4103.8</v>
      </c>
      <c r="AK48" s="1">
        <v>4762.9</v>
      </c>
      <c r="AL48" s="49">
        <v>4340</v>
      </c>
      <c r="AM48" s="49">
        <v>4155.5</v>
      </c>
      <c r="AN48" s="49">
        <v>4105</v>
      </c>
      <c r="AO48" s="1">
        <v>3961</v>
      </c>
      <c r="AP48" s="1">
        <v>3877</v>
      </c>
      <c r="AR48" s="87"/>
      <c r="AS48" s="87"/>
      <c r="AT48" s="49">
        <v>4105</v>
      </c>
      <c r="AU48" s="1">
        <v>3961</v>
      </c>
      <c r="AV48" s="1">
        <v>3877</v>
      </c>
      <c r="AW48" s="1">
        <v>3819</v>
      </c>
      <c r="AX48" s="2">
        <v>3805</v>
      </c>
      <c r="AY48" s="1">
        <v>3772</v>
      </c>
      <c r="AZ48" s="4">
        <v>3973</v>
      </c>
      <c r="BA48" s="4">
        <v>3964</v>
      </c>
      <c r="BB48" s="1">
        <v>3944</v>
      </c>
      <c r="BC48" s="1">
        <v>4061</v>
      </c>
      <c r="BD48" s="74"/>
      <c r="BE48" s="87"/>
      <c r="BF48" s="94"/>
      <c r="BG48" s="1">
        <v>571</v>
      </c>
      <c r="BH48" s="1">
        <v>696</v>
      </c>
      <c r="BI48" s="1">
        <v>740</v>
      </c>
      <c r="BJ48" s="48">
        <v>723</v>
      </c>
      <c r="BK48" s="1">
        <v>669</v>
      </c>
    </row>
    <row r="49" spans="2:63" s="10" customFormat="1" ht="12" customHeight="1">
      <c r="B49" s="92">
        <v>23</v>
      </c>
      <c r="C49" s="86" t="s">
        <v>21</v>
      </c>
      <c r="D49" s="56">
        <v>114</v>
      </c>
      <c r="E49" s="7">
        <f>E50/D50*100</f>
        <v>118.18181818181819</v>
      </c>
      <c r="F49" s="8">
        <f>F50/E50*100</f>
        <v>106.10500610500611</v>
      </c>
      <c r="G49" s="7">
        <f>G50/F50*100</f>
        <v>91.94476409666284</v>
      </c>
      <c r="H49" s="8">
        <f>H50/G50*100</f>
        <v>94.49311639549437</v>
      </c>
      <c r="I49" s="7">
        <f>I50/H50*100</f>
        <v>103.44370860927152</v>
      </c>
      <c r="J49" s="8">
        <v>102</v>
      </c>
      <c r="K49" s="7">
        <f>K50/J50*100</f>
        <v>109.28217821782178</v>
      </c>
      <c r="L49" s="8">
        <f>L50/K50*100</f>
        <v>117.44054360135901</v>
      </c>
      <c r="M49" s="7">
        <f>M50/L50*100</f>
        <v>90.45323047251688</v>
      </c>
      <c r="N49" s="32"/>
      <c r="O49" s="92">
        <v>23</v>
      </c>
      <c r="P49" s="86" t="s">
        <v>21</v>
      </c>
      <c r="Q49" s="7">
        <f>Q50/M50*100</f>
        <v>97.97441364605544</v>
      </c>
      <c r="R49" s="56">
        <v>104</v>
      </c>
      <c r="S49" s="7">
        <f aca="true" t="shared" si="25" ref="S49:Z49">S50/R50*100</f>
        <v>89.28571428571429</v>
      </c>
      <c r="T49" s="8">
        <f t="shared" si="25"/>
        <v>105.05882352941175</v>
      </c>
      <c r="U49" s="7">
        <f t="shared" si="25"/>
        <v>98.0963045912654</v>
      </c>
      <c r="V49" s="8">
        <f t="shared" si="25"/>
        <v>101.02739726027397</v>
      </c>
      <c r="W49" s="7">
        <f t="shared" si="25"/>
        <v>100.45197740112994</v>
      </c>
      <c r="X49" s="8">
        <f t="shared" si="25"/>
        <v>95.72553430821146</v>
      </c>
      <c r="Y49" s="7">
        <f t="shared" si="25"/>
        <v>104.93537015276146</v>
      </c>
      <c r="Z49" s="8">
        <f t="shared" si="25"/>
        <v>104.25531914893618</v>
      </c>
      <c r="AA49" s="20"/>
      <c r="AB49" s="86">
        <v>23</v>
      </c>
      <c r="AC49" s="86" t="s">
        <v>21</v>
      </c>
      <c r="AD49" s="7">
        <v>103</v>
      </c>
      <c r="AE49" s="9">
        <f>AE50/AD50*100</f>
        <v>99.5846313603323</v>
      </c>
      <c r="AF49" s="57">
        <v>99</v>
      </c>
      <c r="AG49" s="3">
        <f>AG50/AF50*100</f>
        <v>102.32804232804233</v>
      </c>
      <c r="AH49" s="32">
        <f>AH50/AG50*100</f>
        <v>98.4488107549121</v>
      </c>
      <c r="AI49" s="3">
        <f>AI50/AH50*100</f>
        <v>101.3655462184874</v>
      </c>
      <c r="AJ49" s="32">
        <f>AJ50/AI50*100</f>
        <v>100.14507772020724</v>
      </c>
      <c r="AK49" s="3">
        <f>AK50/AJ50*100</f>
        <v>95.4780629139073</v>
      </c>
      <c r="AL49" s="7">
        <f>AL50/AK50*100</f>
        <v>95.8057873631733</v>
      </c>
      <c r="AM49" s="7">
        <f>AM50/AL50*100</f>
        <v>96.65158371040724</v>
      </c>
      <c r="AN49" s="7">
        <f>AN50/AM50*100</f>
        <v>103.5814606741573</v>
      </c>
      <c r="AO49" s="3">
        <f>AO50/AN50*100</f>
        <v>105.64971751412429</v>
      </c>
      <c r="AP49" s="3">
        <f>AP50/AO50*100</f>
        <v>99.67914438502675</v>
      </c>
      <c r="AQ49" s="20"/>
      <c r="AR49" s="86">
        <v>24</v>
      </c>
      <c r="AS49" s="86" t="s">
        <v>21</v>
      </c>
      <c r="AT49" s="7">
        <v>104</v>
      </c>
      <c r="AU49" s="3">
        <f>AU50/AT50*100</f>
        <v>105.64971751412429</v>
      </c>
      <c r="AV49" s="3">
        <f>AV50/AU50*100</f>
        <v>99.67914438502675</v>
      </c>
      <c r="AW49" s="7">
        <f>AW50/AP50*100</f>
        <v>93.34763948497854</v>
      </c>
      <c r="AX49" s="14">
        <v>-103</v>
      </c>
      <c r="AY49" s="42">
        <v>-98</v>
      </c>
      <c r="AZ49" s="7">
        <f>AZ50/AY50*100</f>
        <v>101.36986301369863</v>
      </c>
      <c r="BA49" s="7">
        <f>BA50/AZ50*100</f>
        <v>103.37837837837837</v>
      </c>
      <c r="BB49" s="7">
        <f>BB50/BA50*100</f>
        <v>96.73202614379085</v>
      </c>
      <c r="BC49" s="7">
        <f>BC50/BB50*100</f>
        <v>104.27927927927927</v>
      </c>
      <c r="BD49" s="73"/>
      <c r="BE49" s="86">
        <v>23</v>
      </c>
      <c r="BF49" s="86" t="s">
        <v>20</v>
      </c>
      <c r="BG49" s="3">
        <v>94</v>
      </c>
      <c r="BH49" s="3">
        <f>BH50/BG50*100</f>
        <v>105.7757941716986</v>
      </c>
      <c r="BI49" s="7">
        <f>BI50/BH50*100</f>
        <v>102.33308513278729</v>
      </c>
      <c r="BJ49" s="64">
        <f>BJ50/BI50*100</f>
        <v>102.83773951006549</v>
      </c>
      <c r="BK49" s="7">
        <v>102</v>
      </c>
    </row>
    <row r="50" spans="2:63" s="17" customFormat="1" ht="12" customHeight="1">
      <c r="B50" s="93"/>
      <c r="C50" s="94"/>
      <c r="D50" s="38">
        <v>693</v>
      </c>
      <c r="E50" s="1">
        <v>819</v>
      </c>
      <c r="F50" s="38">
        <v>869</v>
      </c>
      <c r="G50" s="1">
        <v>799</v>
      </c>
      <c r="H50" s="38">
        <v>755</v>
      </c>
      <c r="I50" s="1">
        <v>781</v>
      </c>
      <c r="J50" s="38">
        <v>808</v>
      </c>
      <c r="K50" s="1">
        <v>883</v>
      </c>
      <c r="L50" s="38">
        <v>1037</v>
      </c>
      <c r="M50" s="1">
        <v>938</v>
      </c>
      <c r="N50" s="36"/>
      <c r="O50" s="93"/>
      <c r="P50" s="94"/>
      <c r="Q50" s="1">
        <v>919</v>
      </c>
      <c r="R50" s="38">
        <v>952</v>
      </c>
      <c r="S50" s="1">
        <v>850</v>
      </c>
      <c r="T50" s="38">
        <v>893</v>
      </c>
      <c r="U50" s="1">
        <v>876</v>
      </c>
      <c r="V50" s="38">
        <v>885</v>
      </c>
      <c r="W50" s="1">
        <v>889</v>
      </c>
      <c r="X50" s="38">
        <v>851</v>
      </c>
      <c r="Y50" s="1">
        <v>893</v>
      </c>
      <c r="Z50" s="38">
        <v>931</v>
      </c>
      <c r="AB50" s="87"/>
      <c r="AC50" s="94"/>
      <c r="AD50" s="1">
        <v>963</v>
      </c>
      <c r="AE50" s="43">
        <v>959</v>
      </c>
      <c r="AF50" s="36">
        <v>945</v>
      </c>
      <c r="AG50" s="4">
        <v>967</v>
      </c>
      <c r="AH50" s="36">
        <v>952</v>
      </c>
      <c r="AI50" s="4">
        <v>965</v>
      </c>
      <c r="AJ50" s="36">
        <v>966.4</v>
      </c>
      <c r="AK50" s="4">
        <v>922.7</v>
      </c>
      <c r="AL50" s="37">
        <v>884</v>
      </c>
      <c r="AM50" s="37">
        <v>854.4</v>
      </c>
      <c r="AN50" s="37">
        <v>885</v>
      </c>
      <c r="AO50" s="1">
        <v>935</v>
      </c>
      <c r="AP50" s="1">
        <v>932</v>
      </c>
      <c r="AR50" s="87"/>
      <c r="AS50" s="94"/>
      <c r="AT50" s="37">
        <v>885</v>
      </c>
      <c r="AU50" s="1">
        <v>935</v>
      </c>
      <c r="AV50" s="1">
        <v>932</v>
      </c>
      <c r="AW50" s="4">
        <v>870</v>
      </c>
      <c r="AX50" s="2">
        <v>893</v>
      </c>
      <c r="AY50" s="4">
        <v>876</v>
      </c>
      <c r="AZ50" s="1">
        <v>888</v>
      </c>
      <c r="BA50" s="1">
        <v>918</v>
      </c>
      <c r="BB50" s="1">
        <v>888</v>
      </c>
      <c r="BC50" s="1">
        <v>926</v>
      </c>
      <c r="BD50" s="74"/>
      <c r="BE50" s="87"/>
      <c r="BF50" s="87"/>
      <c r="BG50" s="1">
        <v>3809</v>
      </c>
      <c r="BH50" s="1">
        <v>4029</v>
      </c>
      <c r="BI50" s="1">
        <v>4123</v>
      </c>
      <c r="BJ50" s="48">
        <v>4240</v>
      </c>
      <c r="BK50" s="1">
        <v>4322</v>
      </c>
    </row>
    <row r="51" spans="2:63" s="10" customFormat="1" ht="12" customHeight="1">
      <c r="B51" s="86">
        <v>24</v>
      </c>
      <c r="C51" s="86" t="s">
        <v>22</v>
      </c>
      <c r="D51" s="25"/>
      <c r="E51" s="31"/>
      <c r="F51" s="32">
        <f aca="true" t="shared" si="26" ref="F51:M51">F52/E52*100</f>
        <v>136.42384105960267</v>
      </c>
      <c r="G51" s="3">
        <f t="shared" si="26"/>
        <v>102.42718446601941</v>
      </c>
      <c r="H51" s="32">
        <f t="shared" si="26"/>
        <v>101.89573459715639</v>
      </c>
      <c r="I51" s="3">
        <f t="shared" si="26"/>
        <v>102.32558139534885</v>
      </c>
      <c r="J51" s="32">
        <f t="shared" si="26"/>
        <v>90</v>
      </c>
      <c r="K51" s="3">
        <f t="shared" si="26"/>
        <v>93.93939393939394</v>
      </c>
      <c r="L51" s="32">
        <f t="shared" si="26"/>
        <v>95.6989247311828</v>
      </c>
      <c r="M51" s="3">
        <f t="shared" si="26"/>
        <v>96.06741573033707</v>
      </c>
      <c r="N51" s="32"/>
      <c r="O51" s="86">
        <v>24</v>
      </c>
      <c r="P51" s="86" t="s">
        <v>22</v>
      </c>
      <c r="Q51" s="3">
        <f>Q52/M52*100</f>
        <v>104.67836257309942</v>
      </c>
      <c r="R51" s="41">
        <v>100</v>
      </c>
      <c r="S51" s="3">
        <f>S52/R52*100</f>
        <v>98.88268156424581</v>
      </c>
      <c r="T51" s="32">
        <f>T52/S52*100</f>
        <v>111.2994350282486</v>
      </c>
      <c r="U51" s="3">
        <f>U52/T52*100</f>
        <v>123.85786802030456</v>
      </c>
      <c r="V51" s="32">
        <f>V52/U52*100</f>
        <v>100</v>
      </c>
      <c r="W51" s="3">
        <v>101</v>
      </c>
      <c r="X51" s="32">
        <f>X52/W52*100</f>
        <v>97.58064516129032</v>
      </c>
      <c r="Y51" s="3">
        <f>Y52/X52*100</f>
        <v>95.45454545454545</v>
      </c>
      <c r="Z51" s="32">
        <f>Z52/Y52*100</f>
        <v>95.67099567099568</v>
      </c>
      <c r="AB51" s="86">
        <v>24</v>
      </c>
      <c r="AC51" s="86" t="s">
        <v>22</v>
      </c>
      <c r="AD51" s="3">
        <v>120</v>
      </c>
      <c r="AE51" s="33">
        <f>AE52/AD52*100</f>
        <v>102.25563909774435</v>
      </c>
      <c r="AF51" s="8">
        <v>94</v>
      </c>
      <c r="AG51" s="7">
        <f>AG52/AF52*100</f>
        <v>94.16342412451361</v>
      </c>
      <c r="AH51" s="8">
        <v>101</v>
      </c>
      <c r="AI51" s="7">
        <f>AI52/AH52*100</f>
        <v>97.96747967479675</v>
      </c>
      <c r="AJ51" s="8">
        <f>AJ52/AI52*100</f>
        <v>99.12863070539419</v>
      </c>
      <c r="AK51" s="7">
        <f>AK52/AJ52*100</f>
        <v>89.9539556299707</v>
      </c>
      <c r="AL51" s="7">
        <f>AL52/AK52*100</f>
        <v>90.73987901349466</v>
      </c>
      <c r="AM51" s="7">
        <f>AM52/AL52*100</f>
        <v>101.53846153846153</v>
      </c>
      <c r="AN51" s="7">
        <f>AN52/AM52*100</f>
        <v>98.98989898989899</v>
      </c>
      <c r="AO51" s="3">
        <f>AO52/AN52*100</f>
        <v>98.46938775510205</v>
      </c>
      <c r="AP51" s="3">
        <f>AP52/AO52*100</f>
        <v>100.51813471502591</v>
      </c>
      <c r="AR51" s="86">
        <v>25</v>
      </c>
      <c r="AS51" s="86" t="s">
        <v>22</v>
      </c>
      <c r="AT51" s="7">
        <v>99</v>
      </c>
      <c r="AU51" s="3">
        <f>AU52/AT52*100</f>
        <v>98.46938775510205</v>
      </c>
      <c r="AV51" s="3">
        <f>AV52/AU52*100</f>
        <v>100.51813471502591</v>
      </c>
      <c r="AW51" s="7">
        <f>AW52/AP52*100</f>
        <v>97.9381443298969</v>
      </c>
      <c r="AX51" s="14">
        <v>-101</v>
      </c>
      <c r="AY51" s="34">
        <v>-98</v>
      </c>
      <c r="AZ51" s="3">
        <f>AZ52/AY52*100</f>
        <v>101.05820105820106</v>
      </c>
      <c r="BA51" s="3">
        <f>BA52/AZ52*100</f>
        <v>96.33507853403141</v>
      </c>
      <c r="BB51" s="3">
        <f>BB52/BA52*100</f>
        <v>98.91304347826086</v>
      </c>
      <c r="BC51" s="3">
        <f>BC52/BB52*100</f>
        <v>107.6923076923077</v>
      </c>
      <c r="BD51" s="73"/>
      <c r="BE51" s="86">
        <v>24</v>
      </c>
      <c r="BF51" s="86" t="s">
        <v>21</v>
      </c>
      <c r="BG51" s="7">
        <v>100</v>
      </c>
      <c r="BH51" s="7">
        <f>BH52/BG52*100</f>
        <v>109.78494623655915</v>
      </c>
      <c r="BI51" s="7">
        <f>BI52/BH52*100</f>
        <v>150.5386875612145</v>
      </c>
      <c r="BJ51" s="64">
        <f>BJ52/BI52*100</f>
        <v>87.22836694860118</v>
      </c>
      <c r="BK51" s="7">
        <v>97</v>
      </c>
    </row>
    <row r="52" spans="2:63" s="17" customFormat="1" ht="12" customHeight="1">
      <c r="B52" s="87"/>
      <c r="C52" s="87"/>
      <c r="D52" s="36"/>
      <c r="E52" s="4">
        <v>151</v>
      </c>
      <c r="F52" s="36">
        <v>206</v>
      </c>
      <c r="G52" s="4">
        <v>211</v>
      </c>
      <c r="H52" s="36">
        <v>215</v>
      </c>
      <c r="I52" s="4">
        <v>220</v>
      </c>
      <c r="J52" s="36">
        <v>198</v>
      </c>
      <c r="K52" s="4">
        <v>186</v>
      </c>
      <c r="L52" s="36">
        <v>178</v>
      </c>
      <c r="M52" s="4">
        <v>171</v>
      </c>
      <c r="N52" s="36"/>
      <c r="O52" s="87"/>
      <c r="P52" s="87"/>
      <c r="Q52" s="4">
        <v>179</v>
      </c>
      <c r="R52" s="36">
        <v>179</v>
      </c>
      <c r="S52" s="4">
        <v>177</v>
      </c>
      <c r="T52" s="36">
        <v>197</v>
      </c>
      <c r="U52" s="4">
        <v>244</v>
      </c>
      <c r="V52" s="36">
        <v>244</v>
      </c>
      <c r="W52" s="4">
        <v>248</v>
      </c>
      <c r="X52" s="36">
        <v>242</v>
      </c>
      <c r="Y52" s="4">
        <v>231</v>
      </c>
      <c r="Z52" s="36">
        <v>221</v>
      </c>
      <c r="AB52" s="87"/>
      <c r="AC52" s="87"/>
      <c r="AD52" s="4">
        <v>266</v>
      </c>
      <c r="AE52" s="37">
        <v>272</v>
      </c>
      <c r="AF52" s="38">
        <v>257</v>
      </c>
      <c r="AG52" s="1">
        <v>242</v>
      </c>
      <c r="AH52" s="38">
        <v>246</v>
      </c>
      <c r="AI52" s="1">
        <v>241</v>
      </c>
      <c r="AJ52" s="38">
        <v>238.9</v>
      </c>
      <c r="AK52" s="1">
        <v>214.9</v>
      </c>
      <c r="AL52" s="37">
        <v>195</v>
      </c>
      <c r="AM52" s="37">
        <v>198</v>
      </c>
      <c r="AN52" s="37">
        <v>196</v>
      </c>
      <c r="AO52" s="1">
        <v>193</v>
      </c>
      <c r="AP52" s="1">
        <v>194</v>
      </c>
      <c r="AR52" s="87"/>
      <c r="AS52" s="87"/>
      <c r="AT52" s="37">
        <v>196</v>
      </c>
      <c r="AU52" s="1">
        <v>193</v>
      </c>
      <c r="AV52" s="1">
        <v>194</v>
      </c>
      <c r="AW52" s="1">
        <v>190</v>
      </c>
      <c r="AX52" s="2">
        <v>192</v>
      </c>
      <c r="AY52" s="1">
        <v>189</v>
      </c>
      <c r="AZ52" s="4">
        <v>191</v>
      </c>
      <c r="BA52" s="4">
        <v>184</v>
      </c>
      <c r="BB52" s="1">
        <v>182</v>
      </c>
      <c r="BC52" s="1">
        <v>196</v>
      </c>
      <c r="BD52" s="74"/>
      <c r="BE52" s="87"/>
      <c r="BF52" s="94"/>
      <c r="BG52" s="1">
        <v>930</v>
      </c>
      <c r="BH52" s="1">
        <v>1021</v>
      </c>
      <c r="BI52" s="1">
        <v>1537</v>
      </c>
      <c r="BJ52" s="48">
        <v>1340.7</v>
      </c>
      <c r="BK52" s="1">
        <v>1298</v>
      </c>
    </row>
    <row r="53" spans="2:63" s="10" customFormat="1" ht="12" customHeight="1">
      <c r="B53" s="86">
        <v>25</v>
      </c>
      <c r="C53" s="86" t="s">
        <v>23</v>
      </c>
      <c r="D53" s="40">
        <v>116</v>
      </c>
      <c r="E53" s="7">
        <v>110</v>
      </c>
      <c r="F53" s="8">
        <v>66</v>
      </c>
      <c r="G53" s="7">
        <f>G54/F54*100</f>
        <v>92.45901639344262</v>
      </c>
      <c r="H53" s="8">
        <v>128</v>
      </c>
      <c r="I53" s="7">
        <f>I54/H54*100</f>
        <v>87.05234159779614</v>
      </c>
      <c r="J53" s="8">
        <f>J54/I54*100</f>
        <v>112.34177215189874</v>
      </c>
      <c r="K53" s="7">
        <f>K54/J54*100</f>
        <v>103.94366197183098</v>
      </c>
      <c r="L53" s="8">
        <f>L54/K54*100</f>
        <v>81.57181571815718</v>
      </c>
      <c r="M53" s="7">
        <f>M54/L54*100</f>
        <v>100.99667774086379</v>
      </c>
      <c r="N53" s="32"/>
      <c r="O53" s="86">
        <v>25</v>
      </c>
      <c r="P53" s="86" t="s">
        <v>23</v>
      </c>
      <c r="Q53" s="7">
        <f>Q54/M54*100</f>
        <v>108.55263157894737</v>
      </c>
      <c r="R53" s="40">
        <v>97</v>
      </c>
      <c r="S53" s="7">
        <v>105</v>
      </c>
      <c r="T53" s="8">
        <v>102</v>
      </c>
      <c r="U53" s="7">
        <f>U54/T54*100</f>
        <v>98.82697947214076</v>
      </c>
      <c r="V53" s="8">
        <v>100</v>
      </c>
      <c r="W53" s="7">
        <f>W54/V54*100</f>
        <v>96.73590504451039</v>
      </c>
      <c r="X53" s="8">
        <v>103</v>
      </c>
      <c r="Y53" s="7">
        <f>Y54/X54*100</f>
        <v>104.19161676646706</v>
      </c>
      <c r="Z53" s="8">
        <f>Z54/Y54*100</f>
        <v>104.88505747126437</v>
      </c>
      <c r="AB53" s="86">
        <v>25</v>
      </c>
      <c r="AC53" s="86" t="s">
        <v>23</v>
      </c>
      <c r="AD53" s="7">
        <v>119</v>
      </c>
      <c r="AE53" s="9">
        <f>AE54/AD54*100</f>
        <v>103.69515011547344</v>
      </c>
      <c r="AF53" s="41">
        <v>88</v>
      </c>
      <c r="AG53" s="3">
        <f>AG54/AF54*100</f>
        <v>104.07124681933841</v>
      </c>
      <c r="AH53" s="32">
        <f>AH54/AG54*100</f>
        <v>104.88997555012224</v>
      </c>
      <c r="AI53" s="3">
        <f>AI54/AH54*100</f>
        <v>101.3986013986014</v>
      </c>
      <c r="AJ53" s="32">
        <f>AJ54/AI54*100</f>
        <v>101.5632183908046</v>
      </c>
      <c r="AK53" s="3">
        <f>AK54/AJ54*100</f>
        <v>99.81892258940697</v>
      </c>
      <c r="AL53" s="7">
        <f>AL54/AK54*100</f>
        <v>97.73242630385488</v>
      </c>
      <c r="AM53" s="7">
        <f>AM54/AL54*100</f>
        <v>100.8584686774942</v>
      </c>
      <c r="AN53" s="7">
        <f>AN54/AM54*100</f>
        <v>81.66551644812515</v>
      </c>
      <c r="AO53" s="3">
        <f>AO54/AN54*100</f>
        <v>129.5774647887324</v>
      </c>
      <c r="AP53" s="3">
        <f>AP54/AO54*100</f>
        <v>101.08695652173914</v>
      </c>
      <c r="AR53" s="86">
        <v>26</v>
      </c>
      <c r="AS53" s="86" t="s">
        <v>23</v>
      </c>
      <c r="AT53" s="7">
        <v>82</v>
      </c>
      <c r="AU53" s="3">
        <f>AU54/AT54*100</f>
        <v>129.5774647887324</v>
      </c>
      <c r="AV53" s="3">
        <f>AV54/AU54*100</f>
        <v>101.08695652173914</v>
      </c>
      <c r="AW53" s="7">
        <f>AW54/AP54*100</f>
        <v>94.6236559139785</v>
      </c>
      <c r="AX53" s="14">
        <v>-105</v>
      </c>
      <c r="AY53" s="42">
        <v>-100</v>
      </c>
      <c r="AZ53" s="7">
        <f>AZ54/AY54*100</f>
        <v>100.65359477124183</v>
      </c>
      <c r="BA53" s="7">
        <f>BA54/AZ54*100</f>
        <v>97.40259740259741</v>
      </c>
      <c r="BB53" s="7">
        <f>BB54/BA54*100</f>
        <v>98.88888888888889</v>
      </c>
      <c r="BC53" s="7">
        <f>BC54/BB54*100</f>
        <v>102.47191011235954</v>
      </c>
      <c r="BD53" s="73"/>
      <c r="BE53" s="86">
        <v>25</v>
      </c>
      <c r="BF53" s="86" t="s">
        <v>22</v>
      </c>
      <c r="BG53" s="3">
        <v>81</v>
      </c>
      <c r="BH53" s="3">
        <f>BH54/BG54*100</f>
        <v>100.63291139240506</v>
      </c>
      <c r="BI53" s="7">
        <f>BI54/BH54*100</f>
        <v>100.62893081761007</v>
      </c>
      <c r="BJ53" s="64">
        <f>BJ54/BI54*100</f>
        <v>90.625</v>
      </c>
      <c r="BK53" s="7">
        <v>114</v>
      </c>
    </row>
    <row r="54" spans="2:63" s="17" customFormat="1" ht="12" customHeight="1">
      <c r="B54" s="87"/>
      <c r="C54" s="94"/>
      <c r="D54" s="38">
        <v>417</v>
      </c>
      <c r="E54" s="1">
        <v>458</v>
      </c>
      <c r="F54" s="38">
        <v>305</v>
      </c>
      <c r="G54" s="1">
        <v>282</v>
      </c>
      <c r="H54" s="38">
        <v>363</v>
      </c>
      <c r="I54" s="1">
        <v>316</v>
      </c>
      <c r="J54" s="38">
        <v>355</v>
      </c>
      <c r="K54" s="1">
        <v>369</v>
      </c>
      <c r="L54" s="38">
        <v>301</v>
      </c>
      <c r="M54" s="1">
        <v>304</v>
      </c>
      <c r="N54" s="36"/>
      <c r="O54" s="87"/>
      <c r="P54" s="94"/>
      <c r="Q54" s="1">
        <v>330</v>
      </c>
      <c r="R54" s="38">
        <v>320</v>
      </c>
      <c r="S54" s="1">
        <v>336</v>
      </c>
      <c r="T54" s="38">
        <v>341</v>
      </c>
      <c r="U54" s="1">
        <v>337</v>
      </c>
      <c r="V54" s="38">
        <v>337</v>
      </c>
      <c r="W54" s="1">
        <v>326</v>
      </c>
      <c r="X54" s="38">
        <v>334</v>
      </c>
      <c r="Y54" s="1">
        <v>348</v>
      </c>
      <c r="Z54" s="38">
        <v>365</v>
      </c>
      <c r="AB54" s="87"/>
      <c r="AC54" s="94"/>
      <c r="AD54" s="1">
        <v>433</v>
      </c>
      <c r="AE54" s="43">
        <v>449</v>
      </c>
      <c r="AF54" s="36">
        <v>393</v>
      </c>
      <c r="AG54" s="4">
        <v>409</v>
      </c>
      <c r="AH54" s="36">
        <v>429</v>
      </c>
      <c r="AI54" s="4">
        <v>435</v>
      </c>
      <c r="AJ54" s="36">
        <v>441.8</v>
      </c>
      <c r="AK54" s="4">
        <v>441</v>
      </c>
      <c r="AL54" s="37">
        <v>431</v>
      </c>
      <c r="AM54" s="37">
        <v>434.7</v>
      </c>
      <c r="AN54" s="37">
        <v>355</v>
      </c>
      <c r="AO54" s="1">
        <v>460</v>
      </c>
      <c r="AP54" s="1">
        <v>465</v>
      </c>
      <c r="AR54" s="87"/>
      <c r="AS54" s="94"/>
      <c r="AT54" s="37">
        <v>355</v>
      </c>
      <c r="AU54" s="1">
        <v>460</v>
      </c>
      <c r="AV54" s="1">
        <v>465</v>
      </c>
      <c r="AW54" s="4">
        <v>440</v>
      </c>
      <c r="AX54" s="2">
        <v>460</v>
      </c>
      <c r="AY54" s="4">
        <v>459</v>
      </c>
      <c r="AZ54" s="1">
        <v>462</v>
      </c>
      <c r="BA54" s="1">
        <v>450</v>
      </c>
      <c r="BB54" s="1">
        <v>445</v>
      </c>
      <c r="BC54" s="1">
        <v>456</v>
      </c>
      <c r="BD54" s="74"/>
      <c r="BE54" s="87"/>
      <c r="BF54" s="87"/>
      <c r="BG54" s="1">
        <v>158</v>
      </c>
      <c r="BH54" s="1">
        <v>159</v>
      </c>
      <c r="BI54" s="1">
        <v>160</v>
      </c>
      <c r="BJ54" s="48">
        <v>145</v>
      </c>
      <c r="BK54" s="1">
        <v>165</v>
      </c>
    </row>
    <row r="55" spans="2:63" s="10" customFormat="1" ht="12" customHeight="1">
      <c r="B55" s="92">
        <v>26</v>
      </c>
      <c r="C55" s="86" t="s">
        <v>24</v>
      </c>
      <c r="D55" s="57">
        <v>111</v>
      </c>
      <c r="E55" s="58">
        <f>E56/D56*100</f>
        <v>110.10752688172043</v>
      </c>
      <c r="F55" s="57">
        <f>F56/E56*100</f>
        <v>89.16015625</v>
      </c>
      <c r="G55" s="58">
        <f>G56/F56*100</f>
        <v>96.71412924424972</v>
      </c>
      <c r="H55" s="57">
        <f>H56/G56*100</f>
        <v>108.4937712344281</v>
      </c>
      <c r="I55" s="58">
        <v>101</v>
      </c>
      <c r="J55" s="57">
        <v>99</v>
      </c>
      <c r="K55" s="58">
        <f>K56/J56*100</f>
        <v>100</v>
      </c>
      <c r="L55" s="57">
        <f>L56/K56*100</f>
        <v>103.49794238683128</v>
      </c>
      <c r="M55" s="58">
        <f>M56/L56*100</f>
        <v>93.53876739562624</v>
      </c>
      <c r="N55" s="57"/>
      <c r="O55" s="92">
        <v>26</v>
      </c>
      <c r="P55" s="86" t="s">
        <v>24</v>
      </c>
      <c r="Q55" s="58">
        <f>Q56/M56*100</f>
        <v>107.01381509032943</v>
      </c>
      <c r="R55" s="57">
        <v>96</v>
      </c>
      <c r="S55" s="58">
        <f>S56/R56*100</f>
        <v>102.06185567010309</v>
      </c>
      <c r="T55" s="57">
        <v>99</v>
      </c>
      <c r="U55" s="58">
        <f>U56/T56*100</f>
        <v>94.25641025641026</v>
      </c>
      <c r="V55" s="57">
        <f>V56/U56*100</f>
        <v>98.69423286180631</v>
      </c>
      <c r="W55" s="58">
        <v>100</v>
      </c>
      <c r="X55" s="57">
        <v>102</v>
      </c>
      <c r="Y55" s="58">
        <f>Y56/X56*100</f>
        <v>101.19305856832972</v>
      </c>
      <c r="Z55" s="57">
        <f>Z56/Y56*100</f>
        <v>100.10718113612005</v>
      </c>
      <c r="AB55" s="86">
        <v>26</v>
      </c>
      <c r="AC55" s="86" t="s">
        <v>24</v>
      </c>
      <c r="AD55" s="58">
        <v>81</v>
      </c>
      <c r="AE55" s="59">
        <f>AE56/AD56*100</f>
        <v>115.56728232189974</v>
      </c>
      <c r="AF55" s="56">
        <v>95</v>
      </c>
      <c r="AG55" s="60">
        <f>AG56/AF56*100</f>
        <v>108.17307692307692</v>
      </c>
      <c r="AH55" s="56">
        <f>AH56/AG56*100</f>
        <v>98.88888888888889</v>
      </c>
      <c r="AI55" s="60">
        <v>97</v>
      </c>
      <c r="AJ55" s="56">
        <f>AJ56/AI56*100</f>
        <v>100.12672811059909</v>
      </c>
      <c r="AK55" s="60">
        <f>AK56/AJ56*100</f>
        <v>101.3922448509953</v>
      </c>
      <c r="AL55" s="7">
        <f>AL56/AK56*100</f>
        <v>99.97730367680435</v>
      </c>
      <c r="AM55" s="7">
        <f>AM56/AL56*100</f>
        <v>100.24971623155506</v>
      </c>
      <c r="AN55" s="7">
        <f>AN56/AM56*100</f>
        <v>99.07155797101449</v>
      </c>
      <c r="AO55" s="3">
        <f>AO56/AN56*100</f>
        <v>96.8</v>
      </c>
      <c r="AP55" s="3">
        <f>AP56/AO56*100</f>
        <v>87.13105076741441</v>
      </c>
      <c r="AR55" s="86">
        <v>27</v>
      </c>
      <c r="AS55" s="86" t="s">
        <v>24</v>
      </c>
      <c r="AT55" s="7">
        <v>99</v>
      </c>
      <c r="AU55" s="3">
        <f>AU56/AT56*100</f>
        <v>96.8</v>
      </c>
      <c r="AV55" s="3">
        <f>AV56/AU56*100</f>
        <v>87.13105076741441</v>
      </c>
      <c r="AW55" s="7">
        <f>AW56/AP56*100</f>
        <v>92.14092140921409</v>
      </c>
      <c r="AX55" s="14">
        <v>-99</v>
      </c>
      <c r="AY55" s="34">
        <v>-102</v>
      </c>
      <c r="AZ55" s="3">
        <f>AZ56/AY56*100</f>
        <v>98.68035190615836</v>
      </c>
      <c r="BA55" s="3">
        <f>BA56/AZ56*100</f>
        <v>95.69093610698366</v>
      </c>
      <c r="BB55" s="3">
        <f>BB56/BA56*100</f>
        <v>99.53416149068323</v>
      </c>
      <c r="BC55" s="3">
        <f>BC56/BB56*100</f>
        <v>101.24804992199688</v>
      </c>
      <c r="BD55" s="73"/>
      <c r="BE55" s="86">
        <v>26</v>
      </c>
      <c r="BF55" s="86" t="s">
        <v>23</v>
      </c>
      <c r="BG55" s="7">
        <v>96</v>
      </c>
      <c r="BH55" s="7">
        <f>BH56/BG56*100</f>
        <v>99.08883826879271</v>
      </c>
      <c r="BI55" s="7">
        <f>BI56/BH56*100</f>
        <v>106.66666666666667</v>
      </c>
      <c r="BJ55" s="64">
        <f>BJ56/BI56*100</f>
        <v>103.01724137931035</v>
      </c>
      <c r="BK55" s="7">
        <v>101</v>
      </c>
    </row>
    <row r="56" spans="2:63" s="17" customFormat="1" ht="12" customHeight="1">
      <c r="B56" s="93"/>
      <c r="C56" s="87"/>
      <c r="D56" s="36">
        <v>930</v>
      </c>
      <c r="E56" s="4">
        <v>1024</v>
      </c>
      <c r="F56" s="36">
        <v>913</v>
      </c>
      <c r="G56" s="4">
        <v>883</v>
      </c>
      <c r="H56" s="36">
        <v>958</v>
      </c>
      <c r="I56" s="4">
        <v>976</v>
      </c>
      <c r="J56" s="36">
        <v>972</v>
      </c>
      <c r="K56" s="4">
        <v>972</v>
      </c>
      <c r="L56" s="36">
        <v>1006</v>
      </c>
      <c r="M56" s="4">
        <v>941</v>
      </c>
      <c r="N56" s="36"/>
      <c r="O56" s="93"/>
      <c r="P56" s="87"/>
      <c r="Q56" s="4">
        <v>1007</v>
      </c>
      <c r="R56" s="36">
        <v>970</v>
      </c>
      <c r="S56" s="4">
        <v>990</v>
      </c>
      <c r="T56" s="36">
        <v>975</v>
      </c>
      <c r="U56" s="4">
        <v>919</v>
      </c>
      <c r="V56" s="36">
        <v>907</v>
      </c>
      <c r="W56" s="4">
        <v>904</v>
      </c>
      <c r="X56" s="36">
        <v>922</v>
      </c>
      <c r="Y56" s="4">
        <v>933</v>
      </c>
      <c r="Z56" s="36">
        <v>934</v>
      </c>
      <c r="AB56" s="87"/>
      <c r="AC56" s="87"/>
      <c r="AD56" s="4">
        <v>758</v>
      </c>
      <c r="AE56" s="37">
        <v>876</v>
      </c>
      <c r="AF56" s="38">
        <v>832</v>
      </c>
      <c r="AG56" s="1">
        <v>900</v>
      </c>
      <c r="AH56" s="38">
        <v>890</v>
      </c>
      <c r="AI56" s="1">
        <v>868</v>
      </c>
      <c r="AJ56" s="38">
        <v>869.1</v>
      </c>
      <c r="AK56" s="1">
        <v>881.2</v>
      </c>
      <c r="AL56" s="37">
        <v>881</v>
      </c>
      <c r="AM56" s="37">
        <v>883.2</v>
      </c>
      <c r="AN56" s="37">
        <v>875</v>
      </c>
      <c r="AO56" s="1">
        <v>847</v>
      </c>
      <c r="AP56" s="1">
        <v>738</v>
      </c>
      <c r="AR56" s="87"/>
      <c r="AS56" s="87"/>
      <c r="AT56" s="37">
        <v>875</v>
      </c>
      <c r="AU56" s="1">
        <v>847</v>
      </c>
      <c r="AV56" s="1">
        <v>738</v>
      </c>
      <c r="AW56" s="1">
        <v>680</v>
      </c>
      <c r="AX56" s="2">
        <v>671</v>
      </c>
      <c r="AY56" s="1">
        <v>682</v>
      </c>
      <c r="AZ56" s="4">
        <v>673</v>
      </c>
      <c r="BA56" s="4">
        <v>644</v>
      </c>
      <c r="BB56" s="1">
        <v>641</v>
      </c>
      <c r="BC56" s="1">
        <v>649</v>
      </c>
      <c r="BD56" s="74"/>
      <c r="BE56" s="87"/>
      <c r="BF56" s="94"/>
      <c r="BG56" s="1">
        <v>439</v>
      </c>
      <c r="BH56" s="1">
        <v>435</v>
      </c>
      <c r="BI56" s="1">
        <v>464</v>
      </c>
      <c r="BJ56" s="48">
        <v>478</v>
      </c>
      <c r="BK56" s="1">
        <v>485</v>
      </c>
    </row>
    <row r="57" spans="2:63" s="10" customFormat="1" ht="12" customHeight="1">
      <c r="B57" s="86">
        <v>27</v>
      </c>
      <c r="C57" s="86" t="s">
        <v>25</v>
      </c>
      <c r="D57" s="56">
        <v>98</v>
      </c>
      <c r="E57" s="60">
        <f>E58/D58*100</f>
        <v>86.1963190184049</v>
      </c>
      <c r="F57" s="56">
        <f>F58/E58*100</f>
        <v>101.3523131672598</v>
      </c>
      <c r="G57" s="60">
        <f>G58/F58*100</f>
        <v>96.83988764044943</v>
      </c>
      <c r="H57" s="56">
        <f>H58/G58*100</f>
        <v>97.96954314720813</v>
      </c>
      <c r="I57" s="60">
        <v>98</v>
      </c>
      <c r="J57" s="56">
        <f>J58/I58*100</f>
        <v>87.77194298574643</v>
      </c>
      <c r="K57" s="60">
        <f>K58/J58*100</f>
        <v>99.74358974358975</v>
      </c>
      <c r="L57" s="56">
        <f>L58/K58*100</f>
        <v>98.88603256212511</v>
      </c>
      <c r="M57" s="60">
        <f>M58/L58*100</f>
        <v>91.94107452339688</v>
      </c>
      <c r="N57" s="57"/>
      <c r="O57" s="86">
        <v>27</v>
      </c>
      <c r="P57" s="86" t="s">
        <v>25</v>
      </c>
      <c r="Q57" s="60">
        <v>106</v>
      </c>
      <c r="R57" s="56">
        <v>99</v>
      </c>
      <c r="S57" s="60">
        <f aca="true" t="shared" si="27" ref="S57:Z57">S58/R58*100</f>
        <v>108.63757791629564</v>
      </c>
      <c r="T57" s="56">
        <f t="shared" si="27"/>
        <v>103.03278688524591</v>
      </c>
      <c r="U57" s="60">
        <f t="shared" si="27"/>
        <v>108.1145584725537</v>
      </c>
      <c r="V57" s="56">
        <f t="shared" si="27"/>
        <v>110.66961000735836</v>
      </c>
      <c r="W57" s="60">
        <f t="shared" si="27"/>
        <v>107.4468085106383</v>
      </c>
      <c r="X57" s="56">
        <f t="shared" si="27"/>
        <v>103.83663366336633</v>
      </c>
      <c r="Y57" s="60">
        <f t="shared" si="27"/>
        <v>98.39094159713945</v>
      </c>
      <c r="Z57" s="56">
        <f t="shared" si="27"/>
        <v>102.54391278013327</v>
      </c>
      <c r="AB57" s="86">
        <v>27</v>
      </c>
      <c r="AC57" s="86" t="s">
        <v>25</v>
      </c>
      <c r="AD57" s="60">
        <v>106</v>
      </c>
      <c r="AE57" s="61">
        <f>AE58/AD58*100</f>
        <v>98.99888765294772</v>
      </c>
      <c r="AF57" s="57">
        <v>96</v>
      </c>
      <c r="AG57" s="58">
        <f>AG58/AF58*100</f>
        <v>117.21120186697782</v>
      </c>
      <c r="AH57" s="57">
        <f>AH58/AG58*100</f>
        <v>100.39820806371328</v>
      </c>
      <c r="AI57" s="58">
        <f>AI58/AH58*100</f>
        <v>105.9494298463064</v>
      </c>
      <c r="AJ57" s="57">
        <f>AJ58/AI58*100</f>
        <v>107.57136172204025</v>
      </c>
      <c r="AK57" s="58">
        <f>AK58/AJ58*100</f>
        <v>100.43500957021054</v>
      </c>
      <c r="AL57" s="7">
        <f>AL58/AK58*100</f>
        <v>97.62647262647262</v>
      </c>
      <c r="AM57" s="7">
        <f>AM58/AL58*100</f>
        <v>101.91659272404614</v>
      </c>
      <c r="AN57" s="7">
        <f>AN58/AM58*100</f>
        <v>103.64791920598991</v>
      </c>
      <c r="AO57" s="3">
        <f>AO58/AN58*100</f>
        <v>103.65392692146158</v>
      </c>
      <c r="AP57" s="3">
        <f>AP58/AO58*100</f>
        <v>98.78444084278767</v>
      </c>
      <c r="AR57" s="86">
        <v>28</v>
      </c>
      <c r="AS57" s="86" t="s">
        <v>25</v>
      </c>
      <c r="AT57" s="7">
        <v>104</v>
      </c>
      <c r="AU57" s="3">
        <f>AU58/AT58*100</f>
        <v>103.65392692146158</v>
      </c>
      <c r="AV57" s="3">
        <f>AV58/AU58*100</f>
        <v>98.78444084278767</v>
      </c>
      <c r="AW57" s="7">
        <f>AW58/AP58*100</f>
        <v>93.8884331419196</v>
      </c>
      <c r="AX57" s="14">
        <v>-97</v>
      </c>
      <c r="AY57" s="42">
        <v>-104</v>
      </c>
      <c r="AZ57" s="7">
        <f>AZ58/AY58*100</f>
        <v>105.99218410768563</v>
      </c>
      <c r="BA57" s="7">
        <f>BA58/AZ58*100</f>
        <v>93.65014338385907</v>
      </c>
      <c r="BB57" s="7">
        <f>BB58/BA58*100</f>
        <v>100.87489063867017</v>
      </c>
      <c r="BC57" s="7">
        <f>BC58/BB58*100</f>
        <v>96.22723330442324</v>
      </c>
      <c r="BD57" s="73"/>
      <c r="BE57" s="86">
        <v>27</v>
      </c>
      <c r="BF57" s="86" t="s">
        <v>24</v>
      </c>
      <c r="BG57" s="3">
        <v>96</v>
      </c>
      <c r="BH57" s="3">
        <f>BH58/BG58*100</f>
        <v>104.16666666666667</v>
      </c>
      <c r="BI57" s="7">
        <f>BI58/BH58*100</f>
        <v>102.30769230769229</v>
      </c>
      <c r="BJ57" s="64">
        <f>BJ58/BI58*100</f>
        <v>97.74436090225564</v>
      </c>
      <c r="BK57" s="7">
        <v>102</v>
      </c>
    </row>
    <row r="58" spans="2:63" s="17" customFormat="1" ht="12" customHeight="1">
      <c r="B58" s="87"/>
      <c r="C58" s="94"/>
      <c r="D58" s="38">
        <v>1630</v>
      </c>
      <c r="E58" s="1">
        <v>1405</v>
      </c>
      <c r="F58" s="38">
        <v>1424</v>
      </c>
      <c r="G58" s="1">
        <v>1379</v>
      </c>
      <c r="H58" s="38">
        <v>1351</v>
      </c>
      <c r="I58" s="1">
        <v>1333</v>
      </c>
      <c r="J58" s="38">
        <v>1170</v>
      </c>
      <c r="K58" s="1">
        <v>1167</v>
      </c>
      <c r="L58" s="38">
        <v>1154</v>
      </c>
      <c r="M58" s="1">
        <v>1061</v>
      </c>
      <c r="N58" s="36"/>
      <c r="O58" s="87"/>
      <c r="P58" s="94"/>
      <c r="Q58" s="1">
        <v>1130</v>
      </c>
      <c r="R58" s="38">
        <v>1123</v>
      </c>
      <c r="S58" s="1">
        <v>1220</v>
      </c>
      <c r="T58" s="38">
        <v>1257</v>
      </c>
      <c r="U58" s="1">
        <v>1359</v>
      </c>
      <c r="V58" s="38">
        <v>1504</v>
      </c>
      <c r="W58" s="1">
        <v>1616</v>
      </c>
      <c r="X58" s="38">
        <v>1678</v>
      </c>
      <c r="Y58" s="1">
        <v>1651</v>
      </c>
      <c r="Z58" s="38">
        <v>1693</v>
      </c>
      <c r="AB58" s="87"/>
      <c r="AC58" s="94"/>
      <c r="AD58" s="1">
        <v>1798</v>
      </c>
      <c r="AE58" s="43">
        <v>1780</v>
      </c>
      <c r="AF58" s="36">
        <v>1714</v>
      </c>
      <c r="AG58" s="4">
        <v>2009</v>
      </c>
      <c r="AH58" s="36">
        <v>2017</v>
      </c>
      <c r="AI58" s="4">
        <v>2137</v>
      </c>
      <c r="AJ58" s="36">
        <v>2298.8</v>
      </c>
      <c r="AK58" s="4">
        <v>2308.8</v>
      </c>
      <c r="AL58" s="49">
        <v>2254</v>
      </c>
      <c r="AM58" s="49">
        <v>2297.2</v>
      </c>
      <c r="AN58" s="49">
        <v>2381</v>
      </c>
      <c r="AO58" s="1">
        <v>2468</v>
      </c>
      <c r="AP58" s="1">
        <v>2438</v>
      </c>
      <c r="AR58" s="87"/>
      <c r="AS58" s="94"/>
      <c r="AT58" s="49">
        <v>2381</v>
      </c>
      <c r="AU58" s="1">
        <v>2468</v>
      </c>
      <c r="AV58" s="1">
        <v>2438</v>
      </c>
      <c r="AW58" s="4">
        <v>2289</v>
      </c>
      <c r="AX58" s="2">
        <v>2210</v>
      </c>
      <c r="AY58" s="4">
        <v>2303</v>
      </c>
      <c r="AZ58" s="5">
        <v>2441</v>
      </c>
      <c r="BA58" s="5">
        <v>2286</v>
      </c>
      <c r="BB58" s="1">
        <v>2306</v>
      </c>
      <c r="BC58" s="1">
        <v>2219</v>
      </c>
      <c r="BD58" s="74"/>
      <c r="BE58" s="87"/>
      <c r="BF58" s="87"/>
      <c r="BG58" s="1">
        <v>624</v>
      </c>
      <c r="BH58" s="1">
        <v>650</v>
      </c>
      <c r="BI58" s="1">
        <v>665</v>
      </c>
      <c r="BJ58" s="48">
        <v>650</v>
      </c>
      <c r="BK58" s="1">
        <v>660</v>
      </c>
    </row>
    <row r="59" spans="2:63" s="10" customFormat="1" ht="12" customHeight="1">
      <c r="B59" s="86">
        <v>28</v>
      </c>
      <c r="C59" s="86" t="s">
        <v>26</v>
      </c>
      <c r="D59" s="57">
        <v>107</v>
      </c>
      <c r="E59" s="58">
        <f>E60/D60*100</f>
        <v>105.2059052059052</v>
      </c>
      <c r="F59" s="57">
        <v>113</v>
      </c>
      <c r="G59" s="58">
        <v>99</v>
      </c>
      <c r="H59" s="57">
        <f>H60/G60*100</f>
        <v>91.51436031331592</v>
      </c>
      <c r="I59" s="58">
        <v>91</v>
      </c>
      <c r="J59" s="57">
        <f>J60/I60*100</f>
        <v>95.1086956521739</v>
      </c>
      <c r="K59" s="58">
        <f>K60/J60*100</f>
        <v>99.67346938775509</v>
      </c>
      <c r="L59" s="57">
        <f>L60/K60*100</f>
        <v>101.71990171990173</v>
      </c>
      <c r="M59" s="58">
        <f>M60/L60*100</f>
        <v>95.33011272141707</v>
      </c>
      <c r="N59" s="57"/>
      <c r="O59" s="86">
        <v>28</v>
      </c>
      <c r="P59" s="86" t="s">
        <v>26</v>
      </c>
      <c r="Q59" s="58">
        <f>Q60/M60*100</f>
        <v>97.04391891891892</v>
      </c>
      <c r="R59" s="57">
        <v>97</v>
      </c>
      <c r="S59" s="58">
        <f aca="true" t="shared" si="28" ref="S59:Z59">S60/R60*100</f>
        <v>100.35810205908685</v>
      </c>
      <c r="T59" s="57">
        <f t="shared" si="28"/>
        <v>102.23015165031222</v>
      </c>
      <c r="U59" s="58">
        <f t="shared" si="28"/>
        <v>108.02792321116928</v>
      </c>
      <c r="V59" s="57">
        <f t="shared" si="28"/>
        <v>97.25363489499192</v>
      </c>
      <c r="W59" s="58">
        <f t="shared" si="28"/>
        <v>100.99667774086379</v>
      </c>
      <c r="X59" s="57">
        <f t="shared" si="28"/>
        <v>98.19078947368422</v>
      </c>
      <c r="Y59" s="58">
        <f t="shared" si="28"/>
        <v>110.80402010050253</v>
      </c>
      <c r="Z59" s="57">
        <f t="shared" si="28"/>
        <v>115.11715797430082</v>
      </c>
      <c r="AB59" s="86">
        <v>28</v>
      </c>
      <c r="AC59" s="86" t="s">
        <v>26</v>
      </c>
      <c r="AD59" s="58">
        <v>101</v>
      </c>
      <c r="AE59" s="59">
        <f>AE60/AD60*100</f>
        <v>103.77604166666667</v>
      </c>
      <c r="AF59" s="56">
        <v>85</v>
      </c>
      <c r="AG59" s="60">
        <f>AG60/AF60*100</f>
        <v>103.32594235033258</v>
      </c>
      <c r="AH59" s="56">
        <f>AH60/AG60*100</f>
        <v>103.07582260371959</v>
      </c>
      <c r="AI59" s="60">
        <f>AI60/AH60*100</f>
        <v>91.18667591950035</v>
      </c>
      <c r="AJ59" s="56">
        <f>AJ60/AI60*100</f>
        <v>98.82039573820396</v>
      </c>
      <c r="AK59" s="60">
        <f>AK60/AJ60*100</f>
        <v>101.91759722757028</v>
      </c>
      <c r="AL59" s="7">
        <f>AL60/AK60*100</f>
        <v>97.8540123923228</v>
      </c>
      <c r="AM59" s="7">
        <f>AM60/AL60*100</f>
        <v>98.22393822393822</v>
      </c>
      <c r="AN59" s="7">
        <f>AN60/AM60*100</f>
        <v>100.1572327044025</v>
      </c>
      <c r="AO59" s="3">
        <f>AO60/AN60*100</f>
        <v>99.13657770800629</v>
      </c>
      <c r="AP59" s="3">
        <f>AP60/AO60*100</f>
        <v>94.45764053840064</v>
      </c>
      <c r="AR59" s="86">
        <v>29</v>
      </c>
      <c r="AS59" s="113" t="s">
        <v>53</v>
      </c>
      <c r="AT59" s="7">
        <v>100</v>
      </c>
      <c r="AU59" s="3">
        <f>AU60/AT60*100</f>
        <v>99.13657770800629</v>
      </c>
      <c r="AV59" s="3">
        <f>AV60/AU60*100</f>
        <v>94.45764053840064</v>
      </c>
      <c r="AW59" s="7">
        <f>AW60/AP60*100</f>
        <v>101.84409052808047</v>
      </c>
      <c r="AX59" s="14">
        <v>-85</v>
      </c>
      <c r="AY59" s="34">
        <v>-102</v>
      </c>
      <c r="AZ59" s="3">
        <f>AZ60/AY60*100</f>
        <v>105.43893129770991</v>
      </c>
      <c r="BA59" s="3">
        <f>BA60/AZ60*100</f>
        <v>104.07239819004526</v>
      </c>
      <c r="BB59" s="3">
        <f>BB60/BA60*100</f>
        <v>99.56521739130434</v>
      </c>
      <c r="BC59" s="3">
        <f>BC60/BB60*100</f>
        <v>96.94323144104804</v>
      </c>
      <c r="BD59" s="73"/>
      <c r="BE59" s="86">
        <v>28</v>
      </c>
      <c r="BF59" s="86" t="s">
        <v>25</v>
      </c>
      <c r="BG59" s="7">
        <v>100</v>
      </c>
      <c r="BH59" s="7">
        <f>BH60/BG60*100</f>
        <v>95.24023349797935</v>
      </c>
      <c r="BI59" s="7">
        <f>BI60/BH60*100</f>
        <v>105.65770862800565</v>
      </c>
      <c r="BJ59" s="64">
        <f>BJ60/BI60*100</f>
        <v>91.47701918786257</v>
      </c>
      <c r="BK59" s="7">
        <v>96</v>
      </c>
    </row>
    <row r="60" spans="2:63" s="17" customFormat="1" ht="12" customHeight="1">
      <c r="B60" s="87"/>
      <c r="C60" s="87"/>
      <c r="D60" s="36">
        <v>1287</v>
      </c>
      <c r="E60" s="4">
        <v>1354</v>
      </c>
      <c r="F60" s="36">
        <v>1539</v>
      </c>
      <c r="G60" s="4">
        <v>1532</v>
      </c>
      <c r="H60" s="36">
        <v>1402</v>
      </c>
      <c r="I60" s="4">
        <v>1288</v>
      </c>
      <c r="J60" s="36">
        <v>1225</v>
      </c>
      <c r="K60" s="4">
        <v>1221</v>
      </c>
      <c r="L60" s="36">
        <v>1242</v>
      </c>
      <c r="M60" s="4">
        <v>1184</v>
      </c>
      <c r="N60" s="36"/>
      <c r="O60" s="87"/>
      <c r="P60" s="87"/>
      <c r="Q60" s="4">
        <v>1149</v>
      </c>
      <c r="R60" s="36">
        <v>1117</v>
      </c>
      <c r="S60" s="4">
        <v>1121</v>
      </c>
      <c r="T60" s="36">
        <v>1146</v>
      </c>
      <c r="U60" s="4">
        <v>1238</v>
      </c>
      <c r="V60" s="36">
        <v>1204</v>
      </c>
      <c r="W60" s="4">
        <v>1216</v>
      </c>
      <c r="X60" s="36">
        <v>1194</v>
      </c>
      <c r="Y60" s="4">
        <v>1323</v>
      </c>
      <c r="Z60" s="36">
        <v>1523</v>
      </c>
      <c r="AB60" s="87"/>
      <c r="AC60" s="87"/>
      <c r="AD60" s="4">
        <v>1536</v>
      </c>
      <c r="AE60" s="37">
        <v>1594</v>
      </c>
      <c r="AF60" s="38">
        <v>1353</v>
      </c>
      <c r="AG60" s="1">
        <v>1398</v>
      </c>
      <c r="AH60" s="38">
        <v>1441</v>
      </c>
      <c r="AI60" s="1">
        <v>1314</v>
      </c>
      <c r="AJ60" s="38">
        <v>1298.5</v>
      </c>
      <c r="AK60" s="1">
        <v>1323.4</v>
      </c>
      <c r="AL60" s="49">
        <v>1295</v>
      </c>
      <c r="AM60" s="49">
        <v>1272</v>
      </c>
      <c r="AN60" s="49">
        <v>1274</v>
      </c>
      <c r="AO60" s="1">
        <v>1263</v>
      </c>
      <c r="AP60" s="1">
        <v>1193</v>
      </c>
      <c r="AR60" s="87"/>
      <c r="AS60" s="118"/>
      <c r="AT60" s="49">
        <v>1274</v>
      </c>
      <c r="AU60" s="1">
        <v>1263</v>
      </c>
      <c r="AV60" s="1">
        <v>1193</v>
      </c>
      <c r="AW60" s="1">
        <v>1215</v>
      </c>
      <c r="AX60" s="2">
        <v>1030</v>
      </c>
      <c r="AY60" s="1">
        <v>1048</v>
      </c>
      <c r="AZ60" s="4">
        <v>1105</v>
      </c>
      <c r="BA60" s="4">
        <v>1150</v>
      </c>
      <c r="BB60" s="1">
        <v>1145</v>
      </c>
      <c r="BC60" s="1">
        <v>1110</v>
      </c>
      <c r="BD60" s="74"/>
      <c r="BE60" s="87"/>
      <c r="BF60" s="94"/>
      <c r="BG60" s="1">
        <v>2227</v>
      </c>
      <c r="BH60" s="1">
        <v>2121</v>
      </c>
      <c r="BI60" s="1">
        <v>2241</v>
      </c>
      <c r="BJ60" s="48">
        <v>2050</v>
      </c>
      <c r="BK60" s="1">
        <v>1967</v>
      </c>
    </row>
    <row r="61" spans="2:63" s="10" customFormat="1" ht="12" customHeight="1">
      <c r="B61" s="92">
        <v>29</v>
      </c>
      <c r="C61" s="86" t="s">
        <v>27</v>
      </c>
      <c r="D61" s="62"/>
      <c r="E61" s="63"/>
      <c r="F61" s="56">
        <v>188</v>
      </c>
      <c r="G61" s="60">
        <v>132</v>
      </c>
      <c r="H61" s="56">
        <v>120</v>
      </c>
      <c r="I61" s="60">
        <v>168</v>
      </c>
      <c r="J61" s="56">
        <v>84</v>
      </c>
      <c r="K61" s="60">
        <v>128</v>
      </c>
      <c r="L61" s="56">
        <v>105</v>
      </c>
      <c r="M61" s="60">
        <v>106</v>
      </c>
      <c r="N61" s="57"/>
      <c r="O61" s="92">
        <v>29</v>
      </c>
      <c r="P61" s="86" t="s">
        <v>27</v>
      </c>
      <c r="Q61" s="60">
        <v>96</v>
      </c>
      <c r="R61" s="56">
        <v>89</v>
      </c>
      <c r="S61" s="60">
        <v>105</v>
      </c>
      <c r="T61" s="56">
        <v>102</v>
      </c>
      <c r="U61" s="60">
        <f>U62/T62*100</f>
        <v>111.11111111111111</v>
      </c>
      <c r="V61" s="56">
        <v>113</v>
      </c>
      <c r="W61" s="60">
        <v>89</v>
      </c>
      <c r="X61" s="56">
        <f>X62/W62*100</f>
        <v>110.00000000000001</v>
      </c>
      <c r="Y61" s="60">
        <v>120</v>
      </c>
      <c r="Z61" s="56">
        <f>Z62/Y62*100</f>
        <v>107.40740740740742</v>
      </c>
      <c r="AB61" s="86">
        <v>29</v>
      </c>
      <c r="AC61" s="86" t="s">
        <v>27</v>
      </c>
      <c r="AD61" s="60">
        <v>124</v>
      </c>
      <c r="AE61" s="61">
        <f>AE62/AD62*100</f>
        <v>105.55555555555556</v>
      </c>
      <c r="AF61" s="57">
        <v>100</v>
      </c>
      <c r="AG61" s="3">
        <v>91</v>
      </c>
      <c r="AH61" s="32">
        <f>AH62/AG62*100</f>
        <v>108.8235294117647</v>
      </c>
      <c r="AI61" s="3">
        <v>99</v>
      </c>
      <c r="AJ61" s="32">
        <f>AJ62/AI62*100</f>
        <v>126.21621621621621</v>
      </c>
      <c r="AK61" s="3">
        <f>AK62/AJ62*100</f>
        <v>107.49464668094217</v>
      </c>
      <c r="AL61" s="7">
        <f>AL62/AK62*100</f>
        <v>109.5617529880478</v>
      </c>
      <c r="AM61" s="7">
        <f>AM62/AL62*100</f>
        <v>117.81818181818183</v>
      </c>
      <c r="AN61" s="7">
        <f>AN62/AM62*100</f>
        <v>94.13580246913581</v>
      </c>
      <c r="AO61" s="3">
        <f>AO62/AN62*100</f>
        <v>119.67213114754098</v>
      </c>
      <c r="AP61" s="3">
        <f>AP62/AO62*100</f>
        <v>124.65753424657535</v>
      </c>
      <c r="AR61" s="86">
        <v>32</v>
      </c>
      <c r="AS61" s="86" t="s">
        <v>39</v>
      </c>
      <c r="AT61" s="7">
        <v>94</v>
      </c>
      <c r="AU61" s="3">
        <f>AU62/AT62*100</f>
        <v>119.67213114754098</v>
      </c>
      <c r="AV61" s="3">
        <f>AV62/AU62*100</f>
        <v>124.65753424657535</v>
      </c>
      <c r="AW61" s="7">
        <f>AW62/AP62*100</f>
        <v>93.4065934065934</v>
      </c>
      <c r="AX61" s="14">
        <v>-113</v>
      </c>
      <c r="AY61" s="42">
        <v>-105</v>
      </c>
      <c r="AZ61" s="7">
        <f>AZ62/AY62*100</f>
        <v>184.15841584158417</v>
      </c>
      <c r="BA61" s="7">
        <f>BA62/AZ62*100</f>
        <v>101.0752688172043</v>
      </c>
      <c r="BB61" s="7">
        <f>BB62/BA62*100</f>
        <v>87.2340425531915</v>
      </c>
      <c r="BC61" s="7">
        <f>BC62/BB62*100</f>
        <v>95.73170731707317</v>
      </c>
      <c r="BD61" s="73"/>
      <c r="BE61" s="86">
        <v>29</v>
      </c>
      <c r="BF61" s="113" t="s">
        <v>53</v>
      </c>
      <c r="BG61" s="3">
        <v>90</v>
      </c>
      <c r="BH61" s="3">
        <f>BH62/BG62*100</f>
        <v>120.43868394815553</v>
      </c>
      <c r="BI61" s="7">
        <f>BI62/BH62*100</f>
        <v>100.16556291390728</v>
      </c>
      <c r="BJ61" s="64">
        <f>BJ62/BI62*100</f>
        <v>96.77685950413223</v>
      </c>
      <c r="BK61" s="7">
        <v>98</v>
      </c>
    </row>
    <row r="62" spans="2:63" s="17" customFormat="1" ht="12" customHeight="1">
      <c r="B62" s="93"/>
      <c r="C62" s="104"/>
      <c r="D62" s="38"/>
      <c r="E62" s="1">
        <v>3</v>
      </c>
      <c r="F62" s="38">
        <v>6</v>
      </c>
      <c r="G62" s="1">
        <v>8</v>
      </c>
      <c r="H62" s="38">
        <v>10</v>
      </c>
      <c r="I62" s="1">
        <v>17</v>
      </c>
      <c r="J62" s="38">
        <v>14</v>
      </c>
      <c r="K62" s="1">
        <v>18</v>
      </c>
      <c r="L62" s="38">
        <v>18</v>
      </c>
      <c r="M62" s="1">
        <v>20</v>
      </c>
      <c r="N62" s="36"/>
      <c r="O62" s="93"/>
      <c r="P62" s="87"/>
      <c r="Q62" s="1">
        <v>19</v>
      </c>
      <c r="R62" s="38">
        <v>17</v>
      </c>
      <c r="S62" s="1">
        <v>18</v>
      </c>
      <c r="T62" s="38">
        <v>18</v>
      </c>
      <c r="U62" s="1">
        <v>20</v>
      </c>
      <c r="V62" s="38">
        <v>23</v>
      </c>
      <c r="W62" s="1">
        <v>20</v>
      </c>
      <c r="X62" s="38">
        <v>22</v>
      </c>
      <c r="Y62" s="1">
        <v>27</v>
      </c>
      <c r="Z62" s="38">
        <v>29</v>
      </c>
      <c r="AB62" s="87"/>
      <c r="AC62" s="87"/>
      <c r="AD62" s="1">
        <v>36</v>
      </c>
      <c r="AE62" s="43">
        <v>38</v>
      </c>
      <c r="AF62" s="36">
        <v>38</v>
      </c>
      <c r="AG62" s="4">
        <v>34</v>
      </c>
      <c r="AH62" s="36">
        <v>37</v>
      </c>
      <c r="AI62" s="4">
        <v>37</v>
      </c>
      <c r="AJ62" s="36">
        <v>46.7</v>
      </c>
      <c r="AK62" s="4">
        <v>50.2</v>
      </c>
      <c r="AL62" s="37">
        <v>55</v>
      </c>
      <c r="AM62" s="37">
        <v>64.8</v>
      </c>
      <c r="AN62" s="37">
        <v>61</v>
      </c>
      <c r="AO62" s="1">
        <v>73</v>
      </c>
      <c r="AP62" s="1">
        <v>91</v>
      </c>
      <c r="AR62" s="87"/>
      <c r="AS62" s="119"/>
      <c r="AT62" s="37">
        <v>61</v>
      </c>
      <c r="AU62" s="1">
        <v>73</v>
      </c>
      <c r="AV62" s="1">
        <v>91</v>
      </c>
      <c r="AW62" s="4">
        <v>85</v>
      </c>
      <c r="AX62" s="2">
        <v>96</v>
      </c>
      <c r="AY62" s="4">
        <v>101</v>
      </c>
      <c r="AZ62" s="1">
        <v>186</v>
      </c>
      <c r="BA62" s="1">
        <v>188</v>
      </c>
      <c r="BB62" s="1">
        <v>164</v>
      </c>
      <c r="BC62" s="1">
        <v>157</v>
      </c>
      <c r="BD62" s="74"/>
      <c r="BE62" s="87"/>
      <c r="BF62" s="118"/>
      <c r="BG62" s="1">
        <v>1003</v>
      </c>
      <c r="BH62" s="1">
        <v>1208</v>
      </c>
      <c r="BI62" s="1">
        <v>1210</v>
      </c>
      <c r="BJ62" s="48">
        <v>1171</v>
      </c>
      <c r="BK62" s="1">
        <v>1149</v>
      </c>
    </row>
    <row r="63" spans="2:63" s="10" customFormat="1" ht="12" customHeight="1">
      <c r="B63" s="90" t="s">
        <v>28</v>
      </c>
      <c r="C63" s="91"/>
      <c r="D63" s="7">
        <v>107</v>
      </c>
      <c r="E63" s="7">
        <f aca="true" t="shared" si="29" ref="E63:M63">SUM(E64/D64)*100</f>
        <v>104.97035573122531</v>
      </c>
      <c r="F63" s="7">
        <f t="shared" si="29"/>
        <v>106.08742037716902</v>
      </c>
      <c r="G63" s="7">
        <f t="shared" si="29"/>
        <v>99.86985713863173</v>
      </c>
      <c r="H63" s="7">
        <f t="shared" si="29"/>
        <v>96.33940470901821</v>
      </c>
      <c r="I63" s="7">
        <f t="shared" si="29"/>
        <v>98.56128377755233</v>
      </c>
      <c r="J63" s="7">
        <f t="shared" si="29"/>
        <v>98.64633043261283</v>
      </c>
      <c r="K63" s="7">
        <f t="shared" si="29"/>
        <v>100.45214531887312</v>
      </c>
      <c r="L63" s="7">
        <f t="shared" si="29"/>
        <v>101.80988353792885</v>
      </c>
      <c r="M63" s="7">
        <f t="shared" si="29"/>
        <v>96.09522337300974</v>
      </c>
      <c r="N63" s="32"/>
      <c r="O63" s="90" t="s">
        <v>28</v>
      </c>
      <c r="P63" s="91"/>
      <c r="Q63" s="7">
        <f>SUM(Q64/M64)*100</f>
        <v>104.13744289299274</v>
      </c>
      <c r="R63" s="64" t="e">
        <f>SUM(R64/#REF!)*100</f>
        <v>#REF!</v>
      </c>
      <c r="S63" s="7">
        <f aca="true" t="shared" si="30" ref="S63:Z63">SUM(S64/R64)*100</f>
        <v>100.16092594311887</v>
      </c>
      <c r="T63" s="7">
        <f t="shared" si="30"/>
        <v>105.8211030434111</v>
      </c>
      <c r="U63" s="7">
        <f t="shared" si="30"/>
        <v>102.95483079797951</v>
      </c>
      <c r="V63" s="7">
        <f t="shared" si="30"/>
        <v>102.81047049147784</v>
      </c>
      <c r="W63" s="7">
        <f t="shared" si="30"/>
        <v>102.34745669204457</v>
      </c>
      <c r="X63" s="7">
        <f t="shared" si="30"/>
        <v>101.19397353313748</v>
      </c>
      <c r="Y63" s="7">
        <f t="shared" si="30"/>
        <v>103.03627550205081</v>
      </c>
      <c r="Z63" s="7">
        <f t="shared" si="30"/>
        <v>105.24479139740475</v>
      </c>
      <c r="AA63" s="18"/>
      <c r="AB63" s="90" t="s">
        <v>28</v>
      </c>
      <c r="AC63" s="91"/>
      <c r="AD63" s="46">
        <v>102</v>
      </c>
      <c r="AE63" s="7">
        <f>SUM(AE64/AD64)*100</f>
        <v>99.29320126935282</v>
      </c>
      <c r="AF63" s="7" t="e">
        <f>SUM(AF64/#REF!)*100</f>
        <v>#REF!</v>
      </c>
      <c r="AG63" s="7">
        <f aca="true" t="shared" si="31" ref="AG63:AN63">SUM(AG64/AF64)*100</f>
        <v>104.70865818629463</v>
      </c>
      <c r="AH63" s="7">
        <f t="shared" si="31"/>
        <v>95.78475555990987</v>
      </c>
      <c r="AI63" s="7">
        <f t="shared" si="31"/>
        <v>101.19415961336844</v>
      </c>
      <c r="AJ63" s="7">
        <f t="shared" si="31"/>
        <v>97.40713599838277</v>
      </c>
      <c r="AK63" s="7">
        <f t="shared" si="31"/>
        <v>98.8424790974346</v>
      </c>
      <c r="AL63" s="7">
        <f t="shared" si="31"/>
        <v>100.14251332617705</v>
      </c>
      <c r="AM63" s="7">
        <f t="shared" si="31"/>
        <v>96.01714016144248</v>
      </c>
      <c r="AN63" s="7">
        <f t="shared" si="31"/>
        <v>100.44682459746208</v>
      </c>
      <c r="AO63" s="3">
        <f>AO64/AN64*100</f>
        <v>100.4211956521739</v>
      </c>
      <c r="AP63" s="3">
        <f>AP64/AO64*100</f>
        <v>96.85292923826275</v>
      </c>
      <c r="AQ63" s="18"/>
      <c r="AR63" s="90" t="s">
        <v>28</v>
      </c>
      <c r="AS63" s="115"/>
      <c r="AT63" s="7">
        <v>100</v>
      </c>
      <c r="AU63" s="3">
        <f>AU64/AT64*100</f>
        <v>106.05234460196293</v>
      </c>
      <c r="AV63" s="3">
        <f>AV64/AU64*100</f>
        <v>96.85292923826275</v>
      </c>
      <c r="AW63" s="7">
        <f>SUM(AW64/AP64)*100</f>
        <v>98.16439427805096</v>
      </c>
      <c r="AX63" s="14">
        <v>-100</v>
      </c>
      <c r="AY63" s="34">
        <v>-100</v>
      </c>
      <c r="AZ63" s="3">
        <f>AZ64/AY64*100</f>
        <v>100.4166902885651</v>
      </c>
      <c r="BA63" s="3">
        <f>BA64/AZ64*100</f>
        <v>97.60903316866619</v>
      </c>
      <c r="BB63" s="3">
        <f>BB64/BA64*100</f>
        <v>99.35797327780669</v>
      </c>
      <c r="BC63" s="3">
        <f>BC64/BB64*100</f>
        <v>99.217021772034</v>
      </c>
      <c r="BD63" s="73"/>
      <c r="BE63" s="86">
        <v>30</v>
      </c>
      <c r="BF63" s="86" t="s">
        <v>41</v>
      </c>
      <c r="BG63" s="45"/>
      <c r="BH63" s="45"/>
      <c r="BI63" s="7">
        <f>BI64/18*100</f>
        <v>94.44444444444444</v>
      </c>
      <c r="BJ63" s="64">
        <f>BJ64/BI64*100</f>
        <v>94.11764705882352</v>
      </c>
      <c r="BK63" s="7">
        <v>100</v>
      </c>
    </row>
    <row r="64" spans="2:63" s="17" customFormat="1" ht="12" customHeight="1">
      <c r="B64" s="88" t="s">
        <v>35</v>
      </c>
      <c r="C64" s="89"/>
      <c r="D64" s="1">
        <v>30360</v>
      </c>
      <c r="E64" s="1">
        <v>31869</v>
      </c>
      <c r="F64" s="1">
        <v>33809</v>
      </c>
      <c r="G64" s="1">
        <v>33765</v>
      </c>
      <c r="H64" s="1">
        <v>32529</v>
      </c>
      <c r="I64" s="1">
        <v>32061</v>
      </c>
      <c r="J64" s="1">
        <v>31627</v>
      </c>
      <c r="K64" s="1">
        <v>31770</v>
      </c>
      <c r="L64" s="1">
        <v>32345</v>
      </c>
      <c r="M64" s="1">
        <v>31082</v>
      </c>
      <c r="N64" s="36"/>
      <c r="O64" s="88" t="s">
        <v>35</v>
      </c>
      <c r="P64" s="89"/>
      <c r="Q64" s="1">
        <v>32368</v>
      </c>
      <c r="R64" s="48">
        <v>32313</v>
      </c>
      <c r="S64" s="1">
        <v>32365</v>
      </c>
      <c r="T64" s="38">
        <v>34249</v>
      </c>
      <c r="U64" s="1">
        <v>35261</v>
      </c>
      <c r="V64" s="38">
        <v>36252</v>
      </c>
      <c r="W64" s="1">
        <v>37103</v>
      </c>
      <c r="X64" s="38">
        <v>37546</v>
      </c>
      <c r="Y64" s="1">
        <v>38686</v>
      </c>
      <c r="Z64" s="38">
        <v>40715</v>
      </c>
      <c r="AB64" s="88" t="s">
        <v>35</v>
      </c>
      <c r="AC64" s="89"/>
      <c r="AD64" s="1">
        <v>41596</v>
      </c>
      <c r="AE64" s="43">
        <v>41302</v>
      </c>
      <c r="AF64" s="1">
        <v>38992</v>
      </c>
      <c r="AG64" s="1">
        <v>40828</v>
      </c>
      <c r="AH64" s="1">
        <v>39107</v>
      </c>
      <c r="AI64" s="1">
        <v>39574</v>
      </c>
      <c r="AJ64" s="1">
        <f>SUM(AJ6,AJ8,AJ10,AJ14,AJ16,AJ12,AJ18,AJ20,AJ22,AJ24,AJ28,AJ30,AJ32,AJ34,AJ36,AJ38,AJ40,AJ42,AJ44,AJ46,AJ48,AJ50,AJ52,AJ54,AJ56,AJ58,AJ60,AJ62)</f>
        <v>38547.9</v>
      </c>
      <c r="AK64" s="1">
        <f>SUM(AK6,AK8,AK10,AK14,AK16,AK12,AK18,AK20,AK22,AK24,AK28,AK30,AK32,AK34,AK36,AK38,AK40,AK42,AK44,AK46,AK48,AK50,AK52,AK54,AK56,AK58,AK60,AK62)</f>
        <v>38101.7</v>
      </c>
      <c r="AL64" s="1">
        <f>SUM(AL6,AL8,AL10,AL14,AL16,AL12,AL18,AL20,AL22,AL24,AL28,AL30,AL32,AL34,AL36,AL38,AL40,AL42,AL44,AL46,AL48,AL50,AL52,AL54,AL56,AL58,AL60,AL62)</f>
        <v>38156</v>
      </c>
      <c r="AM64" s="1">
        <f>SUM(AM6,AM8,AM10,AM14,AM16,AM12,AM18,AM20,AM22,AM24,AM28,AM30,AM32,AM34,AM36,AM38,AM40,AM42,AM44,AM46,AM48,AM50,AM52,AM54,AM56,AM58,AM60,AM62)</f>
        <v>36636.299999999996</v>
      </c>
      <c r="AN64" s="1">
        <f>SUM(AN6,AN8,AN10,AN14,AN16,AN12,AN18,AN20,AN22,AN24,AN28,AN30,AN32,AN34,AN36,AN38,AN40,AN42,AN44,AN46,AN48,AN50,AN52,AN54,AN56,AN58,AN60,AN62)</f>
        <v>36800</v>
      </c>
      <c r="AO64" s="1">
        <v>36955</v>
      </c>
      <c r="AP64" s="1">
        <v>35792</v>
      </c>
      <c r="AR64" s="88" t="s">
        <v>35</v>
      </c>
      <c r="AS64" s="116"/>
      <c r="AT64" s="1">
        <f>SUM(AT10,AT12,AT14,AT18,AT20,AT16,AT22,AT24,AT26,AT28,AT32,AT34,AT36,AT38,AT40,AT42,AT44,AT46,AT48,AT50,AT52,AT54,AT56,AT58,AT60,AT62)</f>
        <v>34846</v>
      </c>
      <c r="AU64" s="1">
        <v>36955</v>
      </c>
      <c r="AV64" s="1">
        <v>35792</v>
      </c>
      <c r="AW64" s="1">
        <v>35135</v>
      </c>
      <c r="AX64" s="2">
        <v>35184</v>
      </c>
      <c r="AY64" s="1">
        <f>SUM(AY6,AY8,AY10,AY14,AY16,AY12,AY18,AY20,AY22,AY24,AY28,AY30,AY32,AY34,AY36,AY38,AY40,AY42,AY44,AY46,AY48,AY50,AY52,AY54,AY56,AY58,AY60,AY62)</f>
        <v>35278</v>
      </c>
      <c r="AZ64" s="1">
        <v>35425</v>
      </c>
      <c r="BA64" s="1">
        <f>SUM(BA6+BA8+BA10+BA12+BA14+BA16+BA18+BA20+BA22+BA24+BA26+BA28+BA30+BA32+BA34+BA36+BA38+BA40+BA42+BA44+BA46+BA48+BA50+BA52+BA54+BA56+BA58+BA60+BA62)</f>
        <v>34578</v>
      </c>
      <c r="BB64" s="1">
        <f>SUM(BB6+BB8+BB10+BB12+BB14+BB16+BB18+BB20+BB22+BB24+BB26+BB28+BB30+BB32+BB34+BB36+BB38+BB40+BB42+BB44+BB46+BB48+BB50+BB52+BB54+BB56+BB58+BB60+BB62)</f>
        <v>34356</v>
      </c>
      <c r="BC64" s="1">
        <f>SUM(BC6+BC8+BC10+BC12+BC14+BC16+BC18+BC20+BC22+BC24+BC26+BC28+BC30+BC32+BC34+BC36+BC38+BC40+BC42+BC44+BC46+BC48+BC50+BC52+BC54+BC56+BC58+BC60+BC62)</f>
        <v>34087</v>
      </c>
      <c r="BD64" s="76"/>
      <c r="BE64" s="87"/>
      <c r="BF64" s="94"/>
      <c r="BG64" s="1"/>
      <c r="BH64" s="1" t="s">
        <v>42</v>
      </c>
      <c r="BI64" s="1">
        <v>17</v>
      </c>
      <c r="BJ64" s="75">
        <v>16</v>
      </c>
      <c r="BK64" s="55">
        <v>16</v>
      </c>
    </row>
    <row r="65" spans="2:63" s="18" customFormat="1" ht="12" customHeight="1">
      <c r="B65" s="65" t="s">
        <v>37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66"/>
      <c r="O65" s="65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65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65" t="s">
        <v>48</v>
      </c>
      <c r="AS65" s="12"/>
      <c r="AT65" s="12"/>
      <c r="AU65" s="12"/>
      <c r="AV65" s="12"/>
      <c r="AW65" s="12"/>
      <c r="AX65" s="67"/>
      <c r="AY65" s="12"/>
      <c r="AZ65" s="12"/>
      <c r="BA65" s="12"/>
      <c r="BB65" s="12"/>
      <c r="BC65" s="66"/>
      <c r="BD65" s="81"/>
      <c r="BE65" s="86">
        <v>31</v>
      </c>
      <c r="BF65" s="86" t="s">
        <v>43</v>
      </c>
      <c r="BG65" s="4"/>
      <c r="BH65" s="4"/>
      <c r="BI65" s="4"/>
      <c r="BJ65" s="76"/>
      <c r="BK65" s="7">
        <v>100</v>
      </c>
    </row>
    <row r="66" spans="2:63" s="17" customFormat="1" ht="12" customHeight="1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66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65"/>
      <c r="AS66" s="12"/>
      <c r="AT66" s="12"/>
      <c r="AU66" s="12"/>
      <c r="AV66" s="12"/>
      <c r="AW66" s="12"/>
      <c r="AX66" s="67"/>
      <c r="AY66" s="12"/>
      <c r="AZ66" s="12"/>
      <c r="BA66" s="12"/>
      <c r="BB66" s="12"/>
      <c r="BC66" s="66"/>
      <c r="BD66" s="81"/>
      <c r="BE66" s="87"/>
      <c r="BF66" s="119"/>
      <c r="BG66" s="4"/>
      <c r="BH66" s="4"/>
      <c r="BI66" s="4"/>
      <c r="BJ66" s="76">
        <v>20</v>
      </c>
      <c r="BK66" s="70">
        <v>20</v>
      </c>
    </row>
    <row r="67" spans="2:63" s="12" customFormat="1" ht="13.5" customHeight="1">
      <c r="B67" s="23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25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65"/>
      <c r="AX67" s="67"/>
      <c r="BC67" s="66"/>
      <c r="BD67" s="32"/>
      <c r="BE67" s="86">
        <v>32</v>
      </c>
      <c r="BF67" s="86" t="s">
        <v>39</v>
      </c>
      <c r="BG67" s="7">
        <v>89.171974522293</v>
      </c>
      <c r="BH67" s="7">
        <v>112.85714285714286</v>
      </c>
      <c r="BI67" s="7">
        <f>BI68/BH68*100</f>
        <v>125.9493670886076</v>
      </c>
      <c r="BJ67" s="64">
        <f>BJ68/BI68*100</f>
        <v>114.07035175879396</v>
      </c>
      <c r="BK67" s="7">
        <v>100</v>
      </c>
    </row>
    <row r="68" spans="2:63" s="12" customFormat="1" ht="13.5" customHeight="1">
      <c r="B68" s="23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25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65"/>
      <c r="AX68" s="67"/>
      <c r="BC68" s="66"/>
      <c r="BD68" s="36"/>
      <c r="BE68" s="87"/>
      <c r="BF68" s="119"/>
      <c r="BG68" s="1">
        <v>140</v>
      </c>
      <c r="BH68" s="1">
        <v>158</v>
      </c>
      <c r="BI68" s="1">
        <v>199</v>
      </c>
      <c r="BJ68" s="48">
        <v>227</v>
      </c>
      <c r="BK68" s="1">
        <v>226</v>
      </c>
    </row>
    <row r="69" spans="2:63" s="10" customFormat="1" ht="13.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68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65"/>
      <c r="AS69" s="12"/>
      <c r="AT69" s="12"/>
      <c r="AU69" s="12"/>
      <c r="AV69" s="12"/>
      <c r="AW69" s="12"/>
      <c r="AX69" s="67"/>
      <c r="AY69" s="12"/>
      <c r="AZ69" s="12"/>
      <c r="BA69" s="12"/>
      <c r="BB69" s="12"/>
      <c r="BC69" s="12"/>
      <c r="BD69" s="32"/>
      <c r="BE69" s="90" t="s">
        <v>28</v>
      </c>
      <c r="BF69" s="115"/>
      <c r="BG69" s="3">
        <v>90.66212925748819</v>
      </c>
      <c r="BH69" s="3">
        <v>107.74980585037535</v>
      </c>
      <c r="BI69" s="7">
        <f>BI70/BH70*100</f>
        <v>106.59479263641552</v>
      </c>
      <c r="BJ69" s="73">
        <f>BJ70/BI70*100</f>
        <v>99.21960839554866</v>
      </c>
      <c r="BK69" s="3">
        <v>103</v>
      </c>
    </row>
    <row r="70" spans="2:63" s="10" customFormat="1" ht="13.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68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65"/>
      <c r="AS70" s="12"/>
      <c r="AT70" s="12"/>
      <c r="AU70" s="12"/>
      <c r="AV70" s="12"/>
      <c r="AW70" s="12"/>
      <c r="AX70" s="67"/>
      <c r="AY70" s="12"/>
      <c r="AZ70" s="12"/>
      <c r="BA70" s="12"/>
      <c r="BB70" s="12"/>
      <c r="BC70" s="12"/>
      <c r="BD70" s="36"/>
      <c r="BE70" s="88" t="s">
        <v>35</v>
      </c>
      <c r="BF70" s="116"/>
      <c r="BG70" s="1">
        <v>30904</v>
      </c>
      <c r="BH70" s="1">
        <v>33299</v>
      </c>
      <c r="BI70" s="1">
        <v>35495</v>
      </c>
      <c r="BJ70" s="48">
        <v>35218</v>
      </c>
      <c r="BK70" s="1">
        <v>36162</v>
      </c>
    </row>
    <row r="71" spans="2:63" s="10" customFormat="1" ht="12" customHeight="1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68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72"/>
      <c r="AS71" s="13"/>
      <c r="AT71" s="13"/>
      <c r="AU71" s="13"/>
      <c r="AV71" s="13"/>
      <c r="AW71" s="13"/>
      <c r="AX71" s="69"/>
      <c r="AY71" s="13"/>
      <c r="AZ71" s="13"/>
      <c r="BA71" s="13"/>
      <c r="BB71" s="13"/>
      <c r="BC71" s="13"/>
      <c r="BD71" s="36"/>
      <c r="BE71" s="80" t="s">
        <v>58</v>
      </c>
      <c r="BF71" s="79"/>
      <c r="BG71" s="36"/>
      <c r="BH71" s="36"/>
      <c r="BI71" s="36"/>
      <c r="BJ71" s="36"/>
      <c r="BK71" s="36"/>
    </row>
    <row r="72" spans="2:63" s="10" customFormat="1" ht="12" customHeight="1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68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72"/>
      <c r="AS72" s="13"/>
      <c r="AT72" s="13"/>
      <c r="AU72" s="13"/>
      <c r="AV72" s="13"/>
      <c r="AW72" s="13"/>
      <c r="AX72" s="69"/>
      <c r="AY72" s="13"/>
      <c r="AZ72" s="13"/>
      <c r="BA72" s="13"/>
      <c r="BB72" s="13"/>
      <c r="BC72" s="13"/>
      <c r="BD72" s="36"/>
      <c r="BE72" s="80" t="s">
        <v>59</v>
      </c>
      <c r="BF72" s="79"/>
      <c r="BG72" s="36"/>
      <c r="BH72" s="36"/>
      <c r="BI72" s="36"/>
      <c r="BJ72" s="36"/>
      <c r="BK72" s="36"/>
    </row>
    <row r="73" spans="56:62" ht="12" customHeight="1">
      <c r="BD73" s="12"/>
      <c r="BE73" s="65" t="s">
        <v>50</v>
      </c>
      <c r="BF73" s="12"/>
      <c r="BG73" s="12"/>
      <c r="BH73" s="12"/>
      <c r="BI73" s="12"/>
      <c r="BJ73" s="12"/>
    </row>
    <row r="74" spans="56:62" ht="12" customHeight="1">
      <c r="BD74" s="12"/>
      <c r="BE74" s="72" t="s">
        <v>47</v>
      </c>
      <c r="BF74" s="12"/>
      <c r="BG74" s="12"/>
      <c r="BH74" s="12"/>
      <c r="BI74" s="12"/>
      <c r="BJ74" s="12"/>
    </row>
    <row r="75" spans="56:62" ht="12.75">
      <c r="BD75" s="12"/>
      <c r="BE75" s="65"/>
      <c r="BF75" s="12"/>
      <c r="BG75" s="12"/>
      <c r="BH75" s="12"/>
      <c r="BI75" s="12"/>
      <c r="BJ75" s="12"/>
    </row>
    <row r="76" spans="56:62" ht="12.75">
      <c r="BD76" s="12"/>
      <c r="BF76" s="12"/>
      <c r="BG76" s="12"/>
      <c r="BH76" s="12"/>
      <c r="BI76" s="12"/>
      <c r="BJ76" s="12"/>
    </row>
    <row r="78" ht="12.75">
      <c r="BE78" s="72"/>
    </row>
    <row r="79" spans="56:63" ht="12.75">
      <c r="BD79" s="17"/>
      <c r="BK79" s="17"/>
    </row>
  </sheetData>
  <sheetProtection/>
  <mergeCells count="351">
    <mergeCell ref="BI3:BI4"/>
    <mergeCell ref="D3:D4"/>
    <mergeCell ref="E3:E4"/>
    <mergeCell ref="F3:F4"/>
    <mergeCell ref="G3:G4"/>
    <mergeCell ref="H3:H4"/>
    <mergeCell ref="I3:I4"/>
    <mergeCell ref="X3:X4"/>
    <mergeCell ref="J3:J4"/>
    <mergeCell ref="K3:K4"/>
    <mergeCell ref="L3:L4"/>
    <mergeCell ref="M3:M4"/>
    <mergeCell ref="R3:R4"/>
    <mergeCell ref="Y3:Y4"/>
    <mergeCell ref="Z3:Z4"/>
    <mergeCell ref="AF3:AF4"/>
    <mergeCell ref="AG3:AG4"/>
    <mergeCell ref="AE3:AE4"/>
    <mergeCell ref="S3:S4"/>
    <mergeCell ref="T3:T4"/>
    <mergeCell ref="U3:U4"/>
    <mergeCell ref="V3:V4"/>
    <mergeCell ref="W3:W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W3:AW4"/>
    <mergeCell ref="AX3:AX4"/>
    <mergeCell ref="AY3:AY4"/>
    <mergeCell ref="B5:B6"/>
    <mergeCell ref="O5:O6"/>
    <mergeCell ref="AB5:AB6"/>
    <mergeCell ref="AR5:AR6"/>
    <mergeCell ref="BE5:BE6"/>
    <mergeCell ref="Q3:Q4"/>
    <mergeCell ref="AD3:AD4"/>
    <mergeCell ref="AZ3:AZ4"/>
    <mergeCell ref="BA3:BA4"/>
    <mergeCell ref="BB3:BB4"/>
    <mergeCell ref="B7:B8"/>
    <mergeCell ref="C7:C8"/>
    <mergeCell ref="O7:O8"/>
    <mergeCell ref="P7:P8"/>
    <mergeCell ref="AB7:AB8"/>
    <mergeCell ref="AC7:AC8"/>
    <mergeCell ref="AR7:AR8"/>
    <mergeCell ref="AS7:AS8"/>
    <mergeCell ref="BE7:BE8"/>
    <mergeCell ref="BF7:BF8"/>
    <mergeCell ref="B9:B10"/>
    <mergeCell ref="C9:C10"/>
    <mergeCell ref="O9:O10"/>
    <mergeCell ref="P9:P10"/>
    <mergeCell ref="AB9:AB10"/>
    <mergeCell ref="AC9:AC10"/>
    <mergeCell ref="AR9:AR10"/>
    <mergeCell ref="AS9:AS10"/>
    <mergeCell ref="BE9:BE10"/>
    <mergeCell ref="BF9:BF10"/>
    <mergeCell ref="B11:B12"/>
    <mergeCell ref="C11:C12"/>
    <mergeCell ref="O11:O12"/>
    <mergeCell ref="P11:P12"/>
    <mergeCell ref="AB11:AB12"/>
    <mergeCell ref="AC11:AC12"/>
    <mergeCell ref="AR11:AR12"/>
    <mergeCell ref="AS11:AS12"/>
    <mergeCell ref="BE11:BE12"/>
    <mergeCell ref="BF11:BF12"/>
    <mergeCell ref="B13:B14"/>
    <mergeCell ref="C13:C14"/>
    <mergeCell ref="O13:O14"/>
    <mergeCell ref="P13:P14"/>
    <mergeCell ref="AB13:AB14"/>
    <mergeCell ref="AC13:AC14"/>
    <mergeCell ref="AR13:AR14"/>
    <mergeCell ref="AS13:AS14"/>
    <mergeCell ref="BE13:BE14"/>
    <mergeCell ref="BF13:BF14"/>
    <mergeCell ref="B15:B16"/>
    <mergeCell ref="C15:C16"/>
    <mergeCell ref="O15:O16"/>
    <mergeCell ref="P15:P16"/>
    <mergeCell ref="AB15:AB16"/>
    <mergeCell ref="AC15:AC16"/>
    <mergeCell ref="AR15:AR16"/>
    <mergeCell ref="AS15:AS16"/>
    <mergeCell ref="BE15:BE16"/>
    <mergeCell ref="BF15:BF16"/>
    <mergeCell ref="B17:B18"/>
    <mergeCell ref="C17:C18"/>
    <mergeCell ref="O17:O18"/>
    <mergeCell ref="P17:P18"/>
    <mergeCell ref="AB17:AB18"/>
    <mergeCell ref="AC17:AC18"/>
    <mergeCell ref="AR17:AR18"/>
    <mergeCell ref="AS17:AS18"/>
    <mergeCell ref="BE17:BE18"/>
    <mergeCell ref="BF17:BF18"/>
    <mergeCell ref="B19:B20"/>
    <mergeCell ref="C19:C20"/>
    <mergeCell ref="O19:O20"/>
    <mergeCell ref="P19:P20"/>
    <mergeCell ref="AB19:AB20"/>
    <mergeCell ref="AC19:AC20"/>
    <mergeCell ref="AR19:AR20"/>
    <mergeCell ref="AS19:AS20"/>
    <mergeCell ref="BE19:BE20"/>
    <mergeCell ref="BF19:BF20"/>
    <mergeCell ref="B21:B22"/>
    <mergeCell ref="C21:C22"/>
    <mergeCell ref="O21:O22"/>
    <mergeCell ref="P21:P22"/>
    <mergeCell ref="AB21:AB22"/>
    <mergeCell ref="AC21:AC22"/>
    <mergeCell ref="AR21:AR22"/>
    <mergeCell ref="AS21:AS22"/>
    <mergeCell ref="BE21:BE22"/>
    <mergeCell ref="BF21:BF22"/>
    <mergeCell ref="B23:B24"/>
    <mergeCell ref="C23:C24"/>
    <mergeCell ref="O23:O24"/>
    <mergeCell ref="P23:P24"/>
    <mergeCell ref="AB23:AB24"/>
    <mergeCell ref="AC23:AC24"/>
    <mergeCell ref="AR23:AR24"/>
    <mergeCell ref="AS23:AS24"/>
    <mergeCell ref="BE23:BE24"/>
    <mergeCell ref="BF23:BF24"/>
    <mergeCell ref="B25:B26"/>
    <mergeCell ref="C25:C26"/>
    <mergeCell ref="O25:O26"/>
    <mergeCell ref="P25:P26"/>
    <mergeCell ref="AB25:AB26"/>
    <mergeCell ref="AC25:AC26"/>
    <mergeCell ref="AR25:AR26"/>
    <mergeCell ref="AS25:AS26"/>
    <mergeCell ref="BE25:BE26"/>
    <mergeCell ref="BF25:BF26"/>
    <mergeCell ref="B27:B28"/>
    <mergeCell ref="C27:C28"/>
    <mergeCell ref="O27:O28"/>
    <mergeCell ref="P27:P28"/>
    <mergeCell ref="AB27:AB28"/>
    <mergeCell ref="AC27:AC28"/>
    <mergeCell ref="AR27:AR28"/>
    <mergeCell ref="AS27:AS28"/>
    <mergeCell ref="BE27:BE28"/>
    <mergeCell ref="BF27:BF28"/>
    <mergeCell ref="B29:B30"/>
    <mergeCell ref="C29:C30"/>
    <mergeCell ref="O29:O30"/>
    <mergeCell ref="P29:P30"/>
    <mergeCell ref="AB29:AB30"/>
    <mergeCell ref="AC29:AC30"/>
    <mergeCell ref="AR29:AR30"/>
    <mergeCell ref="AS29:AS30"/>
    <mergeCell ref="BE29:BE30"/>
    <mergeCell ref="BF29:BF30"/>
    <mergeCell ref="B31:B32"/>
    <mergeCell ref="C31:C32"/>
    <mergeCell ref="O31:O32"/>
    <mergeCell ref="P31:P32"/>
    <mergeCell ref="AB31:AB32"/>
    <mergeCell ref="AC31:AC32"/>
    <mergeCell ref="AR31:AR32"/>
    <mergeCell ref="AS31:AS32"/>
    <mergeCell ref="BE31:BE32"/>
    <mergeCell ref="BF31:BF32"/>
    <mergeCell ref="B33:B34"/>
    <mergeCell ref="C33:C34"/>
    <mergeCell ref="O33:O34"/>
    <mergeCell ref="P33:P34"/>
    <mergeCell ref="AB33:AB34"/>
    <mergeCell ref="AC33:AC34"/>
    <mergeCell ref="AR33:AR34"/>
    <mergeCell ref="AS33:AS34"/>
    <mergeCell ref="BE33:BE34"/>
    <mergeCell ref="BF33:BF34"/>
    <mergeCell ref="B35:B36"/>
    <mergeCell ref="C35:C36"/>
    <mergeCell ref="O35:O36"/>
    <mergeCell ref="P35:P36"/>
    <mergeCell ref="AB35:AB36"/>
    <mergeCell ref="AC35:AC36"/>
    <mergeCell ref="AR35:AR36"/>
    <mergeCell ref="AS35:AS36"/>
    <mergeCell ref="BE35:BE36"/>
    <mergeCell ref="BF35:BF36"/>
    <mergeCell ref="B37:B38"/>
    <mergeCell ref="C37:C38"/>
    <mergeCell ref="O37:O38"/>
    <mergeCell ref="P37:P38"/>
    <mergeCell ref="AB37:AB38"/>
    <mergeCell ref="AC37:AC38"/>
    <mergeCell ref="AR37:AR38"/>
    <mergeCell ref="AS37:AS38"/>
    <mergeCell ref="BE37:BE38"/>
    <mergeCell ref="BF37:BF38"/>
    <mergeCell ref="B39:B40"/>
    <mergeCell ref="C39:C40"/>
    <mergeCell ref="O39:O40"/>
    <mergeCell ref="P39:P40"/>
    <mergeCell ref="AB39:AB40"/>
    <mergeCell ref="AC39:AC40"/>
    <mergeCell ref="AR39:AR40"/>
    <mergeCell ref="AS39:AS40"/>
    <mergeCell ref="BE39:BE40"/>
    <mergeCell ref="BF39:BF40"/>
    <mergeCell ref="B41:B42"/>
    <mergeCell ref="C41:C42"/>
    <mergeCell ref="O41:O42"/>
    <mergeCell ref="P41:P42"/>
    <mergeCell ref="AB41:AB42"/>
    <mergeCell ref="AC41:AC42"/>
    <mergeCell ref="AR41:AR42"/>
    <mergeCell ref="AS41:AS42"/>
    <mergeCell ref="BE41:BE42"/>
    <mergeCell ref="BF41:BF42"/>
    <mergeCell ref="B43:B44"/>
    <mergeCell ref="C43:C44"/>
    <mergeCell ref="O43:O44"/>
    <mergeCell ref="P43:P44"/>
    <mergeCell ref="AB43:AB44"/>
    <mergeCell ref="AC43:AC44"/>
    <mergeCell ref="AR43:AR44"/>
    <mergeCell ref="AS43:AS44"/>
    <mergeCell ref="BE43:BE44"/>
    <mergeCell ref="BF43:BF44"/>
    <mergeCell ref="B45:B46"/>
    <mergeCell ref="C45:C46"/>
    <mergeCell ref="O45:O46"/>
    <mergeCell ref="P45:P46"/>
    <mergeCell ref="AB45:AB46"/>
    <mergeCell ref="AC45:AC46"/>
    <mergeCell ref="AR45:AR46"/>
    <mergeCell ref="AS45:AS46"/>
    <mergeCell ref="BE45:BE46"/>
    <mergeCell ref="BF45:BF46"/>
    <mergeCell ref="B47:B48"/>
    <mergeCell ref="C47:C48"/>
    <mergeCell ref="O47:O48"/>
    <mergeCell ref="P47:P48"/>
    <mergeCell ref="AB47:AB48"/>
    <mergeCell ref="AC47:AC48"/>
    <mergeCell ref="AR47:AR48"/>
    <mergeCell ref="AS47:AS48"/>
    <mergeCell ref="BE47:BE48"/>
    <mergeCell ref="BF47:BF48"/>
    <mergeCell ref="B49:B50"/>
    <mergeCell ref="C49:C50"/>
    <mergeCell ref="O49:O50"/>
    <mergeCell ref="P49:P50"/>
    <mergeCell ref="AB49:AB50"/>
    <mergeCell ref="AC49:AC50"/>
    <mergeCell ref="AR49:AR50"/>
    <mergeCell ref="AS49:AS50"/>
    <mergeCell ref="BE49:BE50"/>
    <mergeCell ref="BF49:BF50"/>
    <mergeCell ref="B51:B52"/>
    <mergeCell ref="C51:C52"/>
    <mergeCell ref="O51:O52"/>
    <mergeCell ref="P51:P52"/>
    <mergeCell ref="AB51:AB52"/>
    <mergeCell ref="AC51:AC52"/>
    <mergeCell ref="AR51:AR52"/>
    <mergeCell ref="AS51:AS52"/>
    <mergeCell ref="BE51:BE52"/>
    <mergeCell ref="BF51:BF52"/>
    <mergeCell ref="B53:B54"/>
    <mergeCell ref="C53:C54"/>
    <mergeCell ref="O53:O54"/>
    <mergeCell ref="P53:P54"/>
    <mergeCell ref="AB53:AB54"/>
    <mergeCell ref="AC53:AC54"/>
    <mergeCell ref="AR53:AR54"/>
    <mergeCell ref="AS53:AS54"/>
    <mergeCell ref="BE53:BE54"/>
    <mergeCell ref="BF53:BF54"/>
    <mergeCell ref="B55:B56"/>
    <mergeCell ref="C55:C56"/>
    <mergeCell ref="O55:O56"/>
    <mergeCell ref="P55:P56"/>
    <mergeCell ref="AB55:AB56"/>
    <mergeCell ref="AC55:AC56"/>
    <mergeCell ref="AR55:AR56"/>
    <mergeCell ref="AS55:AS56"/>
    <mergeCell ref="BE55:BE56"/>
    <mergeCell ref="BF55:BF56"/>
    <mergeCell ref="B57:B58"/>
    <mergeCell ref="C57:C58"/>
    <mergeCell ref="O57:O58"/>
    <mergeCell ref="P57:P58"/>
    <mergeCell ref="AB57:AB58"/>
    <mergeCell ref="AC57:AC58"/>
    <mergeCell ref="BF61:BF62"/>
    <mergeCell ref="BF59:BF60"/>
    <mergeCell ref="B59:B60"/>
    <mergeCell ref="C59:C60"/>
    <mergeCell ref="O59:O60"/>
    <mergeCell ref="P59:P60"/>
    <mergeCell ref="AB59:AB60"/>
    <mergeCell ref="AC59:AC60"/>
    <mergeCell ref="AR61:AR62"/>
    <mergeCell ref="AS61:AS62"/>
    <mergeCell ref="BE57:BE58"/>
    <mergeCell ref="AR59:AR60"/>
    <mergeCell ref="AS59:AS60"/>
    <mergeCell ref="BE59:BE60"/>
    <mergeCell ref="BF57:BF58"/>
    <mergeCell ref="AR57:AR58"/>
    <mergeCell ref="O61:O62"/>
    <mergeCell ref="P61:P62"/>
    <mergeCell ref="AR63:AS63"/>
    <mergeCell ref="B63:C63"/>
    <mergeCell ref="AS57:AS58"/>
    <mergeCell ref="B61:B62"/>
    <mergeCell ref="B64:C64"/>
    <mergeCell ref="O64:P64"/>
    <mergeCell ref="AB64:AC64"/>
    <mergeCell ref="BE67:BE68"/>
    <mergeCell ref="AB61:AB62"/>
    <mergeCell ref="AC61:AC62"/>
    <mergeCell ref="BE61:BE62"/>
    <mergeCell ref="O63:P63"/>
    <mergeCell ref="AB63:AC63"/>
    <mergeCell ref="C61:C62"/>
    <mergeCell ref="BF67:BF68"/>
    <mergeCell ref="AR64:AS64"/>
    <mergeCell ref="BE69:BF69"/>
    <mergeCell ref="BE70:BF70"/>
    <mergeCell ref="BF63:BF64"/>
    <mergeCell ref="BF65:BF66"/>
    <mergeCell ref="BE65:BE66"/>
    <mergeCell ref="BE63:BE64"/>
    <mergeCell ref="BJ3:BJ4"/>
    <mergeCell ref="BJ2:BK2"/>
    <mergeCell ref="BK3:BK4"/>
    <mergeCell ref="Y2:Z2"/>
    <mergeCell ref="AT3:AT4"/>
    <mergeCell ref="AU3:AU4"/>
    <mergeCell ref="AV3:AV4"/>
    <mergeCell ref="BG3:BG4"/>
    <mergeCell ref="BH3:BH4"/>
    <mergeCell ref="BC3:BC4"/>
  </mergeCells>
  <printOptions/>
  <pageMargins left="0.25" right="0.25" top="0.75" bottom="0.75" header="0.3" footer="0.3"/>
  <pageSetup horizontalDpi="600" verticalDpi="600" orientation="portrait" paperSize="9" scale="87" r:id="rId4"/>
  <colBreaks count="4" manualBreakCount="4">
    <brk id="13" max="65535" man="1"/>
    <brk id="26" max="65535" man="1"/>
    <brk id="42" max="65535" man="1"/>
    <brk id="56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環境庁</dc:creator>
  <cp:keywords/>
  <dc:description/>
  <cp:lastModifiedBy>上田 晃浩</cp:lastModifiedBy>
  <cp:lastPrinted>2018-01-09T11:02:38Z</cp:lastPrinted>
  <dcterms:created xsi:type="dcterms:W3CDTF">2000-11-24T07:44:44Z</dcterms:created>
  <dcterms:modified xsi:type="dcterms:W3CDTF">2018-02-01T05:12:08Z</dcterms:modified>
  <cp:category/>
  <cp:version/>
  <cp:contentType/>
  <cp:contentStatus/>
</cp:coreProperties>
</file>