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70" yWindow="290" windowWidth="14720" windowHeight="8360" activeTab="0"/>
  </bookViews>
  <sheets>
    <sheet name="Sheet1" sheetId="1" r:id="rId1"/>
  </sheets>
  <definedNames>
    <definedName name="_xlnm.Print_Area" localSheetId="0">'Sheet1'!$A$1:$J$39</definedName>
  </definedNames>
  <calcPr fullCalcOnLoad="1"/>
</workbook>
</file>

<file path=xl/sharedStrings.xml><?xml version="1.0" encoding="utf-8"?>
<sst xmlns="http://schemas.openxmlformats.org/spreadsheetml/2006/main" count="48" uniqueCount="45">
  <si>
    <t>国立公園名</t>
  </si>
  <si>
    <t>総面積</t>
  </si>
  <si>
    <t>利尻礼文サロベツ</t>
  </si>
  <si>
    <t>知床</t>
  </si>
  <si>
    <t>釧路湿原</t>
  </si>
  <si>
    <t>大雪山</t>
  </si>
  <si>
    <t>支笏洞爺</t>
  </si>
  <si>
    <t>十和田八幡平</t>
  </si>
  <si>
    <t>磐梯朝日</t>
  </si>
  <si>
    <t>日光</t>
  </si>
  <si>
    <t>小笠原</t>
  </si>
  <si>
    <t>富士箱根伊豆</t>
  </si>
  <si>
    <t>中部山岳</t>
  </si>
  <si>
    <t>白山</t>
  </si>
  <si>
    <t>南アルプス</t>
  </si>
  <si>
    <t>伊勢志摩</t>
  </si>
  <si>
    <t>吉野熊野</t>
  </si>
  <si>
    <t>山陰海岸</t>
  </si>
  <si>
    <t>瀬戸内海</t>
  </si>
  <si>
    <t>大山隠岐</t>
  </si>
  <si>
    <t>足摺宇和海</t>
  </si>
  <si>
    <t>西海</t>
  </si>
  <si>
    <t>雲仙天草</t>
  </si>
  <si>
    <t>阿蘇くじゅう</t>
  </si>
  <si>
    <t>合計</t>
  </si>
  <si>
    <t>国立公園土地所有別面積</t>
  </si>
  <si>
    <t>（単位：ha）</t>
  </si>
  <si>
    <t>国有地</t>
  </si>
  <si>
    <t>％</t>
  </si>
  <si>
    <t>公有地</t>
  </si>
  <si>
    <t>私有地</t>
  </si>
  <si>
    <t>所有区分不明</t>
  </si>
  <si>
    <t>上信越高原</t>
  </si>
  <si>
    <t>秩父多摩甲斐</t>
  </si>
  <si>
    <t>尾瀬</t>
  </si>
  <si>
    <t>西表石垣</t>
  </si>
  <si>
    <t>屋久島</t>
  </si>
  <si>
    <t>霧島錦江湾</t>
  </si>
  <si>
    <t>三陸復興</t>
  </si>
  <si>
    <t>慶良間諸島</t>
  </si>
  <si>
    <t>妙高戸隠連山</t>
  </si>
  <si>
    <t>奄美群島</t>
  </si>
  <si>
    <t>やんばる</t>
  </si>
  <si>
    <t>阿寒摩周</t>
  </si>
  <si>
    <t>令和5年3月31日現在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</si>
</sst>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_ "/>
    <numFmt numFmtId="179" formatCode="0_);[Red]\(0\)"/>
    <numFmt numFmtId="180" formatCode="#,##0.0;[Red]\-#,##0.0"/>
    <numFmt numFmtId="181" formatCode="#,##0.000;[Red]\-#,##0.000"/>
    <numFmt numFmtId="182" formatCode="#,##0.0000;[Red]\-#,##0.0000"/>
    <numFmt numFmtId="183" formatCode="#,##0.00000;[Red]\-#,##0.00000"/>
    <numFmt numFmtId="184" formatCode="#,##0.000000;[Red]\-#,##0.000000"/>
    <numFmt numFmtId="185" formatCode="#,##0.0000000;[Red]\-#,##0.0000000"/>
    <numFmt numFmtId="186" formatCode="#,##0.00000000;[Red]\-#,##0.00000000"/>
    <numFmt numFmtId="187" formatCode="#,##0.000000000;[Red]\-#,##0.000000000"/>
    <numFmt numFmtId="188" formatCode="0.00000"/>
    <numFmt numFmtId="189" formatCode="0.0000"/>
    <numFmt numFmtId="190" formatCode="0.000"/>
    <numFmt numFmtId="191" formatCode="0.0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3" fillId="0" borderId="0" xfId="49" applyFont="1" applyFill="1" applyAlignment="1">
      <alignment/>
    </xf>
    <xf numFmtId="38" fontId="2" fillId="0" borderId="0" xfId="49" applyFont="1" applyFill="1" applyAlignment="1">
      <alignment/>
    </xf>
    <xf numFmtId="38" fontId="2" fillId="0" borderId="10" xfId="49" applyFont="1" applyFill="1" applyBorder="1" applyAlignment="1">
      <alignment horizontal="center"/>
    </xf>
    <xf numFmtId="38" fontId="2" fillId="0" borderId="11" xfId="49" applyFont="1" applyFill="1" applyBorder="1" applyAlignment="1">
      <alignment horizontal="center"/>
    </xf>
    <xf numFmtId="38" fontId="2" fillId="0" borderId="12" xfId="49" applyFont="1" applyFill="1" applyBorder="1" applyAlignment="1">
      <alignment/>
    </xf>
    <xf numFmtId="38" fontId="2" fillId="0" borderId="13" xfId="49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5" xfId="49" applyFont="1" applyFill="1" applyBorder="1" applyAlignment="1">
      <alignment/>
    </xf>
    <xf numFmtId="38" fontId="2" fillId="0" borderId="15" xfId="49" applyFont="1" applyFill="1" applyBorder="1" applyAlignment="1">
      <alignment horizontal="right"/>
    </xf>
    <xf numFmtId="38" fontId="2" fillId="0" borderId="16" xfId="49" applyFont="1" applyFill="1" applyBorder="1" applyAlignment="1">
      <alignment/>
    </xf>
    <xf numFmtId="38" fontId="2" fillId="0" borderId="17" xfId="49" applyFont="1" applyFill="1" applyBorder="1" applyAlignment="1">
      <alignment horizontal="right"/>
    </xf>
    <xf numFmtId="38" fontId="2" fillId="0" borderId="18" xfId="49" applyFont="1" applyFill="1" applyBorder="1" applyAlignment="1">
      <alignment/>
    </xf>
    <xf numFmtId="180" fontId="2" fillId="0" borderId="0" xfId="49" applyNumberFormat="1" applyFont="1" applyFill="1" applyAlignment="1">
      <alignment/>
    </xf>
    <xf numFmtId="180" fontId="2" fillId="0" borderId="19" xfId="49" applyNumberFormat="1" applyFont="1" applyFill="1" applyBorder="1" applyAlignment="1">
      <alignment horizontal="center"/>
    </xf>
    <xf numFmtId="180" fontId="2" fillId="0" borderId="20" xfId="49" applyNumberFormat="1" applyFont="1" applyFill="1" applyBorder="1" applyAlignment="1">
      <alignment/>
    </xf>
    <xf numFmtId="180" fontId="2" fillId="0" borderId="21" xfId="49" applyNumberFormat="1" applyFont="1" applyFill="1" applyBorder="1" applyAlignment="1">
      <alignment/>
    </xf>
    <xf numFmtId="180" fontId="2" fillId="0" borderId="22" xfId="49" applyNumberFormat="1" applyFont="1" applyFill="1" applyBorder="1" applyAlignment="1">
      <alignment/>
    </xf>
    <xf numFmtId="180" fontId="2" fillId="0" borderId="0" xfId="49" applyNumberFormat="1" applyFont="1" applyFill="1" applyAlignment="1">
      <alignment horizontal="right"/>
    </xf>
    <xf numFmtId="38" fontId="0" fillId="0" borderId="0" xfId="49" applyFont="1" applyAlignment="1">
      <alignment/>
    </xf>
    <xf numFmtId="180" fontId="0" fillId="0" borderId="0" xfId="49" applyNumberFormat="1" applyFont="1" applyAlignment="1">
      <alignment/>
    </xf>
    <xf numFmtId="38" fontId="0" fillId="0" borderId="0" xfId="49" applyFont="1" applyFill="1" applyAlignment="1">
      <alignment/>
    </xf>
    <xf numFmtId="180" fontId="0" fillId="0" borderId="0" xfId="49" applyNumberFormat="1" applyFont="1" applyFill="1" applyAlignment="1">
      <alignment/>
    </xf>
    <xf numFmtId="38" fontId="2" fillId="0" borderId="23" xfId="49" applyFont="1" applyFill="1" applyBorder="1" applyAlignment="1">
      <alignment/>
    </xf>
    <xf numFmtId="182" fontId="0" fillId="0" borderId="0" xfId="49" applyNumberFormat="1" applyFont="1" applyAlignment="1">
      <alignment/>
    </xf>
    <xf numFmtId="38" fontId="2" fillId="0" borderId="10" xfId="49" applyFont="1" applyFill="1" applyBorder="1" applyAlignment="1">
      <alignment/>
    </xf>
    <xf numFmtId="38" fontId="2" fillId="0" borderId="14" xfId="49" applyFont="1" applyFill="1" applyBorder="1" applyAlignment="1">
      <alignment shrinkToFit="1"/>
    </xf>
    <xf numFmtId="38" fontId="0" fillId="0" borderId="0" xfId="49" applyFont="1" applyFill="1" applyAlignment="1">
      <alignment/>
    </xf>
    <xf numFmtId="180" fontId="0" fillId="0" borderId="0" xfId="49" applyNumberFormat="1" applyFont="1" applyFill="1" applyAlignment="1">
      <alignment/>
    </xf>
    <xf numFmtId="180" fontId="44" fillId="0" borderId="21" xfId="49" applyNumberFormat="1" applyFont="1" applyFill="1" applyBorder="1" applyAlignment="1">
      <alignment/>
    </xf>
    <xf numFmtId="180" fontId="44" fillId="0" borderId="19" xfId="49" applyNumberFormat="1" applyFont="1" applyFill="1" applyBorder="1" applyAlignment="1">
      <alignment/>
    </xf>
    <xf numFmtId="38" fontId="45" fillId="0" borderId="0" xfId="49" applyFont="1" applyFill="1" applyAlignment="1">
      <alignment/>
    </xf>
    <xf numFmtId="180" fontId="2" fillId="0" borderId="19" xfId="49" applyNumberFormat="1" applyFont="1" applyFill="1" applyBorder="1" applyAlignment="1">
      <alignment/>
    </xf>
    <xf numFmtId="38" fontId="2" fillId="0" borderId="10" xfId="49" applyFont="1" applyFill="1" applyBorder="1" applyAlignment="1">
      <alignment horizontal="right"/>
    </xf>
    <xf numFmtId="38" fontId="2" fillId="0" borderId="11" xfId="49" applyFont="1" applyFill="1" applyBorder="1" applyAlignment="1">
      <alignment horizontal="right"/>
    </xf>
    <xf numFmtId="38" fontId="2" fillId="0" borderId="11" xfId="49" applyFont="1" applyFill="1" applyBorder="1" applyAlignment="1">
      <alignment/>
    </xf>
    <xf numFmtId="38" fontId="2" fillId="0" borderId="24" xfId="49" applyFont="1" applyFill="1" applyBorder="1" applyAlignment="1">
      <alignment horizontal="center"/>
    </xf>
    <xf numFmtId="180" fontId="2" fillId="0" borderId="10" xfId="49" applyNumberFormat="1" applyFont="1" applyFill="1" applyBorder="1" applyAlignment="1">
      <alignment horizontal="center"/>
    </xf>
    <xf numFmtId="180" fontId="2" fillId="0" borderId="14" xfId="49" applyNumberFormat="1" applyFont="1" applyFill="1" applyBorder="1" applyAlignment="1">
      <alignment/>
    </xf>
    <xf numFmtId="180" fontId="2" fillId="0" borderId="16" xfId="49" applyNumberFormat="1" applyFont="1" applyFill="1" applyBorder="1" applyAlignment="1">
      <alignment/>
    </xf>
    <xf numFmtId="180" fontId="2" fillId="0" borderId="12" xfId="49" applyNumberFormat="1" applyFont="1" applyFill="1" applyBorder="1" applyAlignment="1">
      <alignment/>
    </xf>
    <xf numFmtId="38" fontId="2" fillId="0" borderId="23" xfId="49" applyFont="1" applyFill="1" applyBorder="1" applyAlignment="1">
      <alignment horizontal="right"/>
    </xf>
    <xf numFmtId="38" fontId="2" fillId="0" borderId="18" xfId="49" applyFont="1" applyFill="1" applyBorder="1" applyAlignment="1">
      <alignment horizontal="right"/>
    </xf>
    <xf numFmtId="38" fontId="2" fillId="0" borderId="24" xfId="49" applyFont="1" applyFill="1" applyBorder="1" applyAlignment="1">
      <alignment horizontal="right"/>
    </xf>
    <xf numFmtId="180" fontId="2" fillId="0" borderId="10" xfId="49" applyNumberFormat="1" applyFont="1" applyFill="1" applyBorder="1" applyAlignment="1">
      <alignment/>
    </xf>
    <xf numFmtId="38" fontId="44" fillId="0" borderId="12" xfId="49" applyFont="1" applyFill="1" applyBorder="1" applyAlignment="1">
      <alignment/>
    </xf>
    <xf numFmtId="38" fontId="44" fillId="0" borderId="25" xfId="49" applyFont="1" applyFill="1" applyBorder="1" applyAlignment="1">
      <alignment/>
    </xf>
    <xf numFmtId="180" fontId="44" fillId="0" borderId="14" xfId="49" applyNumberFormat="1" applyFont="1" applyFill="1" applyBorder="1" applyAlignment="1">
      <alignment/>
    </xf>
    <xf numFmtId="180" fontId="44" fillId="0" borderId="12" xfId="49" applyNumberFormat="1" applyFont="1" applyFill="1" applyBorder="1" applyAlignment="1">
      <alignment/>
    </xf>
    <xf numFmtId="38" fontId="44" fillId="0" borderId="13" xfId="49" applyFont="1" applyFill="1" applyBorder="1" applyAlignment="1">
      <alignment horizontal="right"/>
    </xf>
    <xf numFmtId="38" fontId="44" fillId="0" borderId="14" xfId="49" applyFont="1" applyFill="1" applyBorder="1" applyAlignment="1">
      <alignment/>
    </xf>
    <xf numFmtId="38" fontId="44" fillId="0" borderId="23" xfId="49" applyFont="1" applyFill="1" applyBorder="1" applyAlignment="1">
      <alignment/>
    </xf>
    <xf numFmtId="38" fontId="44" fillId="0" borderId="15" xfId="49" applyFont="1" applyFill="1" applyBorder="1" applyAlignment="1">
      <alignment horizontal="right"/>
    </xf>
    <xf numFmtId="38" fontId="44" fillId="0" borderId="16" xfId="49" applyFont="1" applyFill="1" applyBorder="1" applyAlignment="1">
      <alignment/>
    </xf>
    <xf numFmtId="38" fontId="44" fillId="0" borderId="18" xfId="49" applyFont="1" applyFill="1" applyBorder="1" applyAlignment="1">
      <alignment/>
    </xf>
    <xf numFmtId="180" fontId="44" fillId="0" borderId="16" xfId="49" applyNumberFormat="1" applyFont="1" applyFill="1" applyBorder="1" applyAlignment="1">
      <alignment/>
    </xf>
    <xf numFmtId="38" fontId="44" fillId="0" borderId="17" xfId="49" applyFont="1" applyFill="1" applyBorder="1" applyAlignment="1">
      <alignment horizontal="right"/>
    </xf>
    <xf numFmtId="38" fontId="44" fillId="0" borderId="23" xfId="49" applyFont="1" applyFill="1" applyBorder="1" applyAlignment="1">
      <alignment horizontal="right"/>
    </xf>
    <xf numFmtId="38" fontId="44" fillId="0" borderId="14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M25" sqref="M25"/>
    </sheetView>
  </sheetViews>
  <sheetFormatPr defaultColWidth="9.00390625" defaultRowHeight="13.5"/>
  <cols>
    <col min="1" max="1" width="17.625" style="19" customWidth="1"/>
    <col min="2" max="2" width="19.00390625" style="19" customWidth="1"/>
    <col min="3" max="3" width="13.125" style="19" customWidth="1"/>
    <col min="4" max="4" width="6.625" style="20" customWidth="1"/>
    <col min="5" max="5" width="13.125" style="19" customWidth="1"/>
    <col min="6" max="6" width="6.375" style="20" customWidth="1"/>
    <col min="7" max="7" width="13.125" style="19" customWidth="1"/>
    <col min="8" max="8" width="11.375" style="20" customWidth="1"/>
    <col min="9" max="9" width="13.125" style="19" customWidth="1"/>
    <col min="10" max="10" width="7.125" style="20" customWidth="1"/>
    <col min="11" max="11" width="9.00390625" style="19" customWidth="1"/>
    <col min="12" max="12" width="13.125" style="19" bestFit="1" customWidth="1"/>
    <col min="13" max="14" width="12.125" style="19" bestFit="1" customWidth="1"/>
    <col min="15" max="16384" width="9.00390625" style="19" customWidth="1"/>
  </cols>
  <sheetData>
    <row r="1" spans="1:10" ht="21">
      <c r="A1" s="1" t="s">
        <v>25</v>
      </c>
      <c r="B1" s="21"/>
      <c r="C1" s="21"/>
      <c r="D1" s="22"/>
      <c r="E1" s="21"/>
      <c r="F1" s="22"/>
      <c r="G1" s="21"/>
      <c r="H1" s="22"/>
      <c r="I1" s="21"/>
      <c r="J1" s="22"/>
    </row>
    <row r="2" spans="1:10" ht="12.75">
      <c r="A2" s="2"/>
      <c r="B2" s="2"/>
      <c r="C2" s="2"/>
      <c r="D2" s="13"/>
      <c r="E2" s="2"/>
      <c r="F2" s="13"/>
      <c r="G2" s="31" t="s">
        <v>44</v>
      </c>
      <c r="H2" s="13"/>
      <c r="I2" s="2" t="s">
        <v>26</v>
      </c>
      <c r="J2" s="18"/>
    </row>
    <row r="3" spans="1:10" ht="12.75">
      <c r="A3" s="3" t="s">
        <v>0</v>
      </c>
      <c r="B3" s="3" t="s">
        <v>1</v>
      </c>
      <c r="C3" s="36" t="s">
        <v>27</v>
      </c>
      <c r="D3" s="37" t="s">
        <v>28</v>
      </c>
      <c r="E3" s="36" t="s">
        <v>29</v>
      </c>
      <c r="F3" s="37" t="s">
        <v>28</v>
      </c>
      <c r="G3" s="36" t="s">
        <v>30</v>
      </c>
      <c r="H3" s="37" t="s">
        <v>28</v>
      </c>
      <c r="I3" s="4" t="s">
        <v>31</v>
      </c>
      <c r="J3" s="14" t="s">
        <v>28</v>
      </c>
    </row>
    <row r="4" spans="1:11" ht="12.75">
      <c r="A4" s="5" t="s">
        <v>2</v>
      </c>
      <c r="B4" s="45">
        <v>24512</v>
      </c>
      <c r="C4" s="46">
        <v>20119</v>
      </c>
      <c r="D4" s="47">
        <f>C4/B4*100</f>
        <v>82.07816579634465</v>
      </c>
      <c r="E4" s="46">
        <v>1542</v>
      </c>
      <c r="F4" s="48">
        <f>E4/B4*100</f>
        <v>6.29079634464752</v>
      </c>
      <c r="G4" s="46">
        <v>2851</v>
      </c>
      <c r="H4" s="48">
        <f>G4/B4*100</f>
        <v>11.631037859007833</v>
      </c>
      <c r="I4" s="49">
        <v>0</v>
      </c>
      <c r="J4" s="15">
        <v>0</v>
      </c>
      <c r="K4" s="6"/>
    </row>
    <row r="5" spans="1:10" ht="12.75">
      <c r="A5" s="7" t="s">
        <v>3</v>
      </c>
      <c r="B5" s="50">
        <v>38954</v>
      </c>
      <c r="C5" s="51">
        <v>36216</v>
      </c>
      <c r="D5" s="47">
        <f>C5/B5*100</f>
        <v>92.9711967962212</v>
      </c>
      <c r="E5" s="51">
        <v>1078</v>
      </c>
      <c r="F5" s="47">
        <f aca="true" t="shared" si="0" ref="F5:F37">E5/B5*100</f>
        <v>2.7673666375725214</v>
      </c>
      <c r="G5" s="51">
        <v>1660</v>
      </c>
      <c r="H5" s="47">
        <f aca="true" t="shared" si="1" ref="H5:H37">G5/B5*100</f>
        <v>4.261436566206295</v>
      </c>
      <c r="I5" s="52">
        <v>0</v>
      </c>
      <c r="J5" s="16">
        <v>0</v>
      </c>
    </row>
    <row r="6" spans="1:10" ht="12.75">
      <c r="A6" s="7" t="s">
        <v>43</v>
      </c>
      <c r="B6" s="50">
        <v>91413</v>
      </c>
      <c r="C6" s="51">
        <v>79523</v>
      </c>
      <c r="D6" s="47">
        <f>C6/B6*100</f>
        <v>86.99309726187742</v>
      </c>
      <c r="E6" s="51">
        <v>287</v>
      </c>
      <c r="F6" s="47">
        <f t="shared" si="0"/>
        <v>0.3139597212650279</v>
      </c>
      <c r="G6" s="51">
        <v>11603</v>
      </c>
      <c r="H6" s="47">
        <f t="shared" si="1"/>
        <v>12.692943016857559</v>
      </c>
      <c r="I6" s="52">
        <v>0</v>
      </c>
      <c r="J6" s="16">
        <v>0</v>
      </c>
    </row>
    <row r="7" spans="1:14" ht="12.75">
      <c r="A7" s="7" t="s">
        <v>4</v>
      </c>
      <c r="B7" s="50">
        <v>28788</v>
      </c>
      <c r="C7" s="51">
        <v>15338</v>
      </c>
      <c r="D7" s="47">
        <f aca="true" t="shared" si="2" ref="D7:D37">C7/B7*100</f>
        <v>53.279144087814366</v>
      </c>
      <c r="E7" s="51">
        <v>3458</v>
      </c>
      <c r="F7" s="47">
        <f t="shared" si="0"/>
        <v>12.011949423370849</v>
      </c>
      <c r="G7" s="51">
        <v>9992</v>
      </c>
      <c r="H7" s="47">
        <f t="shared" si="1"/>
        <v>34.70890648881478</v>
      </c>
      <c r="I7" s="52">
        <v>0</v>
      </c>
      <c r="J7" s="16">
        <v>0</v>
      </c>
      <c r="L7" s="20"/>
      <c r="M7" s="20"/>
      <c r="N7" s="20"/>
    </row>
    <row r="8" spans="1:10" ht="12.75">
      <c r="A8" s="10" t="s">
        <v>5</v>
      </c>
      <c r="B8" s="53">
        <v>226764</v>
      </c>
      <c r="C8" s="54">
        <v>214812</v>
      </c>
      <c r="D8" s="55">
        <f t="shared" si="2"/>
        <v>94.72932211462137</v>
      </c>
      <c r="E8" s="54">
        <v>9853</v>
      </c>
      <c r="F8" s="55">
        <f t="shared" si="0"/>
        <v>4.345045950856397</v>
      </c>
      <c r="G8" s="54">
        <v>2099</v>
      </c>
      <c r="H8" s="55">
        <f t="shared" si="1"/>
        <v>0.9256319345222346</v>
      </c>
      <c r="I8" s="56">
        <v>0</v>
      </c>
      <c r="J8" s="17">
        <v>0</v>
      </c>
    </row>
    <row r="9" spans="1:10" ht="12.75">
      <c r="A9" s="5" t="s">
        <v>6</v>
      </c>
      <c r="B9" s="50">
        <v>99473</v>
      </c>
      <c r="C9" s="46">
        <v>88507</v>
      </c>
      <c r="D9" s="48">
        <f t="shared" si="2"/>
        <v>88.97590300885668</v>
      </c>
      <c r="E9" s="46">
        <v>6774</v>
      </c>
      <c r="F9" s="48">
        <f t="shared" si="0"/>
        <v>6.8098881103415</v>
      </c>
      <c r="G9" s="46">
        <v>4192</v>
      </c>
      <c r="H9" s="48">
        <f t="shared" si="1"/>
        <v>4.214208880801825</v>
      </c>
      <c r="I9" s="49">
        <v>0</v>
      </c>
      <c r="J9" s="15">
        <v>0</v>
      </c>
    </row>
    <row r="10" spans="1:10" ht="12.75">
      <c r="A10" s="7" t="s">
        <v>7</v>
      </c>
      <c r="B10" s="50">
        <v>85534</v>
      </c>
      <c r="C10" s="51">
        <v>80133</v>
      </c>
      <c r="D10" s="47">
        <f t="shared" si="2"/>
        <v>93.68555194425609</v>
      </c>
      <c r="E10" s="51">
        <v>1348</v>
      </c>
      <c r="F10" s="47">
        <f t="shared" si="0"/>
        <v>1.5759814810484718</v>
      </c>
      <c r="G10" s="51">
        <v>4053</v>
      </c>
      <c r="H10" s="47">
        <f t="shared" si="1"/>
        <v>4.738466574695443</v>
      </c>
      <c r="I10" s="52">
        <v>0</v>
      </c>
      <c r="J10" s="16">
        <v>0</v>
      </c>
    </row>
    <row r="11" spans="1:10" ht="12.75">
      <c r="A11" s="7" t="s">
        <v>38</v>
      </c>
      <c r="B11" s="50">
        <v>28539</v>
      </c>
      <c r="C11" s="51">
        <v>2772</v>
      </c>
      <c r="D11" s="47">
        <f t="shared" si="2"/>
        <v>9.713024282560706</v>
      </c>
      <c r="E11" s="51">
        <v>2702</v>
      </c>
      <c r="F11" s="47">
        <f t="shared" si="0"/>
        <v>9.46774589158695</v>
      </c>
      <c r="G11" s="51">
        <v>8181</v>
      </c>
      <c r="H11" s="47">
        <f t="shared" si="1"/>
        <v>28.666035950804165</v>
      </c>
      <c r="I11" s="52">
        <v>14884</v>
      </c>
      <c r="J11" s="16">
        <f>I11/B11*100</f>
        <v>52.153193875048174</v>
      </c>
    </row>
    <row r="12" spans="1:14" ht="12.75">
      <c r="A12" s="7" t="s">
        <v>8</v>
      </c>
      <c r="B12" s="50">
        <v>186375</v>
      </c>
      <c r="C12" s="51">
        <v>162122</v>
      </c>
      <c r="D12" s="47">
        <f t="shared" si="2"/>
        <v>86.9869885982562</v>
      </c>
      <c r="E12" s="51">
        <v>1178</v>
      </c>
      <c r="F12" s="47">
        <f t="shared" si="0"/>
        <v>0.6320590207914151</v>
      </c>
      <c r="G12" s="51">
        <v>23075</v>
      </c>
      <c r="H12" s="47">
        <f t="shared" si="1"/>
        <v>12.380952380952381</v>
      </c>
      <c r="I12" s="52">
        <v>0</v>
      </c>
      <c r="J12" s="16">
        <v>0</v>
      </c>
      <c r="L12" s="20"/>
      <c r="M12" s="20"/>
      <c r="N12" s="20"/>
    </row>
    <row r="13" spans="1:10" ht="12.75">
      <c r="A13" s="10" t="s">
        <v>9</v>
      </c>
      <c r="B13" s="53">
        <v>114908</v>
      </c>
      <c r="C13" s="54">
        <v>79039</v>
      </c>
      <c r="D13" s="55">
        <f t="shared" si="2"/>
        <v>68.78459289170466</v>
      </c>
      <c r="E13" s="54">
        <v>4754</v>
      </c>
      <c r="F13" s="55">
        <f t="shared" si="0"/>
        <v>4.137222821735649</v>
      </c>
      <c r="G13" s="54">
        <v>31115</v>
      </c>
      <c r="H13" s="55">
        <f t="shared" si="1"/>
        <v>27.078184286559683</v>
      </c>
      <c r="I13" s="56">
        <v>0</v>
      </c>
      <c r="J13" s="17">
        <v>0</v>
      </c>
    </row>
    <row r="14" spans="1:10" ht="12.75">
      <c r="A14" s="5" t="s">
        <v>34</v>
      </c>
      <c r="B14" s="50">
        <v>37222</v>
      </c>
      <c r="C14" s="46">
        <v>20419</v>
      </c>
      <c r="D14" s="48">
        <f t="shared" si="2"/>
        <v>54.85734243189512</v>
      </c>
      <c r="E14" s="46">
        <v>200</v>
      </c>
      <c r="F14" s="48">
        <f t="shared" si="0"/>
        <v>0.5373166406963624</v>
      </c>
      <c r="G14" s="46">
        <v>16603</v>
      </c>
      <c r="H14" s="48">
        <f t="shared" si="1"/>
        <v>44.60534092740852</v>
      </c>
      <c r="I14" s="49">
        <v>0</v>
      </c>
      <c r="J14" s="15">
        <v>0</v>
      </c>
    </row>
    <row r="15" spans="1:10" ht="12.75">
      <c r="A15" s="7" t="s">
        <v>32</v>
      </c>
      <c r="B15" s="50">
        <v>148194</v>
      </c>
      <c r="C15" s="57">
        <v>107754</v>
      </c>
      <c r="D15" s="47">
        <f t="shared" si="2"/>
        <v>72.71144580752257</v>
      </c>
      <c r="E15" s="57">
        <v>31158</v>
      </c>
      <c r="F15" s="47">
        <f t="shared" si="0"/>
        <v>21.025142718328677</v>
      </c>
      <c r="G15" s="57">
        <v>9242</v>
      </c>
      <c r="H15" s="47">
        <f t="shared" si="1"/>
        <v>6.236419828063214</v>
      </c>
      <c r="I15" s="52">
        <v>40</v>
      </c>
      <c r="J15" s="16">
        <v>0.02127139104261723</v>
      </c>
    </row>
    <row r="16" spans="1:10" ht="12.75">
      <c r="A16" s="7" t="s">
        <v>33</v>
      </c>
      <c r="B16" s="50">
        <v>126259</v>
      </c>
      <c r="C16" s="51">
        <v>20524</v>
      </c>
      <c r="D16" s="47">
        <f t="shared" si="2"/>
        <v>16.2554748572379</v>
      </c>
      <c r="E16" s="57">
        <v>51666</v>
      </c>
      <c r="F16" s="47">
        <f t="shared" si="0"/>
        <v>40.920647240988764</v>
      </c>
      <c r="G16" s="51">
        <v>54069</v>
      </c>
      <c r="H16" s="47">
        <f t="shared" si="1"/>
        <v>42.823877901773336</v>
      </c>
      <c r="I16" s="52">
        <v>0</v>
      </c>
      <c r="J16" s="16">
        <v>0</v>
      </c>
    </row>
    <row r="17" spans="1:10" ht="12.75">
      <c r="A17" s="7" t="s">
        <v>10</v>
      </c>
      <c r="B17" s="58">
        <v>6629</v>
      </c>
      <c r="C17" s="57">
        <v>5404</v>
      </c>
      <c r="D17" s="47">
        <f t="shared" si="2"/>
        <v>81.5205913410771</v>
      </c>
      <c r="E17" s="57">
        <v>291</v>
      </c>
      <c r="F17" s="47">
        <f t="shared" si="0"/>
        <v>4.389802383466587</v>
      </c>
      <c r="G17" s="57">
        <v>934</v>
      </c>
      <c r="H17" s="47">
        <f t="shared" si="1"/>
        <v>14.08960627545633</v>
      </c>
      <c r="I17" s="52">
        <v>0</v>
      </c>
      <c r="J17" s="16">
        <v>0</v>
      </c>
    </row>
    <row r="18" spans="1:10" ht="12.75">
      <c r="A18" s="10" t="s">
        <v>11</v>
      </c>
      <c r="B18" s="53">
        <v>121755</v>
      </c>
      <c r="C18" s="54">
        <v>22147</v>
      </c>
      <c r="D18" s="55">
        <f t="shared" si="2"/>
        <v>18.189807400106773</v>
      </c>
      <c r="E18" s="54">
        <v>36310</v>
      </c>
      <c r="F18" s="55">
        <f t="shared" si="0"/>
        <v>29.822183893885263</v>
      </c>
      <c r="G18" s="54">
        <v>62906</v>
      </c>
      <c r="H18" s="55">
        <f t="shared" si="1"/>
        <v>51.66605067553694</v>
      </c>
      <c r="I18" s="56">
        <v>392</v>
      </c>
      <c r="J18" s="17">
        <v>0</v>
      </c>
    </row>
    <row r="19" spans="1:10" ht="12.75">
      <c r="A19" s="7" t="s">
        <v>12</v>
      </c>
      <c r="B19" s="50">
        <v>174323</v>
      </c>
      <c r="C19" s="51">
        <v>155222</v>
      </c>
      <c r="D19" s="48">
        <f t="shared" si="2"/>
        <v>89.04275396820844</v>
      </c>
      <c r="E19" s="51">
        <v>5164</v>
      </c>
      <c r="F19" s="48">
        <f t="shared" si="0"/>
        <v>2.962317078067725</v>
      </c>
      <c r="G19" s="51">
        <v>13937</v>
      </c>
      <c r="H19" s="48">
        <f t="shared" si="1"/>
        <v>7.994928953723834</v>
      </c>
      <c r="I19" s="52">
        <v>0</v>
      </c>
      <c r="J19" s="16">
        <v>0</v>
      </c>
    </row>
    <row r="20" spans="1:10" ht="12.75">
      <c r="A20" s="26" t="s">
        <v>40</v>
      </c>
      <c r="B20" s="50">
        <v>39772</v>
      </c>
      <c r="C20" s="57">
        <v>32954</v>
      </c>
      <c r="D20" s="47">
        <f t="shared" si="2"/>
        <v>82.85728653323946</v>
      </c>
      <c r="E20" s="57">
        <v>1748</v>
      </c>
      <c r="F20" s="47">
        <f t="shared" si="0"/>
        <v>4.395051795232828</v>
      </c>
      <c r="G20" s="57">
        <v>5070</v>
      </c>
      <c r="H20" s="47">
        <f t="shared" si="1"/>
        <v>12.747661671527707</v>
      </c>
      <c r="I20" s="52">
        <v>0</v>
      </c>
      <c r="J20" s="16">
        <v>0</v>
      </c>
    </row>
    <row r="21" spans="1:14" ht="12.75">
      <c r="A21" s="7" t="s">
        <v>13</v>
      </c>
      <c r="B21" s="50">
        <v>49900</v>
      </c>
      <c r="C21" s="51">
        <v>31884</v>
      </c>
      <c r="D21" s="47">
        <f t="shared" si="2"/>
        <v>63.89579158316633</v>
      </c>
      <c r="E21" s="51">
        <v>5071</v>
      </c>
      <c r="F21" s="47">
        <f t="shared" si="0"/>
        <v>10.162324649298597</v>
      </c>
      <c r="G21" s="51">
        <v>12945</v>
      </c>
      <c r="H21" s="47">
        <f t="shared" si="1"/>
        <v>25.941883767535067</v>
      </c>
      <c r="I21" s="52">
        <v>0</v>
      </c>
      <c r="J21" s="16">
        <v>0</v>
      </c>
      <c r="L21" s="20"/>
      <c r="M21" s="20"/>
      <c r="N21" s="20"/>
    </row>
    <row r="22" spans="1:10" ht="12.75">
      <c r="A22" s="7" t="s">
        <v>14</v>
      </c>
      <c r="B22" s="50">
        <v>35752</v>
      </c>
      <c r="C22" s="51">
        <v>14050</v>
      </c>
      <c r="D22" s="47">
        <f t="shared" si="2"/>
        <v>39.29850078317297</v>
      </c>
      <c r="E22" s="51">
        <v>17891</v>
      </c>
      <c r="F22" s="47">
        <f t="shared" si="0"/>
        <v>50.04195569478631</v>
      </c>
      <c r="G22" s="51">
        <v>3811</v>
      </c>
      <c r="H22" s="47">
        <f t="shared" si="1"/>
        <v>10.659543522040725</v>
      </c>
      <c r="I22" s="52">
        <v>0</v>
      </c>
      <c r="J22" s="16">
        <v>0</v>
      </c>
    </row>
    <row r="23" spans="1:10" ht="12.75">
      <c r="A23" s="7" t="s">
        <v>15</v>
      </c>
      <c r="B23" s="50">
        <v>55544</v>
      </c>
      <c r="C23" s="51">
        <v>165</v>
      </c>
      <c r="D23" s="55">
        <f t="shared" si="2"/>
        <v>0.29706178885208123</v>
      </c>
      <c r="E23" s="51">
        <v>1997</v>
      </c>
      <c r="F23" s="55">
        <f t="shared" si="0"/>
        <v>3.5953478323491286</v>
      </c>
      <c r="G23" s="51">
        <v>53382</v>
      </c>
      <c r="H23" s="55">
        <f t="shared" si="1"/>
        <v>96.10759037879879</v>
      </c>
      <c r="I23" s="52">
        <v>0</v>
      </c>
      <c r="J23" s="16">
        <v>0</v>
      </c>
    </row>
    <row r="24" spans="1:10" ht="12.75">
      <c r="A24" s="5" t="s">
        <v>16</v>
      </c>
      <c r="B24" s="45">
        <f>C24+E24+G24+I24</f>
        <v>61604</v>
      </c>
      <c r="C24" s="46">
        <v>12907</v>
      </c>
      <c r="D24" s="48">
        <f t="shared" si="2"/>
        <v>20.951561586909943</v>
      </c>
      <c r="E24" s="46">
        <v>8988</v>
      </c>
      <c r="F24" s="48">
        <f t="shared" si="0"/>
        <v>14.5899616907993</v>
      </c>
      <c r="G24" s="46">
        <v>39703</v>
      </c>
      <c r="H24" s="48">
        <f t="shared" si="1"/>
        <v>64.44873709499383</v>
      </c>
      <c r="I24" s="49">
        <v>6</v>
      </c>
      <c r="J24" s="15">
        <v>0</v>
      </c>
    </row>
    <row r="25" spans="1:10" ht="12.75">
      <c r="A25" s="7" t="s">
        <v>17</v>
      </c>
      <c r="B25" s="50">
        <v>8783</v>
      </c>
      <c r="C25" s="51">
        <v>86</v>
      </c>
      <c r="D25" s="47">
        <f t="shared" si="2"/>
        <v>0.9791642946601389</v>
      </c>
      <c r="E25" s="51">
        <v>2761</v>
      </c>
      <c r="F25" s="47">
        <f t="shared" si="0"/>
        <v>31.435728111123762</v>
      </c>
      <c r="G25" s="51">
        <v>5936</v>
      </c>
      <c r="H25" s="47">
        <f t="shared" si="1"/>
        <v>67.5851075942161</v>
      </c>
      <c r="I25" s="52">
        <v>0</v>
      </c>
      <c r="J25" s="16">
        <v>0</v>
      </c>
    </row>
    <row r="26" spans="1:10" ht="12.75">
      <c r="A26" s="7" t="s">
        <v>18</v>
      </c>
      <c r="B26" s="50">
        <f>SUM(C26,E26,G26,I26)</f>
        <v>67308</v>
      </c>
      <c r="C26" s="51">
        <v>8638</v>
      </c>
      <c r="D26" s="47">
        <f t="shared" si="2"/>
        <v>12.833541332382481</v>
      </c>
      <c r="E26" s="51">
        <v>10153</v>
      </c>
      <c r="F26" s="47">
        <f t="shared" si="0"/>
        <v>15.084388185654007</v>
      </c>
      <c r="G26" s="51">
        <v>48517</v>
      </c>
      <c r="H26" s="47">
        <f t="shared" si="1"/>
        <v>72.08207048196351</v>
      </c>
      <c r="I26" s="52">
        <v>0</v>
      </c>
      <c r="J26" s="16">
        <v>0</v>
      </c>
    </row>
    <row r="27" spans="1:10" ht="12.75">
      <c r="A27" s="7" t="s">
        <v>19</v>
      </c>
      <c r="B27" s="50">
        <f>C27+E27+G27+I27</f>
        <v>35097</v>
      </c>
      <c r="C27" s="51">
        <v>9491</v>
      </c>
      <c r="D27" s="47">
        <f t="shared" si="2"/>
        <v>27.042197338803888</v>
      </c>
      <c r="E27" s="51">
        <v>5074</v>
      </c>
      <c r="F27" s="47">
        <f t="shared" si="0"/>
        <v>14.457076103370659</v>
      </c>
      <c r="G27" s="51">
        <v>7752</v>
      </c>
      <c r="H27" s="47">
        <f t="shared" si="1"/>
        <v>22.08735789383708</v>
      </c>
      <c r="I27" s="52">
        <v>12780</v>
      </c>
      <c r="J27" s="16">
        <v>0</v>
      </c>
    </row>
    <row r="28" spans="1:10" ht="12.75">
      <c r="A28" s="7" t="s">
        <v>20</v>
      </c>
      <c r="B28" s="50">
        <v>11345</v>
      </c>
      <c r="C28" s="51">
        <v>4203</v>
      </c>
      <c r="D28" s="55">
        <f t="shared" si="2"/>
        <v>37.047157338034374</v>
      </c>
      <c r="E28" s="51">
        <v>1399</v>
      </c>
      <c r="F28" s="55">
        <f t="shared" si="0"/>
        <v>12.33142353459674</v>
      </c>
      <c r="G28" s="51">
        <v>5743</v>
      </c>
      <c r="H28" s="55">
        <f t="shared" si="1"/>
        <v>50.62141912736888</v>
      </c>
      <c r="I28" s="52">
        <v>0</v>
      </c>
      <c r="J28" s="16">
        <v>0</v>
      </c>
    </row>
    <row r="29" spans="1:10" ht="12.75">
      <c r="A29" s="5" t="s">
        <v>21</v>
      </c>
      <c r="B29" s="45">
        <v>24646</v>
      </c>
      <c r="C29" s="46">
        <v>821</v>
      </c>
      <c r="D29" s="48">
        <f t="shared" si="2"/>
        <v>3.33116935811085</v>
      </c>
      <c r="E29" s="46">
        <v>1907</v>
      </c>
      <c r="F29" s="48">
        <f t="shared" si="0"/>
        <v>7.73756390489329</v>
      </c>
      <c r="G29" s="46">
        <v>21918</v>
      </c>
      <c r="H29" s="48">
        <f t="shared" si="1"/>
        <v>88.93126673699587</v>
      </c>
      <c r="I29" s="49">
        <v>0</v>
      </c>
      <c r="J29" s="15">
        <v>0</v>
      </c>
    </row>
    <row r="30" spans="1:10" ht="12.75">
      <c r="A30" s="7" t="s">
        <v>22</v>
      </c>
      <c r="B30" s="50">
        <v>28279</v>
      </c>
      <c r="C30" s="51">
        <v>7383</v>
      </c>
      <c r="D30" s="47">
        <f t="shared" si="2"/>
        <v>26.107712436790553</v>
      </c>
      <c r="E30" s="51">
        <v>2138</v>
      </c>
      <c r="F30" s="47">
        <f t="shared" si="0"/>
        <v>7.560380494359772</v>
      </c>
      <c r="G30" s="51">
        <v>18758</v>
      </c>
      <c r="H30" s="47">
        <f t="shared" si="1"/>
        <v>66.33190706884967</v>
      </c>
      <c r="I30" s="52">
        <v>0</v>
      </c>
      <c r="J30" s="16">
        <v>0</v>
      </c>
    </row>
    <row r="31" spans="1:10" ht="12.75">
      <c r="A31" s="7" t="s">
        <v>23</v>
      </c>
      <c r="B31" s="50">
        <f>SUM(C31,E31,G31,I31)</f>
        <v>73017</v>
      </c>
      <c r="C31" s="51">
        <f>11962-144</f>
        <v>11818</v>
      </c>
      <c r="D31" s="47">
        <f t="shared" si="2"/>
        <v>16.185271922976842</v>
      </c>
      <c r="E31" s="51">
        <v>27193</v>
      </c>
      <c r="F31" s="47">
        <f t="shared" si="0"/>
        <v>37.24201213416054</v>
      </c>
      <c r="G31" s="51">
        <f>33523+483</f>
        <v>34006</v>
      </c>
      <c r="H31" s="47">
        <f t="shared" si="1"/>
        <v>46.57271594286262</v>
      </c>
      <c r="I31" s="52">
        <v>0</v>
      </c>
      <c r="J31" s="16">
        <f aca="true" t="shared" si="3" ref="J31:J37">I31/B31*100</f>
        <v>0</v>
      </c>
    </row>
    <row r="32" spans="1:10" ht="12.75">
      <c r="A32" s="7" t="s">
        <v>37</v>
      </c>
      <c r="B32" s="50">
        <f>SUM(C32,E32,G32,I32)</f>
        <v>36605</v>
      </c>
      <c r="C32" s="57">
        <v>18579</v>
      </c>
      <c r="D32" s="47">
        <f t="shared" si="2"/>
        <v>50.75536128944134</v>
      </c>
      <c r="E32" s="57">
        <v>3242</v>
      </c>
      <c r="F32" s="47">
        <f t="shared" si="0"/>
        <v>8.856713563720803</v>
      </c>
      <c r="G32" s="57">
        <v>14784</v>
      </c>
      <c r="H32" s="47">
        <f t="shared" si="1"/>
        <v>40.387925146837865</v>
      </c>
      <c r="I32" s="52">
        <v>0</v>
      </c>
      <c r="J32" s="16">
        <f t="shared" si="3"/>
        <v>0</v>
      </c>
    </row>
    <row r="33" spans="1:10" ht="12.75">
      <c r="A33" s="12" t="s">
        <v>36</v>
      </c>
      <c r="B33" s="10">
        <f>SUM(C33,E33,G33,I33)</f>
        <v>24566</v>
      </c>
      <c r="C33" s="42">
        <v>21152</v>
      </c>
      <c r="D33" s="39">
        <f t="shared" si="2"/>
        <v>86.1027436294065</v>
      </c>
      <c r="E33" s="42">
        <v>724</v>
      </c>
      <c r="F33" s="39">
        <f t="shared" si="0"/>
        <v>2.9471627452576734</v>
      </c>
      <c r="G33" s="42">
        <v>2690</v>
      </c>
      <c r="H33" s="39">
        <f t="shared" si="1"/>
        <v>10.95009362533583</v>
      </c>
      <c r="I33" s="11">
        <v>0</v>
      </c>
      <c r="J33" s="17">
        <f t="shared" si="3"/>
        <v>0</v>
      </c>
    </row>
    <row r="34" spans="1:10" ht="12.75">
      <c r="A34" s="23" t="s">
        <v>41</v>
      </c>
      <c r="B34" s="7">
        <f>SUM(C34,E34,G34,I34)</f>
        <v>42196</v>
      </c>
      <c r="C34" s="41">
        <v>8022</v>
      </c>
      <c r="D34" s="40">
        <f t="shared" si="2"/>
        <v>19.011280690112805</v>
      </c>
      <c r="E34" s="41">
        <v>11029</v>
      </c>
      <c r="F34" s="40">
        <f t="shared" si="0"/>
        <v>26.137548582804058</v>
      </c>
      <c r="G34" s="41">
        <v>19120</v>
      </c>
      <c r="H34" s="40">
        <f t="shared" si="1"/>
        <v>45.312351881694944</v>
      </c>
      <c r="I34" s="9">
        <v>4025</v>
      </c>
      <c r="J34" s="29">
        <f>I34/B34*100</f>
        <v>9.538818845388189</v>
      </c>
    </row>
    <row r="35" spans="1:10" ht="12.75">
      <c r="A35" s="23" t="s">
        <v>42</v>
      </c>
      <c r="B35" s="7">
        <f>SUM(C35+E35+G35+I35)</f>
        <v>17352</v>
      </c>
      <c r="C35" s="41">
        <v>6445</v>
      </c>
      <c r="D35" s="38">
        <f t="shared" si="2"/>
        <v>37.14269248501614</v>
      </c>
      <c r="E35" s="41">
        <v>7852</v>
      </c>
      <c r="F35" s="38">
        <f t="shared" si="0"/>
        <v>45.25126786537575</v>
      </c>
      <c r="G35" s="41">
        <v>2758</v>
      </c>
      <c r="H35" s="38">
        <f t="shared" si="1"/>
        <v>15.894421392346702</v>
      </c>
      <c r="I35" s="9">
        <v>297</v>
      </c>
      <c r="J35" s="29">
        <f>I35/B35*100</f>
        <v>1.711618257261411</v>
      </c>
    </row>
    <row r="36" spans="1:10" ht="12.75">
      <c r="A36" s="23" t="s">
        <v>39</v>
      </c>
      <c r="B36" s="7">
        <f>SUM(C36+E36+G36+I36)</f>
        <v>3520</v>
      </c>
      <c r="C36" s="41">
        <v>25</v>
      </c>
      <c r="D36" s="38">
        <f t="shared" si="2"/>
        <v>0.7102272727272727</v>
      </c>
      <c r="E36" s="41">
        <v>2209</v>
      </c>
      <c r="F36" s="38">
        <f t="shared" si="0"/>
        <v>62.75568181818182</v>
      </c>
      <c r="G36" s="41">
        <v>547</v>
      </c>
      <c r="H36" s="38">
        <f t="shared" si="1"/>
        <v>15.539772727272727</v>
      </c>
      <c r="I36" s="9">
        <v>739</v>
      </c>
      <c r="J36" s="29">
        <f t="shared" si="3"/>
        <v>20.99431818181818</v>
      </c>
    </row>
    <row r="37" spans="1:10" ht="12.75">
      <c r="A37" s="12" t="s">
        <v>35</v>
      </c>
      <c r="B37" s="7">
        <f>SUM(C37+E37+G37+I37)</f>
        <v>40658</v>
      </c>
      <c r="C37" s="12">
        <v>25388</v>
      </c>
      <c r="D37" s="39">
        <f t="shared" si="2"/>
        <v>62.44281568203059</v>
      </c>
      <c r="E37" s="23">
        <v>8101</v>
      </c>
      <c r="F37" s="39">
        <f t="shared" si="0"/>
        <v>19.92473805893059</v>
      </c>
      <c r="G37" s="23">
        <v>5552</v>
      </c>
      <c r="H37" s="39">
        <f t="shared" si="1"/>
        <v>13.655369177037729</v>
      </c>
      <c r="I37" s="8">
        <v>1617</v>
      </c>
      <c r="J37" s="29">
        <f t="shared" si="3"/>
        <v>3.977077082001082</v>
      </c>
    </row>
    <row r="38" spans="1:14" ht="12.75">
      <c r="A38" s="25" t="s">
        <v>24</v>
      </c>
      <c r="B38" s="33">
        <f>SUM(B4:B37)</f>
        <v>2195586</v>
      </c>
      <c r="C38" s="43">
        <f>SUM(C4:C37)</f>
        <v>1324062</v>
      </c>
      <c r="D38" s="44">
        <f>C38/B38*100</f>
        <v>60.30563138952425</v>
      </c>
      <c r="E38" s="43">
        <f>SUM(E4:E37)</f>
        <v>277240</v>
      </c>
      <c r="F38" s="44">
        <f>E38/B38*100</f>
        <v>12.6271528421114</v>
      </c>
      <c r="G38" s="34">
        <f>SUM(G4:G37)</f>
        <v>559504</v>
      </c>
      <c r="H38" s="32">
        <f>G38/B38*100</f>
        <v>25.483128422207102</v>
      </c>
      <c r="I38" s="35">
        <f>SUM(I4:I37)</f>
        <v>34780</v>
      </c>
      <c r="J38" s="30">
        <f>I38/B38*100</f>
        <v>1.5840873461572444</v>
      </c>
      <c r="L38" s="24"/>
      <c r="M38" s="24"/>
      <c r="N38" s="24"/>
    </row>
    <row r="39" spans="1:10" ht="12.75">
      <c r="A39" s="27"/>
      <c r="B39" s="27"/>
      <c r="C39" s="27"/>
      <c r="D39" s="28"/>
      <c r="E39" s="27"/>
      <c r="F39" s="28"/>
      <c r="G39" s="27"/>
      <c r="H39" s="28"/>
      <c r="I39" s="27"/>
      <c r="J39" s="28"/>
    </row>
  </sheetData>
  <sheetProtection/>
  <printOptions horizontalCentered="1"/>
  <pageMargins left="0.7874015748031497" right="0.7874015748031497" top="0.53" bottom="0.57" header="0.37" footer="0.28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2022-08-18T08:10:13Z</dcterms:created>
  <dcterms:modified xsi:type="dcterms:W3CDTF">2024-01-25T07:05:12Z</dcterms:modified>
  <cp:category/>
  <cp:version/>
  <cp:contentType/>
  <cp:contentStatus/>
</cp:coreProperties>
</file>