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60" yWindow="290" windowWidth="14720" windowHeight="8360" activeTab="0"/>
  </bookViews>
  <sheets>
    <sheet name="Sheet1" sheetId="1" r:id="rId1"/>
  </sheets>
  <definedNames>
    <definedName name="_xlnm.Print_Area" localSheetId="0">'Sheet1'!$A$2:$M$41</definedName>
  </definedNames>
  <calcPr fullCalcOnLoad="1"/>
</workbook>
</file>

<file path=xl/sharedStrings.xml><?xml version="1.0" encoding="utf-8"?>
<sst xmlns="http://schemas.openxmlformats.org/spreadsheetml/2006/main" count="57" uniqueCount="51">
  <si>
    <t>国立公園名</t>
  </si>
  <si>
    <t>利尻礼文サロベツ</t>
  </si>
  <si>
    <t>知床</t>
  </si>
  <si>
    <t>釧路湿原</t>
  </si>
  <si>
    <t>大雪山</t>
  </si>
  <si>
    <t>支笏洞爺</t>
  </si>
  <si>
    <t>十和田八幡平</t>
  </si>
  <si>
    <t>磐梯朝日</t>
  </si>
  <si>
    <t>日光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</si>
  <si>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</si>
  <si>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</si>
  <si>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</si>
  <si>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</si>
  <si>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</si>
  <si>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</si>
  <si>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</si>
  <si>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</si>
  <si>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</si>
  <si>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</si>
  <si>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</si>
  <si>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</si>
  <si>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</si>
  <si>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</si>
  <si>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国立公園地種区分別面積</t>
  </si>
  <si>
    <t>特別地域</t>
  </si>
  <si>
    <t>計</t>
  </si>
  <si>
    <t>普通地域</t>
  </si>
  <si>
    <t>総面積</t>
  </si>
  <si>
    <t>特別　　　　　　保護地区</t>
  </si>
  <si>
    <t>％</t>
  </si>
  <si>
    <t>第２種</t>
  </si>
  <si>
    <t>第３種</t>
  </si>
  <si>
    <t>第１～３種</t>
  </si>
  <si>
    <t>小計</t>
  </si>
  <si>
    <t>上信越高原</t>
  </si>
  <si>
    <t>秩父多摩甲斐</t>
  </si>
  <si>
    <t>合計</t>
  </si>
  <si>
    <t>（単位：ha）</t>
  </si>
  <si>
    <t>第１種</t>
  </si>
  <si>
    <t>尾瀬</t>
  </si>
  <si>
    <t>西表石垣</t>
  </si>
  <si>
    <t>　　国立公園地種区分別面積総括表</t>
  </si>
  <si>
    <t>霧島錦江湾</t>
  </si>
  <si>
    <t>屋久島</t>
  </si>
  <si>
    <t>三陸復興</t>
  </si>
  <si>
    <t>慶良間諸島</t>
  </si>
  <si>
    <t>妙高戸隠連山</t>
  </si>
  <si>
    <t>奄美群島</t>
  </si>
  <si>
    <t>やんばる</t>
  </si>
  <si>
    <t>阿寒摩周</t>
  </si>
  <si>
    <t>令和5年3月31日現在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</si>
</sst>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0.0_);[Red]\(0.0\)"/>
    <numFmt numFmtId="180" formatCode="#,##0_);\(#,##0\)"/>
    <numFmt numFmtId="181" formatCode="0.00000"/>
    <numFmt numFmtId="182" formatCode="0.000000"/>
    <numFmt numFmtId="183" formatCode="0.0000000"/>
    <numFmt numFmtId="184" formatCode="0.0000"/>
    <numFmt numFmtId="185" formatCode="0.000"/>
    <numFmt numFmtId="186" formatCode="0.0"/>
    <numFmt numFmtId="187" formatCode="0.00_ "/>
    <numFmt numFmtId="188" formatCode="0_ "/>
    <numFmt numFmtId="189" formatCode="0.000000000"/>
    <numFmt numFmtId="190" formatCode="0.00000000"/>
    <numFmt numFmtId="191" formatCode="0.0000000000"/>
    <numFmt numFmtId="192" formatCode="0.0000000000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58" fontId="2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8" fontId="2" fillId="0" borderId="18" xfId="0" applyNumberFormat="1" applyFont="1" applyFill="1" applyBorder="1" applyAlignment="1">
      <alignment vertical="top"/>
    </xf>
    <xf numFmtId="176" fontId="41" fillId="0" borderId="13" xfId="0" applyNumberFormat="1" applyFont="1" applyFill="1" applyBorder="1" applyAlignment="1">
      <alignment vertical="top"/>
    </xf>
    <xf numFmtId="177" fontId="41" fillId="0" borderId="19" xfId="0" applyNumberFormat="1" applyFont="1" applyFill="1" applyBorder="1" applyAlignment="1">
      <alignment vertical="top"/>
    </xf>
    <xf numFmtId="178" fontId="41" fillId="0" borderId="14" xfId="0" applyNumberFormat="1" applyFont="1" applyFill="1" applyBorder="1" applyAlignment="1">
      <alignment vertical="top"/>
    </xf>
    <xf numFmtId="177" fontId="41" fillId="0" borderId="13" xfId="0" applyNumberFormat="1" applyFont="1" applyFill="1" applyBorder="1" applyAlignment="1">
      <alignment vertical="top"/>
    </xf>
    <xf numFmtId="176" fontId="41" fillId="0" borderId="19" xfId="0" applyNumberFormat="1" applyFont="1" applyFill="1" applyBorder="1" applyAlignment="1">
      <alignment vertical="top"/>
    </xf>
    <xf numFmtId="0" fontId="41" fillId="0" borderId="13" xfId="0" applyFont="1" applyFill="1" applyBorder="1" applyAlignment="1">
      <alignment vertical="top"/>
    </xf>
    <xf numFmtId="176" fontId="41" fillId="0" borderId="10" xfId="0" applyNumberFormat="1" applyFont="1" applyFill="1" applyBorder="1" applyAlignment="1">
      <alignment vertical="top"/>
    </xf>
    <xf numFmtId="177" fontId="41" fillId="0" borderId="11" xfId="0" applyNumberFormat="1" applyFont="1" applyFill="1" applyBorder="1" applyAlignment="1">
      <alignment horizontal="right" vertical="top"/>
    </xf>
    <xf numFmtId="178" fontId="41" fillId="0" borderId="12" xfId="0" applyNumberFormat="1" applyFont="1" applyFill="1" applyBorder="1" applyAlignment="1">
      <alignment vertical="top"/>
    </xf>
    <xf numFmtId="177" fontId="41" fillId="0" borderId="10" xfId="0" applyNumberFormat="1" applyFont="1" applyFill="1" applyBorder="1" applyAlignment="1">
      <alignment horizontal="right" vertical="top"/>
    </xf>
    <xf numFmtId="177" fontId="41" fillId="0" borderId="10" xfId="0" applyNumberFormat="1" applyFont="1" applyFill="1" applyBorder="1" applyAlignment="1">
      <alignment vertical="top"/>
    </xf>
    <xf numFmtId="176" fontId="41" fillId="0" borderId="11" xfId="0" applyNumberFormat="1" applyFont="1" applyFill="1" applyBorder="1" applyAlignment="1">
      <alignment vertical="top"/>
    </xf>
    <xf numFmtId="177" fontId="41" fillId="0" borderId="11" xfId="0" applyNumberFormat="1" applyFont="1" applyFill="1" applyBorder="1" applyAlignment="1">
      <alignment vertical="top"/>
    </xf>
    <xf numFmtId="177" fontId="41" fillId="0" borderId="19" xfId="0" applyNumberFormat="1" applyFont="1" applyFill="1" applyBorder="1" applyAlignment="1">
      <alignment horizontal="right" vertical="top"/>
    </xf>
    <xf numFmtId="177" fontId="41" fillId="0" borderId="13" xfId="0" applyNumberFormat="1" applyFont="1" applyFill="1" applyBorder="1" applyAlignment="1">
      <alignment horizontal="right" vertical="top"/>
    </xf>
    <xf numFmtId="177" fontId="41" fillId="0" borderId="16" xfId="0" applyNumberFormat="1" applyFont="1" applyFill="1" applyBorder="1" applyAlignment="1">
      <alignment vertical="top"/>
    </xf>
    <xf numFmtId="178" fontId="41" fillId="0" borderId="17" xfId="0" applyNumberFormat="1" applyFont="1" applyFill="1" applyBorder="1" applyAlignment="1">
      <alignment vertical="top"/>
    </xf>
    <xf numFmtId="177" fontId="41" fillId="0" borderId="15" xfId="0" applyNumberFormat="1" applyFont="1" applyFill="1" applyBorder="1" applyAlignment="1">
      <alignment vertical="top"/>
    </xf>
    <xf numFmtId="176" fontId="41" fillId="0" borderId="16" xfId="0" applyNumberFormat="1" applyFont="1" applyFill="1" applyBorder="1" applyAlignment="1">
      <alignment vertical="top"/>
    </xf>
    <xf numFmtId="177" fontId="41" fillId="0" borderId="16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/>
    </xf>
    <xf numFmtId="0" fontId="41" fillId="0" borderId="15" xfId="0" applyFont="1" applyFill="1" applyBorder="1" applyAlignment="1">
      <alignment vertical="top"/>
    </xf>
    <xf numFmtId="176" fontId="41" fillId="0" borderId="15" xfId="0" applyNumberFormat="1" applyFont="1" applyFill="1" applyBorder="1" applyAlignment="1">
      <alignment vertical="top"/>
    </xf>
    <xf numFmtId="177" fontId="41" fillId="0" borderId="15" xfId="0" applyNumberFormat="1" applyFont="1" applyFill="1" applyBorder="1" applyAlignment="1">
      <alignment horizontal="right" vertical="top"/>
    </xf>
    <xf numFmtId="0" fontId="41" fillId="0" borderId="20" xfId="0" applyFont="1" applyFill="1" applyBorder="1" applyAlignment="1">
      <alignment/>
    </xf>
    <xf numFmtId="178" fontId="41" fillId="0" borderId="23" xfId="0" applyNumberFormat="1" applyFont="1" applyFill="1" applyBorder="1" applyAlignment="1">
      <alignment/>
    </xf>
    <xf numFmtId="177" fontId="41" fillId="0" borderId="24" xfId="0" applyNumberFormat="1" applyFont="1" applyFill="1" applyBorder="1" applyAlignment="1">
      <alignment/>
    </xf>
    <xf numFmtId="177" fontId="41" fillId="0" borderId="21" xfId="0" applyNumberFormat="1" applyFont="1" applyFill="1" applyBorder="1" applyAlignment="1">
      <alignment/>
    </xf>
    <xf numFmtId="178" fontId="41" fillId="0" borderId="21" xfId="0" applyNumberFormat="1" applyFont="1" applyFill="1" applyBorder="1" applyAlignment="1">
      <alignment/>
    </xf>
    <xf numFmtId="177" fontId="41" fillId="0" borderId="20" xfId="0" applyNumberFormat="1" applyFont="1" applyFill="1" applyBorder="1" applyAlignment="1">
      <alignment horizontal="right"/>
    </xf>
    <xf numFmtId="58" fontId="4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115" zoomScaleSheetLayoutView="115" zoomScalePageLayoutView="0" workbookViewId="0" topLeftCell="A2">
      <pane ySplit="4" topLeftCell="A6" activePane="bottomLeft" state="frozen"/>
      <selection pane="topLeft" activeCell="A2" sqref="A2"/>
      <selection pane="bottomLeft" activeCell="J3" sqref="J3"/>
    </sheetView>
  </sheetViews>
  <sheetFormatPr defaultColWidth="9.00390625" defaultRowHeight="13.5"/>
  <cols>
    <col min="1" max="1" width="17.625" style="14" customWidth="1"/>
    <col min="2" max="2" width="11.875" style="14" customWidth="1"/>
    <col min="3" max="3" width="11.625" style="14" customWidth="1"/>
    <col min="4" max="4" width="6.875" style="14" customWidth="1"/>
    <col min="5" max="6" width="10.875" style="14" customWidth="1"/>
    <col min="7" max="7" width="10.625" style="14" customWidth="1"/>
    <col min="8" max="8" width="11.875" style="14" customWidth="1"/>
    <col min="9" max="9" width="6.50390625" style="14" customWidth="1"/>
    <col min="10" max="10" width="12.50390625" style="14" customWidth="1"/>
    <col min="11" max="11" width="7.875" style="14" customWidth="1"/>
    <col min="12" max="12" width="10.625" style="17" customWidth="1"/>
    <col min="13" max="13" width="7.125" style="14" customWidth="1"/>
    <col min="14" max="14" width="13.875" style="14" customWidth="1"/>
    <col min="15" max="15" width="9.00390625" style="14" customWidth="1"/>
    <col min="16" max="16" width="13.875" style="14" bestFit="1" customWidth="1"/>
    <col min="17" max="17" width="9.00390625" style="14" customWidth="1"/>
    <col min="18" max="20" width="9.50390625" style="14" bestFit="1" customWidth="1"/>
    <col min="21" max="16384" width="9.00390625" style="14" customWidth="1"/>
  </cols>
  <sheetData>
    <row r="1" ht="18.75" hidden="1">
      <c r="A1" s="13" t="s">
        <v>41</v>
      </c>
    </row>
    <row r="2" spans="1:14" ht="18.75">
      <c r="A2" s="1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</row>
    <row r="3" spans="1:14" ht="12.75">
      <c r="A3" s="1"/>
      <c r="B3" s="1"/>
      <c r="C3" s="1"/>
      <c r="D3" s="1"/>
      <c r="E3" s="1"/>
      <c r="F3" s="2"/>
      <c r="G3" s="2"/>
      <c r="H3" s="2"/>
      <c r="I3" s="2"/>
      <c r="J3" s="65" t="s">
        <v>50</v>
      </c>
      <c r="K3" s="11"/>
      <c r="L3" s="3"/>
      <c r="M3" s="3" t="s">
        <v>37</v>
      </c>
      <c r="N3" s="3"/>
    </row>
    <row r="4" spans="1:14" ht="12.75">
      <c r="A4" s="4"/>
      <c r="B4" s="4"/>
      <c r="C4" s="45" t="s">
        <v>24</v>
      </c>
      <c r="D4" s="46"/>
      <c r="E4" s="46"/>
      <c r="F4" s="46"/>
      <c r="G4" s="46"/>
      <c r="H4" s="46"/>
      <c r="I4" s="47"/>
      <c r="J4" s="48" t="s">
        <v>25</v>
      </c>
      <c r="K4" s="6"/>
      <c r="L4" s="48" t="s">
        <v>26</v>
      </c>
      <c r="M4" s="6"/>
      <c r="N4" s="20"/>
    </row>
    <row r="5" spans="1:14" ht="13.5" customHeight="1">
      <c r="A5" s="7" t="s">
        <v>0</v>
      </c>
      <c r="B5" s="7" t="s">
        <v>27</v>
      </c>
      <c r="C5" s="51" t="s">
        <v>28</v>
      </c>
      <c r="D5" s="53" t="s">
        <v>29</v>
      </c>
      <c r="E5" s="4" t="s">
        <v>38</v>
      </c>
      <c r="F5" s="4" t="s">
        <v>30</v>
      </c>
      <c r="G5" s="4" t="s">
        <v>31</v>
      </c>
      <c r="H5" s="5" t="s">
        <v>32</v>
      </c>
      <c r="I5" s="53" t="s">
        <v>29</v>
      </c>
      <c r="J5" s="49"/>
      <c r="K5" s="8" t="s">
        <v>29</v>
      </c>
      <c r="L5" s="49"/>
      <c r="M5" s="8" t="s">
        <v>29</v>
      </c>
      <c r="N5" s="20"/>
    </row>
    <row r="6" spans="1:14" ht="12.75">
      <c r="A6" s="9"/>
      <c r="B6" s="9"/>
      <c r="C6" s="52"/>
      <c r="D6" s="54"/>
      <c r="E6" s="12" t="s">
        <v>24</v>
      </c>
      <c r="F6" s="9" t="s">
        <v>24</v>
      </c>
      <c r="G6" s="9" t="s">
        <v>24</v>
      </c>
      <c r="H6" s="10" t="s">
        <v>33</v>
      </c>
      <c r="I6" s="54"/>
      <c r="J6" s="50"/>
      <c r="K6" s="16"/>
      <c r="L6" s="50"/>
      <c r="M6" s="16"/>
      <c r="N6" s="19"/>
    </row>
    <row r="7" spans="1:14" ht="15" customHeight="1">
      <c r="A7" s="55" t="s">
        <v>1</v>
      </c>
      <c r="B7" s="31">
        <v>24512</v>
      </c>
      <c r="C7" s="37">
        <v>9566</v>
      </c>
      <c r="D7" s="27">
        <f aca="true" t="shared" si="0" ref="D7:D14">C7/B7*100</f>
        <v>39.025783289817234</v>
      </c>
      <c r="E7" s="35">
        <v>2887</v>
      </c>
      <c r="F7" s="35">
        <v>3363</v>
      </c>
      <c r="G7" s="35">
        <v>8541</v>
      </c>
      <c r="H7" s="36">
        <f>SUM(E7:G7)</f>
        <v>14791</v>
      </c>
      <c r="I7" s="27">
        <f>H7/B7*100</f>
        <v>60.34187336814622</v>
      </c>
      <c r="J7" s="37">
        <f>SUM(C7,H7)</f>
        <v>24357</v>
      </c>
      <c r="K7" s="27">
        <f>J7/B7*100</f>
        <v>99.36765665796344</v>
      </c>
      <c r="L7" s="32">
        <v>155</v>
      </c>
      <c r="M7" s="27">
        <f>L7/B7*100</f>
        <v>0.6323433420365535</v>
      </c>
      <c r="N7" s="21"/>
    </row>
    <row r="8" spans="1:14" ht="15" customHeight="1">
      <c r="A8" s="30" t="s">
        <v>2</v>
      </c>
      <c r="B8" s="25">
        <v>38954</v>
      </c>
      <c r="C8" s="26">
        <v>23526</v>
      </c>
      <c r="D8" s="27">
        <f t="shared" si="0"/>
        <v>60.39431123889716</v>
      </c>
      <c r="E8" s="28">
        <v>4148</v>
      </c>
      <c r="F8" s="28">
        <v>3249</v>
      </c>
      <c r="G8" s="28">
        <v>8031</v>
      </c>
      <c r="H8" s="29">
        <f aca="true" t="shared" si="1" ref="H8:H39">SUM(E8:G8)</f>
        <v>15428</v>
      </c>
      <c r="I8" s="27">
        <f aca="true" t="shared" si="2" ref="I8:I28">H8/B8*100</f>
        <v>39.60568876110284</v>
      </c>
      <c r="J8" s="26">
        <f aca="true" t="shared" si="3" ref="J8:J39">SUM(C8,H8)</f>
        <v>38954</v>
      </c>
      <c r="K8" s="27">
        <f aca="true" t="shared" si="4" ref="K8:K35">J8/B8*100</f>
        <v>100</v>
      </c>
      <c r="L8" s="38">
        <v>0</v>
      </c>
      <c r="M8" s="27">
        <f aca="true" t="shared" si="5" ref="M8:M35">L8/B8*100</f>
        <v>0</v>
      </c>
      <c r="N8" s="21"/>
    </row>
    <row r="9" spans="1:17" ht="15" customHeight="1">
      <c r="A9" s="30" t="s">
        <v>49</v>
      </c>
      <c r="B9" s="25">
        <v>91413</v>
      </c>
      <c r="C9" s="26">
        <v>10460</v>
      </c>
      <c r="D9" s="27">
        <f t="shared" si="0"/>
        <v>11.442573813352586</v>
      </c>
      <c r="E9" s="28">
        <v>20718</v>
      </c>
      <c r="F9" s="28">
        <v>24299</v>
      </c>
      <c r="G9" s="28">
        <v>17386</v>
      </c>
      <c r="H9" s="29">
        <f t="shared" si="1"/>
        <v>62403</v>
      </c>
      <c r="I9" s="27">
        <f t="shared" si="2"/>
        <v>68.26490761707853</v>
      </c>
      <c r="J9" s="26">
        <f t="shared" si="3"/>
        <v>72863</v>
      </c>
      <c r="K9" s="27">
        <f t="shared" si="4"/>
        <v>79.70748143043112</v>
      </c>
      <c r="L9" s="38">
        <v>18550</v>
      </c>
      <c r="M9" s="27">
        <f t="shared" si="5"/>
        <v>20.29251856956888</v>
      </c>
      <c r="N9" s="21"/>
      <c r="P9" s="18"/>
      <c r="Q9" s="18"/>
    </row>
    <row r="10" spans="1:14" ht="15" customHeight="1">
      <c r="A10" s="30" t="s">
        <v>3</v>
      </c>
      <c r="B10" s="25">
        <v>28788</v>
      </c>
      <c r="C10" s="26">
        <v>6490</v>
      </c>
      <c r="D10" s="27">
        <f t="shared" si="0"/>
        <v>22.544115603723775</v>
      </c>
      <c r="E10" s="28">
        <v>2321</v>
      </c>
      <c r="F10" s="28">
        <v>7663</v>
      </c>
      <c r="G10" s="28">
        <v>3303</v>
      </c>
      <c r="H10" s="29">
        <f t="shared" si="1"/>
        <v>13287</v>
      </c>
      <c r="I10" s="27">
        <f t="shared" si="2"/>
        <v>46.15464776990413</v>
      </c>
      <c r="J10" s="26">
        <f t="shared" si="3"/>
        <v>19777</v>
      </c>
      <c r="K10" s="27">
        <f t="shared" si="4"/>
        <v>68.6987633736279</v>
      </c>
      <c r="L10" s="38">
        <v>9011</v>
      </c>
      <c r="M10" s="27">
        <f t="shared" si="5"/>
        <v>31.3012366263721</v>
      </c>
      <c r="N10" s="21"/>
    </row>
    <row r="11" spans="1:14" ht="15" customHeight="1">
      <c r="A11" s="56" t="s">
        <v>4</v>
      </c>
      <c r="B11" s="57">
        <v>226764</v>
      </c>
      <c r="C11" s="40">
        <v>36807</v>
      </c>
      <c r="D11" s="41">
        <f t="shared" si="0"/>
        <v>16.231412393501614</v>
      </c>
      <c r="E11" s="42">
        <v>29571</v>
      </c>
      <c r="F11" s="42">
        <v>22267</v>
      </c>
      <c r="G11" s="42">
        <v>94848</v>
      </c>
      <c r="H11" s="43">
        <v>146684</v>
      </c>
      <c r="I11" s="41">
        <f t="shared" si="2"/>
        <v>64.68575258859431</v>
      </c>
      <c r="J11" s="40">
        <f t="shared" si="3"/>
        <v>183491</v>
      </c>
      <c r="K11" s="41">
        <f t="shared" si="4"/>
        <v>80.91716498209593</v>
      </c>
      <c r="L11" s="44">
        <v>43272</v>
      </c>
      <c r="M11" s="41">
        <f t="shared" si="5"/>
        <v>19.08239403079854</v>
      </c>
      <c r="N11" s="21"/>
    </row>
    <row r="12" spans="1:14" ht="15" customHeight="1">
      <c r="A12" s="55" t="s">
        <v>5</v>
      </c>
      <c r="B12" s="31">
        <v>99473</v>
      </c>
      <c r="C12" s="37">
        <v>2706</v>
      </c>
      <c r="D12" s="27">
        <f t="shared" si="0"/>
        <v>2.720336171624461</v>
      </c>
      <c r="E12" s="35">
        <v>29190</v>
      </c>
      <c r="F12" s="35">
        <v>17385</v>
      </c>
      <c r="G12" s="35">
        <v>10400</v>
      </c>
      <c r="H12" s="36">
        <f t="shared" si="1"/>
        <v>56975</v>
      </c>
      <c r="I12" s="27">
        <f t="shared" si="2"/>
        <v>57.27684899419943</v>
      </c>
      <c r="J12" s="37">
        <f t="shared" si="3"/>
        <v>59681</v>
      </c>
      <c r="K12" s="27">
        <f t="shared" si="4"/>
        <v>59.99718516582389</v>
      </c>
      <c r="L12" s="32">
        <v>39792</v>
      </c>
      <c r="M12" s="27">
        <f t="shared" si="5"/>
        <v>40.00281483417611</v>
      </c>
      <c r="N12" s="21"/>
    </row>
    <row r="13" spans="1:14" ht="15" customHeight="1">
      <c r="A13" s="30" t="s">
        <v>6</v>
      </c>
      <c r="B13" s="25">
        <v>85534</v>
      </c>
      <c r="C13" s="26">
        <v>13288</v>
      </c>
      <c r="D13" s="27">
        <f t="shared" si="0"/>
        <v>15.535342670750813</v>
      </c>
      <c r="E13" s="28">
        <v>17724</v>
      </c>
      <c r="F13" s="28">
        <v>23855</v>
      </c>
      <c r="G13" s="28">
        <v>26586</v>
      </c>
      <c r="H13" s="29">
        <f t="shared" si="1"/>
        <v>68165</v>
      </c>
      <c r="I13" s="27">
        <f t="shared" si="2"/>
        <v>79.69345523417589</v>
      </c>
      <c r="J13" s="26">
        <f t="shared" si="3"/>
        <v>81453</v>
      </c>
      <c r="K13" s="27">
        <f t="shared" si="4"/>
        <v>95.2287979049267</v>
      </c>
      <c r="L13" s="38">
        <v>4081</v>
      </c>
      <c r="M13" s="27">
        <f t="shared" si="5"/>
        <v>4.7712020950733045</v>
      </c>
      <c r="N13" s="21"/>
    </row>
    <row r="14" spans="1:14" ht="15" customHeight="1">
      <c r="A14" s="30" t="s">
        <v>44</v>
      </c>
      <c r="B14" s="25">
        <v>28539</v>
      </c>
      <c r="C14" s="26">
        <v>848</v>
      </c>
      <c r="D14" s="27">
        <f t="shared" si="0"/>
        <v>2.971372507796349</v>
      </c>
      <c r="E14" s="28">
        <v>2286</v>
      </c>
      <c r="F14" s="28">
        <v>8491</v>
      </c>
      <c r="G14" s="28">
        <v>14685</v>
      </c>
      <c r="H14" s="29">
        <f t="shared" si="1"/>
        <v>25462</v>
      </c>
      <c r="I14" s="27">
        <f t="shared" si="2"/>
        <v>89.2182627281965</v>
      </c>
      <c r="J14" s="26">
        <f t="shared" si="3"/>
        <v>26310</v>
      </c>
      <c r="K14" s="27">
        <f t="shared" si="4"/>
        <v>92.18963523599285</v>
      </c>
      <c r="L14" s="38">
        <v>2229</v>
      </c>
      <c r="M14" s="27">
        <f t="shared" si="5"/>
        <v>7.810364764007148</v>
      </c>
      <c r="N14" s="21"/>
    </row>
    <row r="15" spans="1:17" ht="15" customHeight="1">
      <c r="A15" s="30" t="s">
        <v>7</v>
      </c>
      <c r="B15" s="25">
        <v>186375</v>
      </c>
      <c r="C15" s="26">
        <v>18338</v>
      </c>
      <c r="D15" s="27">
        <f aca="true" t="shared" si="6" ref="D15:D32">C15/B15*100</f>
        <v>9.839302481556004</v>
      </c>
      <c r="E15" s="28">
        <v>32610</v>
      </c>
      <c r="F15" s="28">
        <v>51891</v>
      </c>
      <c r="G15" s="28">
        <v>69447</v>
      </c>
      <c r="H15" s="29">
        <f t="shared" si="1"/>
        <v>153948</v>
      </c>
      <c r="I15" s="27">
        <f t="shared" si="2"/>
        <v>82.60120724346076</v>
      </c>
      <c r="J15" s="26">
        <f t="shared" si="3"/>
        <v>172286</v>
      </c>
      <c r="K15" s="27">
        <f t="shared" si="4"/>
        <v>92.44050972501677</v>
      </c>
      <c r="L15" s="38">
        <v>14089</v>
      </c>
      <c r="M15" s="27">
        <f t="shared" si="5"/>
        <v>7.559490274983233</v>
      </c>
      <c r="N15" s="21"/>
      <c r="P15" s="18"/>
      <c r="Q15" s="18"/>
    </row>
    <row r="16" spans="1:14" ht="15" customHeight="1">
      <c r="A16" s="56" t="s">
        <v>8</v>
      </c>
      <c r="B16" s="57">
        <v>114908</v>
      </c>
      <c r="C16" s="40">
        <v>1187</v>
      </c>
      <c r="D16" s="41">
        <f t="shared" si="6"/>
        <v>1.0330003132941137</v>
      </c>
      <c r="E16" s="42">
        <v>8700</v>
      </c>
      <c r="F16" s="42">
        <v>34094</v>
      </c>
      <c r="G16" s="42">
        <v>12254</v>
      </c>
      <c r="H16" s="43">
        <f t="shared" si="1"/>
        <v>55048</v>
      </c>
      <c r="I16" s="41">
        <f t="shared" si="2"/>
        <v>47.90615100776273</v>
      </c>
      <c r="J16" s="40">
        <f t="shared" si="3"/>
        <v>56235</v>
      </c>
      <c r="K16" s="41">
        <f t="shared" si="4"/>
        <v>48.93915132105685</v>
      </c>
      <c r="L16" s="44">
        <v>58673</v>
      </c>
      <c r="M16" s="41">
        <f t="shared" si="5"/>
        <v>51.06084867894315</v>
      </c>
      <c r="N16" s="21"/>
    </row>
    <row r="17" spans="1:14" ht="15" customHeight="1">
      <c r="A17" s="55" t="s">
        <v>39</v>
      </c>
      <c r="B17" s="31">
        <v>37222</v>
      </c>
      <c r="C17" s="37">
        <v>9419</v>
      </c>
      <c r="D17" s="27">
        <f t="shared" si="6"/>
        <v>25.304927193595184</v>
      </c>
      <c r="E17" s="35">
        <v>6212</v>
      </c>
      <c r="F17" s="35">
        <v>16166</v>
      </c>
      <c r="G17" s="35">
        <v>5425</v>
      </c>
      <c r="H17" s="36">
        <v>27803</v>
      </c>
      <c r="I17" s="27">
        <f t="shared" si="2"/>
        <v>74.69507280640482</v>
      </c>
      <c r="J17" s="37">
        <f t="shared" si="3"/>
        <v>37222</v>
      </c>
      <c r="K17" s="27">
        <f t="shared" si="4"/>
        <v>100</v>
      </c>
      <c r="L17" s="32">
        <v>0</v>
      </c>
      <c r="M17" s="27">
        <f t="shared" si="5"/>
        <v>0</v>
      </c>
      <c r="N17" s="21"/>
    </row>
    <row r="18" spans="1:14" ht="15" customHeight="1">
      <c r="A18" s="30" t="s">
        <v>34</v>
      </c>
      <c r="B18" s="25">
        <v>148194</v>
      </c>
      <c r="C18" s="26">
        <v>9201</v>
      </c>
      <c r="D18" s="27">
        <f t="shared" si="6"/>
        <v>6.20875339082554</v>
      </c>
      <c r="E18" s="28">
        <v>6470</v>
      </c>
      <c r="F18" s="28">
        <v>38063</v>
      </c>
      <c r="G18" s="28">
        <v>6592</v>
      </c>
      <c r="H18" s="29">
        <f t="shared" si="1"/>
        <v>51125</v>
      </c>
      <c r="I18" s="27">
        <f t="shared" si="2"/>
        <v>34.49869765307637</v>
      </c>
      <c r="J18" s="26">
        <f t="shared" si="3"/>
        <v>60326</v>
      </c>
      <c r="K18" s="27">
        <f t="shared" si="4"/>
        <v>40.70745104390191</v>
      </c>
      <c r="L18" s="38">
        <v>87868</v>
      </c>
      <c r="M18" s="27">
        <f t="shared" si="5"/>
        <v>59.29254895609809</v>
      </c>
      <c r="N18" s="21"/>
    </row>
    <row r="19" spans="1:14" ht="15" customHeight="1">
      <c r="A19" s="30" t="s">
        <v>35</v>
      </c>
      <c r="B19" s="25">
        <v>126259</v>
      </c>
      <c r="C19" s="26">
        <v>3791</v>
      </c>
      <c r="D19" s="27">
        <f t="shared" si="6"/>
        <v>3.0025582334724654</v>
      </c>
      <c r="E19" s="28">
        <v>9166</v>
      </c>
      <c r="F19" s="28">
        <v>17930</v>
      </c>
      <c r="G19" s="28">
        <v>25600</v>
      </c>
      <c r="H19" s="29">
        <f t="shared" si="1"/>
        <v>52696</v>
      </c>
      <c r="I19" s="27">
        <f t="shared" si="2"/>
        <v>41.73643067028885</v>
      </c>
      <c r="J19" s="26">
        <f>SUM(C19,H19)</f>
        <v>56487</v>
      </c>
      <c r="K19" s="27">
        <f t="shared" si="4"/>
        <v>44.73898890376132</v>
      </c>
      <c r="L19" s="38">
        <v>69772</v>
      </c>
      <c r="M19" s="27">
        <f t="shared" si="5"/>
        <v>55.26101109623869</v>
      </c>
      <c r="N19" s="21"/>
    </row>
    <row r="20" spans="1:14" ht="15" customHeight="1">
      <c r="A20" s="30" t="s">
        <v>9</v>
      </c>
      <c r="B20" s="25">
        <v>6629</v>
      </c>
      <c r="C20" s="26">
        <v>4934</v>
      </c>
      <c r="D20" s="27">
        <f t="shared" si="6"/>
        <v>74.430532508674</v>
      </c>
      <c r="E20" s="28">
        <v>949</v>
      </c>
      <c r="F20" s="28">
        <v>534</v>
      </c>
      <c r="G20" s="28">
        <v>194</v>
      </c>
      <c r="H20" s="29">
        <f t="shared" si="1"/>
        <v>1677</v>
      </c>
      <c r="I20" s="27">
        <f t="shared" si="2"/>
        <v>25.29793332327651</v>
      </c>
      <c r="J20" s="26">
        <f t="shared" si="3"/>
        <v>6611</v>
      </c>
      <c r="K20" s="27">
        <f t="shared" si="4"/>
        <v>99.72846583195052</v>
      </c>
      <c r="L20" s="38">
        <v>18</v>
      </c>
      <c r="M20" s="27">
        <f t="shared" si="5"/>
        <v>0.27153416804947955</v>
      </c>
      <c r="N20" s="21"/>
    </row>
    <row r="21" spans="1:14" ht="15" customHeight="1">
      <c r="A21" s="56" t="s">
        <v>10</v>
      </c>
      <c r="B21" s="57">
        <v>121755</v>
      </c>
      <c r="C21" s="40">
        <v>7862</v>
      </c>
      <c r="D21" s="41">
        <v>6.4572296825592375</v>
      </c>
      <c r="E21" s="25">
        <v>8963</v>
      </c>
      <c r="F21" s="25">
        <v>30255</v>
      </c>
      <c r="G21" s="25">
        <v>42158</v>
      </c>
      <c r="H21" s="43">
        <v>81376</v>
      </c>
      <c r="I21" s="41">
        <v>66.83585889696522</v>
      </c>
      <c r="J21" s="40">
        <v>89238</v>
      </c>
      <c r="K21" s="41">
        <v>73.29308857952445</v>
      </c>
      <c r="L21" s="44">
        <v>32517</v>
      </c>
      <c r="M21" s="41">
        <v>26.706911420475542</v>
      </c>
      <c r="N21" s="21"/>
    </row>
    <row r="22" spans="1:14" ht="15" customHeight="1">
      <c r="A22" s="55" t="s">
        <v>11</v>
      </c>
      <c r="B22" s="31">
        <v>174323</v>
      </c>
      <c r="C22" s="37">
        <v>64129</v>
      </c>
      <c r="D22" s="27">
        <f t="shared" si="6"/>
        <v>36.78745776518302</v>
      </c>
      <c r="E22" s="35">
        <v>33947</v>
      </c>
      <c r="F22" s="35">
        <v>39776</v>
      </c>
      <c r="G22" s="35">
        <v>13642</v>
      </c>
      <c r="H22" s="36">
        <f t="shared" si="1"/>
        <v>87365</v>
      </c>
      <c r="I22" s="27">
        <f t="shared" si="2"/>
        <v>50.116737320950186</v>
      </c>
      <c r="J22" s="37">
        <f t="shared" si="3"/>
        <v>151494</v>
      </c>
      <c r="K22" s="27">
        <f t="shared" si="4"/>
        <v>86.90419508613321</v>
      </c>
      <c r="L22" s="32">
        <v>22829</v>
      </c>
      <c r="M22" s="27">
        <f t="shared" si="5"/>
        <v>13.095804913866788</v>
      </c>
      <c r="N22" s="21"/>
    </row>
    <row r="23" spans="1:14" ht="15" customHeight="1">
      <c r="A23" s="30" t="s">
        <v>46</v>
      </c>
      <c r="B23" s="25">
        <v>39772</v>
      </c>
      <c r="C23" s="26">
        <v>3552</v>
      </c>
      <c r="D23" s="27">
        <f>C23/B23*100</f>
        <v>8.930906165141305</v>
      </c>
      <c r="E23" s="28">
        <v>4812</v>
      </c>
      <c r="F23" s="28">
        <v>15026</v>
      </c>
      <c r="G23" s="28">
        <v>16382</v>
      </c>
      <c r="H23" s="29">
        <f>SUM(E23:G23)</f>
        <v>36220</v>
      </c>
      <c r="I23" s="27">
        <f>H23/B23*100</f>
        <v>91.06909383485869</v>
      </c>
      <c r="J23" s="26">
        <f>SUM(C23,H23)</f>
        <v>39772</v>
      </c>
      <c r="K23" s="27">
        <f>J23/B23*100</f>
        <v>100</v>
      </c>
      <c r="L23" s="38">
        <v>0</v>
      </c>
      <c r="M23" s="27">
        <f>L23/B23*100</f>
        <v>0</v>
      </c>
      <c r="N23" s="21"/>
    </row>
    <row r="24" spans="1:16" ht="15" customHeight="1">
      <c r="A24" s="30" t="s">
        <v>12</v>
      </c>
      <c r="B24" s="25">
        <v>49900</v>
      </c>
      <c r="C24" s="26">
        <v>17857</v>
      </c>
      <c r="D24" s="27">
        <f t="shared" si="6"/>
        <v>35.78557114228457</v>
      </c>
      <c r="E24" s="28">
        <v>2582</v>
      </c>
      <c r="F24" s="28">
        <v>8403</v>
      </c>
      <c r="G24" s="28">
        <v>21058</v>
      </c>
      <c r="H24" s="29">
        <f t="shared" si="1"/>
        <v>32043</v>
      </c>
      <c r="I24" s="27">
        <f t="shared" si="2"/>
        <v>64.21442885771543</v>
      </c>
      <c r="J24" s="26">
        <f t="shared" si="3"/>
        <v>49900</v>
      </c>
      <c r="K24" s="27">
        <f t="shared" si="4"/>
        <v>100</v>
      </c>
      <c r="L24" s="38">
        <v>0</v>
      </c>
      <c r="M24" s="27">
        <f t="shared" si="5"/>
        <v>0</v>
      </c>
      <c r="N24" s="21"/>
      <c r="P24" s="18"/>
    </row>
    <row r="25" spans="1:14" ht="15" customHeight="1">
      <c r="A25" s="30" t="s">
        <v>13</v>
      </c>
      <c r="B25" s="25">
        <v>35752</v>
      </c>
      <c r="C25" s="26">
        <v>9181</v>
      </c>
      <c r="D25" s="27">
        <f t="shared" si="6"/>
        <v>25.67968225553815</v>
      </c>
      <c r="E25" s="28">
        <v>5500</v>
      </c>
      <c r="F25" s="28">
        <v>4022</v>
      </c>
      <c r="G25" s="28">
        <v>17049</v>
      </c>
      <c r="H25" s="29">
        <f t="shared" si="1"/>
        <v>26571</v>
      </c>
      <c r="I25" s="27">
        <f t="shared" si="2"/>
        <v>74.32031774446185</v>
      </c>
      <c r="J25" s="26">
        <f t="shared" si="3"/>
        <v>35752</v>
      </c>
      <c r="K25" s="27">
        <f t="shared" si="4"/>
        <v>100</v>
      </c>
      <c r="L25" s="38">
        <v>0</v>
      </c>
      <c r="M25" s="27">
        <f t="shared" si="5"/>
        <v>0</v>
      </c>
      <c r="N25" s="21"/>
    </row>
    <row r="26" spans="1:14" ht="15" customHeight="1">
      <c r="A26" s="30" t="s">
        <v>14</v>
      </c>
      <c r="B26" s="25">
        <v>55544</v>
      </c>
      <c r="C26" s="26">
        <v>1003</v>
      </c>
      <c r="D26" s="27">
        <f t="shared" si="6"/>
        <v>1.8057756013250756</v>
      </c>
      <c r="E26" s="28">
        <v>1128</v>
      </c>
      <c r="F26" s="28">
        <v>6600</v>
      </c>
      <c r="G26" s="28">
        <v>8778</v>
      </c>
      <c r="H26" s="29">
        <f t="shared" si="1"/>
        <v>16506</v>
      </c>
      <c r="I26" s="27">
        <f t="shared" si="2"/>
        <v>29.71698113207547</v>
      </c>
      <c r="J26" s="26">
        <f t="shared" si="3"/>
        <v>17509</v>
      </c>
      <c r="K26" s="27">
        <f t="shared" si="4"/>
        <v>31.52275673340055</v>
      </c>
      <c r="L26" s="38">
        <v>38035</v>
      </c>
      <c r="M26" s="27">
        <f t="shared" si="5"/>
        <v>68.47724326659946</v>
      </c>
      <c r="N26" s="21"/>
    </row>
    <row r="27" spans="1:14" ht="15" customHeight="1">
      <c r="A27" s="55" t="s">
        <v>15</v>
      </c>
      <c r="B27" s="31">
        <v>61604</v>
      </c>
      <c r="C27" s="37">
        <v>4491</v>
      </c>
      <c r="D27" s="33">
        <v>7.290111031751185</v>
      </c>
      <c r="E27" s="35">
        <v>4406</v>
      </c>
      <c r="F27" s="35">
        <v>5789</v>
      </c>
      <c r="G27" s="35">
        <v>7531</v>
      </c>
      <c r="H27" s="36">
        <v>17726</v>
      </c>
      <c r="I27" s="33">
        <v>28.7741055775599</v>
      </c>
      <c r="J27" s="37">
        <v>22217</v>
      </c>
      <c r="K27" s="33">
        <v>36.06421660931108</v>
      </c>
      <c r="L27" s="32">
        <v>39387</v>
      </c>
      <c r="M27" s="33">
        <v>63.93578339068892</v>
      </c>
      <c r="N27" s="21"/>
    </row>
    <row r="28" spans="1:14" ht="15" customHeight="1">
      <c r="A28" s="30" t="s">
        <v>16</v>
      </c>
      <c r="B28" s="25">
        <v>8783</v>
      </c>
      <c r="C28" s="26">
        <v>600</v>
      </c>
      <c r="D28" s="27">
        <f t="shared" si="6"/>
        <v>6.831378799954457</v>
      </c>
      <c r="E28" s="28">
        <v>355</v>
      </c>
      <c r="F28" s="28">
        <v>4577</v>
      </c>
      <c r="G28" s="28">
        <v>3030</v>
      </c>
      <c r="H28" s="29">
        <f t="shared" si="1"/>
        <v>7962</v>
      </c>
      <c r="I28" s="27">
        <f t="shared" si="2"/>
        <v>90.65239667539565</v>
      </c>
      <c r="J28" s="26">
        <f t="shared" si="3"/>
        <v>8562</v>
      </c>
      <c r="K28" s="27">
        <f t="shared" si="4"/>
        <v>97.48377547535011</v>
      </c>
      <c r="L28" s="38">
        <v>221</v>
      </c>
      <c r="M28" s="27">
        <f t="shared" si="5"/>
        <v>2.5162245246498918</v>
      </c>
      <c r="N28" s="21"/>
    </row>
    <row r="29" spans="1:16" ht="15" customHeight="1">
      <c r="A29" s="30" t="s">
        <v>17</v>
      </c>
      <c r="B29" s="25">
        <f>C29+H29+L29</f>
        <v>67308</v>
      </c>
      <c r="C29" s="26">
        <v>978</v>
      </c>
      <c r="D29" s="27">
        <f t="shared" si="6"/>
        <v>1.45302192904261</v>
      </c>
      <c r="E29" s="28">
        <v>4690</v>
      </c>
      <c r="F29" s="28">
        <v>31640</v>
      </c>
      <c r="G29" s="28">
        <v>7537</v>
      </c>
      <c r="H29" s="29">
        <f t="shared" si="1"/>
        <v>43867</v>
      </c>
      <c r="I29" s="27">
        <f aca="true" t="shared" si="7" ref="I29:I35">H29/B29*100</f>
        <v>65.17353063528853</v>
      </c>
      <c r="J29" s="26">
        <f t="shared" si="3"/>
        <v>44845</v>
      </c>
      <c r="K29" s="27">
        <f t="shared" si="4"/>
        <v>66.62655256433113</v>
      </c>
      <c r="L29" s="38">
        <v>22463</v>
      </c>
      <c r="M29" s="27">
        <f t="shared" si="5"/>
        <v>33.373447435668865</v>
      </c>
      <c r="N29" s="21"/>
      <c r="P29" s="18"/>
    </row>
    <row r="30" spans="1:14" ht="15" customHeight="1">
      <c r="A30" s="30" t="s">
        <v>18</v>
      </c>
      <c r="B30" s="25">
        <v>35097</v>
      </c>
      <c r="C30" s="26">
        <v>2179</v>
      </c>
      <c r="D30" s="27">
        <v>6.208507849673762</v>
      </c>
      <c r="E30" s="28">
        <v>4900</v>
      </c>
      <c r="F30" s="28">
        <v>10911</v>
      </c>
      <c r="G30" s="28">
        <v>12755</v>
      </c>
      <c r="H30" s="29">
        <v>28566</v>
      </c>
      <c r="I30" s="27">
        <v>81.39157192922471</v>
      </c>
      <c r="J30" s="26">
        <v>30745</v>
      </c>
      <c r="K30" s="27">
        <v>87.60007977889848</v>
      </c>
      <c r="L30" s="38">
        <v>4352</v>
      </c>
      <c r="M30" s="27">
        <v>12.399920221101517</v>
      </c>
      <c r="N30" s="21"/>
    </row>
    <row r="31" spans="1:14" ht="15" customHeight="1">
      <c r="A31" s="56" t="s">
        <v>19</v>
      </c>
      <c r="B31" s="57">
        <v>11345</v>
      </c>
      <c r="C31" s="40">
        <v>961</v>
      </c>
      <c r="D31" s="41">
        <f t="shared" si="6"/>
        <v>8.470691934773027</v>
      </c>
      <c r="E31" s="42">
        <v>958</v>
      </c>
      <c r="F31" s="42">
        <v>5146</v>
      </c>
      <c r="G31" s="42">
        <v>3923</v>
      </c>
      <c r="H31" s="43">
        <f t="shared" si="1"/>
        <v>10027</v>
      </c>
      <c r="I31" s="41">
        <f t="shared" si="7"/>
        <v>88.38254737769942</v>
      </c>
      <c r="J31" s="40">
        <f t="shared" si="3"/>
        <v>10988</v>
      </c>
      <c r="K31" s="41">
        <f t="shared" si="4"/>
        <v>96.85323931247245</v>
      </c>
      <c r="L31" s="44">
        <v>357</v>
      </c>
      <c r="M31" s="41">
        <f t="shared" si="5"/>
        <v>3.146760687527545</v>
      </c>
      <c r="N31" s="21"/>
    </row>
    <row r="32" spans="1:14" ht="15" customHeight="1">
      <c r="A32" s="55" t="s">
        <v>20</v>
      </c>
      <c r="B32" s="31">
        <v>24646</v>
      </c>
      <c r="C32" s="37">
        <v>80</v>
      </c>
      <c r="D32" s="33">
        <f t="shared" si="6"/>
        <v>0.32459628337255536</v>
      </c>
      <c r="E32" s="35">
        <v>1870</v>
      </c>
      <c r="F32" s="35">
        <v>13255</v>
      </c>
      <c r="G32" s="35">
        <v>8446</v>
      </c>
      <c r="H32" s="36">
        <f t="shared" si="1"/>
        <v>23571</v>
      </c>
      <c r="I32" s="33">
        <f t="shared" si="7"/>
        <v>95.63823744218128</v>
      </c>
      <c r="J32" s="37">
        <f t="shared" si="3"/>
        <v>23651</v>
      </c>
      <c r="K32" s="33">
        <f t="shared" si="4"/>
        <v>95.96283372555384</v>
      </c>
      <c r="L32" s="32">
        <v>995</v>
      </c>
      <c r="M32" s="33">
        <f t="shared" si="5"/>
        <v>4.037166274446157</v>
      </c>
      <c r="N32" s="21"/>
    </row>
    <row r="33" spans="1:14" ht="15" customHeight="1">
      <c r="A33" s="30" t="s">
        <v>21</v>
      </c>
      <c r="B33" s="25">
        <v>28279</v>
      </c>
      <c r="C33" s="26">
        <v>589</v>
      </c>
      <c r="D33" s="27">
        <v>2.0828176385303583</v>
      </c>
      <c r="E33" s="28">
        <v>996</v>
      </c>
      <c r="F33" s="28">
        <v>11705</v>
      </c>
      <c r="G33" s="28">
        <v>6709</v>
      </c>
      <c r="H33" s="29">
        <f t="shared" si="1"/>
        <v>19410</v>
      </c>
      <c r="I33" s="27">
        <f t="shared" si="7"/>
        <v>68.63750486226529</v>
      </c>
      <c r="J33" s="26">
        <f t="shared" si="3"/>
        <v>19999</v>
      </c>
      <c r="K33" s="27">
        <f t="shared" si="4"/>
        <v>70.72032250079565</v>
      </c>
      <c r="L33" s="38">
        <v>8280</v>
      </c>
      <c r="M33" s="27">
        <f t="shared" si="5"/>
        <v>29.279677499204354</v>
      </c>
      <c r="N33" s="21"/>
    </row>
    <row r="34" spans="1:14" ht="15" customHeight="1">
      <c r="A34" s="30" t="s">
        <v>22</v>
      </c>
      <c r="B34" s="25">
        <f>SUM(J34,L34)</f>
        <v>73017</v>
      </c>
      <c r="C34" s="26">
        <v>1934</v>
      </c>
      <c r="D34" s="27">
        <f aca="true" t="shared" si="8" ref="D34:D40">C34/B34*100</f>
        <v>2.648698248353123</v>
      </c>
      <c r="E34" s="28">
        <v>4425</v>
      </c>
      <c r="F34" s="28">
        <v>14093</v>
      </c>
      <c r="G34" s="28">
        <v>15659</v>
      </c>
      <c r="H34" s="29">
        <f t="shared" si="1"/>
        <v>34177</v>
      </c>
      <c r="I34" s="27">
        <f t="shared" si="7"/>
        <v>46.80690798033334</v>
      </c>
      <c r="J34" s="26">
        <f>SUM(C34,H34)</f>
        <v>36111</v>
      </c>
      <c r="K34" s="27">
        <f t="shared" si="4"/>
        <v>49.45560622868647</v>
      </c>
      <c r="L34" s="38">
        <v>36906</v>
      </c>
      <c r="M34" s="27">
        <f t="shared" si="5"/>
        <v>50.54439377131354</v>
      </c>
      <c r="N34" s="21"/>
    </row>
    <row r="35" spans="1:14" ht="15" customHeight="1">
      <c r="A35" s="30" t="s">
        <v>42</v>
      </c>
      <c r="B35" s="25">
        <f aca="true" t="shared" si="9" ref="B35:B40">SUM(J35,L35)</f>
        <v>36605</v>
      </c>
      <c r="C35" s="38">
        <v>4961</v>
      </c>
      <c r="D35" s="27">
        <f t="shared" si="8"/>
        <v>13.552793334243956</v>
      </c>
      <c r="E35" s="39">
        <v>3738</v>
      </c>
      <c r="F35" s="28">
        <v>10335</v>
      </c>
      <c r="G35" s="39">
        <v>5381</v>
      </c>
      <c r="H35" s="29">
        <f t="shared" si="1"/>
        <v>19454</v>
      </c>
      <c r="I35" s="27">
        <f t="shared" si="7"/>
        <v>53.145745116787324</v>
      </c>
      <c r="J35" s="26">
        <f t="shared" si="3"/>
        <v>24415</v>
      </c>
      <c r="K35" s="27">
        <f t="shared" si="4"/>
        <v>66.69853845103127</v>
      </c>
      <c r="L35" s="38">
        <v>12190</v>
      </c>
      <c r="M35" s="27">
        <f t="shared" si="5"/>
        <v>33.30146154896872</v>
      </c>
      <c r="N35" s="21"/>
    </row>
    <row r="36" spans="1:14" ht="15" customHeight="1">
      <c r="A36" s="56" t="s">
        <v>43</v>
      </c>
      <c r="B36" s="57">
        <f t="shared" si="9"/>
        <v>24566</v>
      </c>
      <c r="C36" s="44">
        <v>7669</v>
      </c>
      <c r="D36" s="41">
        <f t="shared" si="8"/>
        <v>31.21794349914516</v>
      </c>
      <c r="E36" s="58">
        <v>3300</v>
      </c>
      <c r="F36" s="42">
        <v>2516</v>
      </c>
      <c r="G36" s="58">
        <v>11016</v>
      </c>
      <c r="H36" s="43">
        <f t="shared" si="1"/>
        <v>16832</v>
      </c>
      <c r="I36" s="41">
        <f aca="true" t="shared" si="10" ref="I36:I41">H36/B36*100</f>
        <v>68.51746316046568</v>
      </c>
      <c r="J36" s="40">
        <f t="shared" si="3"/>
        <v>24501</v>
      </c>
      <c r="K36" s="41">
        <f aca="true" t="shared" si="11" ref="K36:K41">J36/B36*100</f>
        <v>99.73540665961085</v>
      </c>
      <c r="L36" s="44">
        <v>65</v>
      </c>
      <c r="M36" s="41">
        <f aca="true" t="shared" si="12" ref="M36:M41">L36/B36*100</f>
        <v>0.2645933403891557</v>
      </c>
      <c r="N36" s="21"/>
    </row>
    <row r="37" spans="1:14" ht="15" customHeight="1">
      <c r="A37" s="55" t="s">
        <v>47</v>
      </c>
      <c r="B37" s="31">
        <f t="shared" si="9"/>
        <v>42196</v>
      </c>
      <c r="C37" s="32">
        <v>5248</v>
      </c>
      <c r="D37" s="33">
        <f t="shared" si="8"/>
        <v>12.437197838657694</v>
      </c>
      <c r="E37" s="34">
        <v>9615</v>
      </c>
      <c r="F37" s="35">
        <v>24596</v>
      </c>
      <c r="G37" s="34">
        <v>1167</v>
      </c>
      <c r="H37" s="36">
        <f>SUM(E37:G37)</f>
        <v>35378</v>
      </c>
      <c r="I37" s="33">
        <f t="shared" si="10"/>
        <v>83.84207033842071</v>
      </c>
      <c r="J37" s="37">
        <f>SUM(C37,H37)</f>
        <v>40626</v>
      </c>
      <c r="K37" s="33">
        <f t="shared" si="11"/>
        <v>96.2792681770784</v>
      </c>
      <c r="L37" s="32">
        <v>1570</v>
      </c>
      <c r="M37" s="33">
        <f t="shared" si="12"/>
        <v>3.720731822921604</v>
      </c>
      <c r="N37" s="21"/>
    </row>
    <row r="38" spans="1:14" ht="15" customHeight="1">
      <c r="A38" s="30" t="s">
        <v>48</v>
      </c>
      <c r="B38" s="25">
        <f t="shared" si="9"/>
        <v>17352</v>
      </c>
      <c r="C38" s="38">
        <v>3009</v>
      </c>
      <c r="D38" s="27">
        <f t="shared" si="8"/>
        <v>17.34094052558783</v>
      </c>
      <c r="E38" s="39">
        <v>5001</v>
      </c>
      <c r="F38" s="28">
        <v>4477</v>
      </c>
      <c r="G38" s="39">
        <v>3834</v>
      </c>
      <c r="H38" s="29">
        <f t="shared" si="1"/>
        <v>13312</v>
      </c>
      <c r="I38" s="27">
        <f t="shared" si="10"/>
        <v>76.71738128169665</v>
      </c>
      <c r="J38" s="26">
        <f t="shared" si="3"/>
        <v>16321</v>
      </c>
      <c r="K38" s="27">
        <f t="shared" si="11"/>
        <v>94.05832180728446</v>
      </c>
      <c r="L38" s="38">
        <v>1031</v>
      </c>
      <c r="M38" s="27">
        <f t="shared" si="12"/>
        <v>5.941678192715536</v>
      </c>
      <c r="N38" s="21"/>
    </row>
    <row r="39" spans="1:14" ht="15" customHeight="1">
      <c r="A39" s="30" t="s">
        <v>45</v>
      </c>
      <c r="B39" s="25">
        <f t="shared" si="9"/>
        <v>3520</v>
      </c>
      <c r="C39" s="38">
        <v>305</v>
      </c>
      <c r="D39" s="27">
        <f t="shared" si="8"/>
        <v>8.664772727272728</v>
      </c>
      <c r="E39" s="39">
        <v>180</v>
      </c>
      <c r="F39" s="28">
        <v>554</v>
      </c>
      <c r="G39" s="39">
        <v>2228</v>
      </c>
      <c r="H39" s="29">
        <f t="shared" si="1"/>
        <v>2962</v>
      </c>
      <c r="I39" s="27">
        <f t="shared" si="10"/>
        <v>84.14772727272727</v>
      </c>
      <c r="J39" s="26">
        <f t="shared" si="3"/>
        <v>3267</v>
      </c>
      <c r="K39" s="27">
        <f t="shared" si="11"/>
        <v>92.8125</v>
      </c>
      <c r="L39" s="38">
        <v>253</v>
      </c>
      <c r="M39" s="27">
        <f t="shared" si="12"/>
        <v>7.187499999999999</v>
      </c>
      <c r="N39" s="21"/>
    </row>
    <row r="40" spans="1:14" ht="15" customHeight="1">
      <c r="A40" s="56" t="s">
        <v>40</v>
      </c>
      <c r="B40" s="25">
        <f t="shared" si="9"/>
        <v>40658</v>
      </c>
      <c r="C40" s="40">
        <v>5181</v>
      </c>
      <c r="D40" s="41">
        <f t="shared" si="8"/>
        <v>12.742879630085099</v>
      </c>
      <c r="E40" s="42">
        <v>17451</v>
      </c>
      <c r="F40" s="42">
        <v>4325</v>
      </c>
      <c r="G40" s="42">
        <v>7043</v>
      </c>
      <c r="H40" s="43">
        <f>SUM(E40:G40)</f>
        <v>28819</v>
      </c>
      <c r="I40" s="41">
        <f t="shared" si="10"/>
        <v>70.88149933592405</v>
      </c>
      <c r="J40" s="40">
        <f>SUM(C40,H40)</f>
        <v>34000</v>
      </c>
      <c r="K40" s="41">
        <f t="shared" si="11"/>
        <v>83.62437896600915</v>
      </c>
      <c r="L40" s="44">
        <v>6658</v>
      </c>
      <c r="M40" s="41">
        <f t="shared" si="12"/>
        <v>16.37562103399085</v>
      </c>
      <c r="N40" s="21"/>
    </row>
    <row r="41" spans="1:20" ht="12.75">
      <c r="A41" s="59" t="s">
        <v>36</v>
      </c>
      <c r="B41" s="61">
        <f>SUM(B7:B40)</f>
        <v>2195586</v>
      </c>
      <c r="C41" s="61">
        <f>SUM(C7:C40)</f>
        <v>292330</v>
      </c>
      <c r="D41" s="60">
        <f>C41/B41*100</f>
        <v>13.314440882752942</v>
      </c>
      <c r="E41" s="61">
        <f>SUM(E7:E40)</f>
        <v>291769</v>
      </c>
      <c r="F41" s="62">
        <f>SUM(F7:F40)</f>
        <v>517251</v>
      </c>
      <c r="G41" s="61">
        <f>SUM(G7:G40)</f>
        <v>518618</v>
      </c>
      <c r="H41" s="61">
        <f>SUM(H7:H40)</f>
        <v>1327636</v>
      </c>
      <c r="I41" s="63">
        <f t="shared" si="10"/>
        <v>60.468412533146044</v>
      </c>
      <c r="J41" s="61">
        <f>SUM(J7:J40)</f>
        <v>1619966</v>
      </c>
      <c r="K41" s="60">
        <f t="shared" si="11"/>
        <v>73.78285341589898</v>
      </c>
      <c r="L41" s="64">
        <f>SUM(L7:L40)</f>
        <v>575619</v>
      </c>
      <c r="M41" s="60">
        <f t="shared" si="12"/>
        <v>26.217101038173862</v>
      </c>
      <c r="N41" s="24"/>
      <c r="O41" s="23"/>
      <c r="P41" s="18"/>
      <c r="R41" s="18"/>
      <c r="S41" s="18">
        <f>J41/B41*100</f>
        <v>73.78285341589898</v>
      </c>
      <c r="T41" s="18">
        <f>L41/B41*100</f>
        <v>26.217101038173862</v>
      </c>
    </row>
    <row r="42" spans="2:8" ht="12.75">
      <c r="B42" s="22"/>
      <c r="E42" s="18">
        <f>E41/B41*100</f>
        <v>13.288889617623722</v>
      </c>
      <c r="F42" s="18">
        <f>F41/B41*100</f>
        <v>23.558676362483638</v>
      </c>
      <c r="G42" s="18">
        <f>G41/B41*100</f>
        <v>23.62093764489298</v>
      </c>
      <c r="H42" s="18">
        <f>H41/B41*100</f>
        <v>60.468412533146044</v>
      </c>
    </row>
    <row r="43" spans="2:13" ht="12.75">
      <c r="B43" s="22"/>
      <c r="D43" s="18"/>
      <c r="I43" s="18"/>
      <c r="K43" s="18"/>
      <c r="M43" s="18"/>
    </row>
  </sheetData>
  <sheetProtection/>
  <mergeCells count="6">
    <mergeCell ref="C4:I4"/>
    <mergeCell ref="J4:J6"/>
    <mergeCell ref="L4:L6"/>
    <mergeCell ref="C5:C6"/>
    <mergeCell ref="D5:D6"/>
    <mergeCell ref="I5:I6"/>
  </mergeCells>
  <printOptions horizontalCentered="1"/>
  <pageMargins left="0.7874015748031497" right="0.7874015748031497" top="0.73" bottom="0.38" header="0.5118110236220472" footer="0.2"/>
  <pageSetup horizontalDpi="600" verticalDpi="600" orientation="landscape" paperSize="9" scale="88" r:id="rId1"/>
  <ignoredErrors>
    <ignoredError sqref="H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金子 棟哉（TOYA KANEKO）</cp:lastModifiedBy>
  <cp:lastPrinted>2017-01-05T06:50:16Z</cp:lastPrinted>
  <dcterms:created xsi:type="dcterms:W3CDTF">2002-09-18T13:04:12Z</dcterms:created>
  <dcterms:modified xsi:type="dcterms:W3CDTF">2023-10-03T05:43:13Z</dcterms:modified>
  <cp:category/>
  <cp:version/>
  <cp:contentType/>
  <cp:contentStatus/>
</cp:coreProperties>
</file>