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61" windowWidth="15120" windowHeight="8145" tabRatio="840" activeTab="0"/>
  </bookViews>
  <sheets>
    <sheet name="14-2" sheetId="1" r:id="rId1"/>
  </sheets>
  <definedNames>
    <definedName name="_xlnm.Print_Area" localSheetId="0">'14-2'!$A$1:$N$1196</definedName>
  </definedNames>
  <calcPr calcMode="manual" fullCalcOnLoad="1" refMode="R1C1"/>
</workbook>
</file>

<file path=xl/sharedStrings.xml><?xml version="1.0" encoding="utf-8"?>
<sst xmlns="http://schemas.openxmlformats.org/spreadsheetml/2006/main" count="1328" uniqueCount="308">
  <si>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</si>
  <si>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</si>
  <si>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</si>
  <si>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</si>
  <si>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</si>
  <si>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</si>
  <si>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</si>
  <si>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</si>
  <si>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</si>
  <si>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</si>
  <si>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</si>
  <si>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</si>
  <si>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</si>
  <si>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</si>
  <si>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</si>
  <si>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</si>
  <si>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</si>
  <si>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</si>
  <si>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</si>
  <si>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</si>
  <si>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</si>
  <si>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</si>
  <si>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</si>
  <si>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</si>
  <si>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</si>
  <si>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</si>
  <si>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</si>
  <si>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</si>
  <si>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</si>
  <si>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</si>
  <si>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</si>
  <si>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</si>
  <si>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</si>
  <si>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</si>
  <si>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</si>
  <si>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</si>
  <si>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</si>
  <si>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</si>
  <si>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</si>
  <si>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</si>
  <si>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</si>
  <si>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</si>
  <si>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</si>
  <si>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</si>
  <si>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</si>
  <si>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</si>
  <si>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</si>
  <si>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</si>
  <si>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</si>
  <si>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</si>
  <si>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</si>
  <si>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</si>
  <si>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</si>
  <si>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</si>
  <si>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平成 17 年度</t>
  </si>
  <si>
    <t>（２）学術研究　　（Ａ）鳥　類   ①</t>
  </si>
  <si>
    <t>計</t>
  </si>
  <si>
    <t>ﾋﾊﾞﾘｼｷﾞ</t>
  </si>
  <si>
    <t>ﾋﾖﾄﾞﾘ</t>
  </si>
  <si>
    <t>ﾌﾞｯﾎﾟｳｿｳ</t>
  </si>
  <si>
    <t>ﾎｵｱｶ</t>
  </si>
  <si>
    <t>ﾎｵｼﾞﾛ</t>
  </si>
  <si>
    <t>ﾐｿｻｻﾞｲ</t>
  </si>
  <si>
    <t>ﾐﾔﾏﾎｵｼﾞﾛ</t>
  </si>
  <si>
    <t>ﾐﾕﾋﾞｼｷﾞ</t>
  </si>
  <si>
    <t>ﾑﾅｸﾞﾛ</t>
  </si>
  <si>
    <t>ﾒｼﾞﾛ</t>
  </si>
  <si>
    <t>ﾒﾀﾞｲ ﾁﾄﾞﾘ</t>
  </si>
  <si>
    <t>平成 16 年度</t>
  </si>
  <si>
    <t>（２）学術研究　　（Ａ）鳥　類   ②</t>
  </si>
  <si>
    <t>ｴﾘｸﾞﾛｱｼﾞｻｼ</t>
  </si>
  <si>
    <t>（２）学術研究　　（Ａ）鳥　類   ③</t>
  </si>
  <si>
    <t>（２）学術研究　　（Ａ）鳥　類   ④</t>
  </si>
  <si>
    <t>ｺﾖｼｷﾘ</t>
  </si>
  <si>
    <t>（２）学術研究　　（Ａ）鳥　類   ⑤</t>
  </si>
  <si>
    <t>ﾀﾞｲｾﾞﾝ</t>
  </si>
  <si>
    <t>ﾀﾞｲﾄｳｺﾉﾊｽﾞｸ</t>
  </si>
  <si>
    <t>ﾀﾞｲﾄｳﾒｼﾞﾛ</t>
  </si>
  <si>
    <t>ﾀｼｷﾞ</t>
  </si>
  <si>
    <t>ﾀﾋﾊﾞﾘ</t>
  </si>
  <si>
    <t>ﾁｭｳｼｬｸｼｷﾞ</t>
  </si>
  <si>
    <t>ﾂﾊﾞﾒ</t>
  </si>
  <si>
    <t>ﾄｳﾈﾝ</t>
  </si>
  <si>
    <t>ﾄﾗﾂｸﾞﾐ</t>
  </si>
  <si>
    <t>ﾉｺﾞﾏ</t>
  </si>
  <si>
    <t>ﾉｼﾞｺ</t>
  </si>
  <si>
    <t>ﾉﾋﾞﾀｷ</t>
  </si>
  <si>
    <t>ﾊﾏｼｷﾞ</t>
  </si>
  <si>
    <t>ﾋｶﾞﾗ</t>
  </si>
  <si>
    <t>ﾋﾊﾞﾘ</t>
  </si>
  <si>
    <t>ﾒﾎﾞｿﾑｼｸｲ</t>
  </si>
  <si>
    <t>ﾓｽﾞ</t>
  </si>
  <si>
    <t>ﾔﾌﾞｻﾒ</t>
  </si>
  <si>
    <t>ﾔﾏｶﾞﾗ</t>
  </si>
  <si>
    <t>ﾙﾘﾋﾞﾀｷ</t>
  </si>
  <si>
    <t>その他</t>
  </si>
  <si>
    <t xml:space="preserve">（２）学術研究　　（Ｂ）卵　類   </t>
  </si>
  <si>
    <t>（２）学術研究　　（Ｃ）獣　類   ①</t>
  </si>
  <si>
    <t>ｱｶﾈｽﾞﾐ</t>
  </si>
  <si>
    <t>ｱﾌﾞﾗｺｳﾓﾘ</t>
  </si>
  <si>
    <t>ｶｸﾞﾔｺｳﾓﾘ</t>
  </si>
  <si>
    <t>ｶｸﾞﾗｺｳﾓﾘ</t>
  </si>
  <si>
    <t>ｷｸｶﾞｼﾗｺｳﾓﾘ</t>
  </si>
  <si>
    <t>ｸﾋﾞﾜｺｳﾓﾘ</t>
  </si>
  <si>
    <t>ｸﾛﾎｵﾋｹﾞｺｳﾓﾘ</t>
  </si>
  <si>
    <t/>
  </si>
  <si>
    <t>（２）学術研究　　（Ｃ）獣　類   ②</t>
  </si>
  <si>
    <t>ｺｷｸｶﾞｼﾗｺｳﾓﾘ</t>
  </si>
  <si>
    <t>ﾆﾎﾝｻﾞﾙ</t>
  </si>
  <si>
    <t>ﾉﾚﾝｺｳﾓﾘ</t>
  </si>
  <si>
    <t>ﾋﾅｺｳﾓﾘ</t>
  </si>
  <si>
    <t>ﾋﾐｽﾞ</t>
  </si>
  <si>
    <t>ﾋﾒﾈｽﾞﾐ</t>
  </si>
  <si>
    <t>（２）学術研究　　（Ｃ）獣　類   ③</t>
  </si>
  <si>
    <t>ﾓﾓｼﾞﾛｺｳﾓﾘ</t>
  </si>
  <si>
    <t>ﾓﾘｱﾌﾞﾗｺｳﾓﾘ</t>
  </si>
  <si>
    <t>ﾔﾏｺｳﾓﾘ</t>
  </si>
  <si>
    <t>ﾔﾏﾈ</t>
  </si>
  <si>
    <t>ｱｵｱｼｼｷﾞ</t>
  </si>
  <si>
    <t>ｱｵｼﾞ</t>
  </si>
  <si>
    <t>ｱｶｹﾞﾗ</t>
  </si>
  <si>
    <t>ｲｿｼｷﾞ</t>
  </si>
  <si>
    <t>ｳｸﾞｲｽ</t>
  </si>
  <si>
    <t>ｴｿﾞﾑｼｸｲ</t>
  </si>
  <si>
    <t>ｴﾅｶﾞ</t>
  </si>
  <si>
    <t>ｵｵｼﾞｭﾘﾝ</t>
  </si>
  <si>
    <t>ｵｵﾐｽﾞﾅｷﾞﾄﾞﾘ</t>
  </si>
  <si>
    <t>ｵｵﾖｼｷﾘ</t>
  </si>
  <si>
    <t>ｵｵﾙﾘ</t>
  </si>
  <si>
    <t>ｶｼﾗﾀﾞｶ</t>
  </si>
  <si>
    <t>ｶﾞﾋﾞﾁｮｳ</t>
  </si>
  <si>
    <t>ｶﾜｾﾐ</t>
  </si>
  <si>
    <t>ｶﾜﾗﾋﾜ</t>
  </si>
  <si>
    <t>ｷｱｼｼｷﾞ</t>
  </si>
  <si>
    <t>ｷﾋﾞﾀｷ</t>
  </si>
  <si>
    <t>ｷｮｳｼﾞｮｼｷﾞ</t>
  </si>
  <si>
    <t>ｸﾛｼﾞ</t>
  </si>
  <si>
    <t>ｸﾛﾂｸﾞﾐ</t>
  </si>
  <si>
    <t>ｺｱｼﾞｻｼ</t>
  </si>
  <si>
    <t>ｺｱﾎｳﾄﾞﾘ</t>
  </si>
  <si>
    <t>ｺｶﾞﾗ</t>
  </si>
  <si>
    <t>ｺｼﾞｭﾘﾝ</t>
  </si>
  <si>
    <t>ｺﾁﾄﾞﾘ</t>
  </si>
  <si>
    <t>ｺﾑｸﾄﾞﾘ</t>
  </si>
  <si>
    <t>ｺﾙﾘ</t>
  </si>
  <si>
    <t>ｼｼﾞｭｳｶﾗ</t>
  </si>
  <si>
    <t>ｼﾞｮｳﾋﾞﾀｷ</t>
  </si>
  <si>
    <t>ｼﾛﾁﾄﾞﾘ</t>
  </si>
  <si>
    <t>ｼﾛﾊﾗ</t>
  </si>
  <si>
    <t>ｽｽﾞﾒ</t>
  </si>
  <si>
    <t>ｾｯｶ</t>
  </si>
  <si>
    <t>ｿｳｼﾁｮｳ</t>
  </si>
  <si>
    <t>ｿﾘﾊｼｼｷﾞ</t>
  </si>
  <si>
    <t>ｱｶｼｮｳﾋﾞﾝ</t>
  </si>
  <si>
    <t>ｱｶﾊﾗ</t>
  </si>
  <si>
    <t>ｷｼﾞﾊﾞﾄ</t>
  </si>
  <si>
    <t>ｾﾝﾀﾞｲﾑｼｸｲ</t>
  </si>
  <si>
    <t>ｲｿﾋﾖﾄﾞﾘ</t>
  </si>
  <si>
    <t>ｵｵｿﾘﾊｼ ｼｷﾞ</t>
  </si>
  <si>
    <t>ｸﾛｱｼ ｱﾎｳﾄﾞﾘ</t>
  </si>
  <si>
    <t>ｺﾞｲｻｷﾞ</t>
  </si>
  <si>
    <t>ｼﾛｶﾞｼﾗ</t>
  </si>
  <si>
    <t>ｾｲﾀｶｼｷﾞ</t>
  </si>
  <si>
    <t xml:space="preserve"> 　　１４  平成 １８ 年度環境大臣の鳥獣捕獲許可による捕獲鳥獣数</t>
  </si>
  <si>
    <t>平成 18 年度</t>
  </si>
  <si>
    <t>ｶﾗｽ類</t>
  </si>
  <si>
    <t>奈良県</t>
  </si>
  <si>
    <t>ｳｿ</t>
  </si>
  <si>
    <t>岩手県</t>
  </si>
  <si>
    <t>宮城県</t>
  </si>
  <si>
    <t>秋田県</t>
  </si>
  <si>
    <t>埼玉県</t>
  </si>
  <si>
    <t>千葉県</t>
  </si>
  <si>
    <t>島根県</t>
  </si>
  <si>
    <t>大分県</t>
  </si>
  <si>
    <t>宮崎県</t>
  </si>
  <si>
    <t>沖縄県</t>
  </si>
  <si>
    <t>ｱﾘｽｲ</t>
  </si>
  <si>
    <t>北海道</t>
  </si>
  <si>
    <t>ｵｵﾊｸﾁｮｳ</t>
  </si>
  <si>
    <t>ｵﾊﾞｼｷﾞ</t>
  </si>
  <si>
    <t>ｶｲﾂﾌﾞﾘ</t>
  </si>
  <si>
    <t>ｶﾗｱｶﾊﾗ</t>
  </si>
  <si>
    <t>ｸｻｼｷﾞ</t>
  </si>
  <si>
    <t>ｸﾛﾂﾗﾍﾗｻｷﾞ</t>
  </si>
  <si>
    <t>ｺｻｷﾞ</t>
  </si>
  <si>
    <t>ｼﾒ</t>
  </si>
  <si>
    <t>ｼﾗｶﾞﾎｵｼﾞﾛ</t>
  </si>
  <si>
    <t>ｽﾞｸﾞﾛｶﾓﾒ</t>
  </si>
  <si>
    <t>ｽﾞｸﾞﾛﾐｿﾞｺﾞｲ</t>
  </si>
  <si>
    <t>ｾｸﾞﾛｾｷﾚｲ</t>
  </si>
  <si>
    <t>ﾀｶﾌﾞｼｷﾞ</t>
  </si>
  <si>
    <t>ﾂﾂﾄﾞﾘ</t>
  </si>
  <si>
    <t>ﾄﾓｴｶﾞﾓ</t>
  </si>
  <si>
    <t>ﾊｸｾｷﾚｲ</t>
  </si>
  <si>
    <t>ﾋﾒｸｲﾅ</t>
  </si>
  <si>
    <t>ﾔﾏｼｷﾞ</t>
  </si>
  <si>
    <t>ﾘｭｳｸｳﾋﾖﾄﾞﾘ</t>
  </si>
  <si>
    <t>ｽﾐｽﾈｽﾞﾐ</t>
  </si>
  <si>
    <t>ﾋﾒﾋﾐｽﾞ</t>
  </si>
  <si>
    <t>富山県</t>
  </si>
  <si>
    <t>ｺｳﾓﾘ</t>
  </si>
  <si>
    <t>ﾄｶﾞﾘﾈｽﾞﾐ</t>
  </si>
  <si>
    <t>ｵｵｺｳﾓﾘ</t>
  </si>
  <si>
    <t>卵</t>
  </si>
  <si>
    <t>ｱｵｹﾞﾗ</t>
  </si>
  <si>
    <t>ｱﾄﾘ</t>
  </si>
  <si>
    <t>ｲｵｳｼﾞﾏﾒｼﾞﾛ</t>
  </si>
  <si>
    <t>ｲｶﾙ</t>
  </si>
  <si>
    <t>ｲｶﾙﾁﾄﾞﾘ</t>
  </si>
  <si>
    <t>01　北海道</t>
  </si>
  <si>
    <t>45　宮　崎</t>
  </si>
  <si>
    <t>ｳｽﾞﾗｼｷﾞ</t>
  </si>
  <si>
    <t>ｴｿﾞｾﾝﾆｭｳ</t>
  </si>
  <si>
    <t>ｴﾘﾏｷｼｷﾞ</t>
  </si>
  <si>
    <t>ｵｵｱｶｹﾞﾗ</t>
  </si>
  <si>
    <t>ｵｵｼﾞｼｷﾞ</t>
  </si>
  <si>
    <t>ｵｵｾｸﾞﾛｶﾓﾒ</t>
  </si>
  <si>
    <t>ｵｶﾞｻﾜﾗﾋﾖﾄﾞﾘ</t>
  </si>
  <si>
    <t>ｵｶﾖｼｶﾞﾓ</t>
  </si>
  <si>
    <t>ｵｸﾞﾛｼｷﾞ</t>
  </si>
  <si>
    <t>ｵﾅｶﾞｶﾞﾓ</t>
  </si>
  <si>
    <t>ｵﾅｶﾞﾐｽﾞﾅｷﾞﾄﾞﾘ</t>
  </si>
  <si>
    <t>ｶﾜｳ</t>
  </si>
  <si>
    <t>ｶﾜｶﾞﾗｽ</t>
  </si>
  <si>
    <t>ｷﾊﾞｼﾘ</t>
  </si>
  <si>
    <t>ｷﾘｱｲ</t>
  </si>
  <si>
    <t>ｺｱｵｱｼｼｷﾞ</t>
  </si>
  <si>
    <t>ｺｵﾊﾞｼｷﾞ</t>
  </si>
  <si>
    <t>ｺｶﾞﾓ</t>
  </si>
  <si>
    <t>ｺｹﾞﾗ</t>
  </si>
  <si>
    <t>ｺｻﾒﾋﾞﾀｷ</t>
  </si>
  <si>
    <t>ｺﾞｼﾞｭｳｶﾗ</t>
  </si>
  <si>
    <t>（２）学術研究　　（Ａ）鳥　類   ⑥</t>
  </si>
  <si>
    <t>ｺﾉﾊｽﾞｸ</t>
  </si>
  <si>
    <t>ｺﾎｵｱｶ</t>
  </si>
  <si>
    <t>ｺﾏﾄﾞﾘ</t>
  </si>
  <si>
    <t>ｻﾝｺｳﾁｮｳ</t>
  </si>
  <si>
    <t>ｼﾏｾﾝﾆｭｳ</t>
  </si>
  <si>
    <t>ｼﾞｭｳｲﾁ</t>
  </si>
  <si>
    <t>（２）学術研究　　（Ａ）鳥　類   　⑦</t>
  </si>
  <si>
    <t>ｼﾛﾊﾗﾎｵｼﾞﾛ</t>
  </si>
  <si>
    <t>（２）学術研究　　（Ａ）鳥　類   ⑧</t>
  </si>
  <si>
    <t>ﾁｭｳｻｷﾞ</t>
  </si>
  <si>
    <t>ﾂｸﾞﾐ</t>
  </si>
  <si>
    <t>ﾂﾐ</t>
  </si>
  <si>
    <t>ﾆｭｳﾅｲｽｽﾞﾒ</t>
  </si>
  <si>
    <t>（２）学術研究　　（Ａ）鳥　類   ⑨</t>
  </si>
  <si>
    <t>ﾊｼﾅｶﾞｳｸﾞｲｽ</t>
  </si>
  <si>
    <t>ﾊｼﾋﾞﾛｶﾞﾓ</t>
  </si>
  <si>
    <t>ﾊｼﾌﾞﾄｶﾞﾗ</t>
  </si>
  <si>
    <t>ﾊｼﾌﾞﾄｶﾞﾗｽ</t>
  </si>
  <si>
    <t>ﾊｼﾎﾞｿｶﾞﾗｽ</t>
  </si>
  <si>
    <t>ﾋﾄﾞﾘｶﾞﾓ</t>
  </si>
  <si>
    <t>（２）学術研究　　（Ａ）鳥　類   ⑩</t>
  </si>
  <si>
    <t>ﾋﾞﾝｽﾞｲ</t>
  </si>
  <si>
    <t>ﾍﾞﾆﾏｼｺ</t>
  </si>
  <si>
    <t>ﾏﾋﾜ</t>
  </si>
  <si>
    <t>ﾏﾐｼﾞﾛ</t>
  </si>
  <si>
    <t>ﾏﾐﾁｬｼﾞﾅｲ</t>
  </si>
  <si>
    <t>ﾐﾔﾏｶﾞﾗｽ</t>
  </si>
  <si>
    <t>（２）学術研究　　（Ａ）鳥　類   ⑪</t>
  </si>
  <si>
    <t>ﾑｷﾞﾏｷ</t>
  </si>
  <si>
    <t>ﾑｸﾄﾞﾘ</t>
  </si>
  <si>
    <t>ﾕﾘｶﾓﾒ</t>
  </si>
  <si>
    <t>ﾖｼｺﾞｲ</t>
  </si>
  <si>
    <t>ﾖﾀｶ</t>
  </si>
  <si>
    <t>（２）学術研究　　（Ａ）鳥　類   ⑫</t>
  </si>
  <si>
    <t>ﾘｭｳｷｭｳｷﾋﾞﾀｷ</t>
  </si>
  <si>
    <t>ﾜｶｹﾎﾝｾｲｲﾝｺ</t>
  </si>
  <si>
    <t>（２）学術研究　　（Ａ）鳥　類   ⑬</t>
  </si>
  <si>
    <t>そ の 他 内 訳</t>
  </si>
  <si>
    <t>ﾎｵｼﾞﾛ</t>
  </si>
  <si>
    <t>07　福　島</t>
  </si>
  <si>
    <t>ﾆﾎﾝｺﾃﾝｸﾞｺｳﾓﾘ</t>
  </si>
  <si>
    <t>ﾆﾎﾝﾃﾝｸﾞｺｳﾓﾘ</t>
  </si>
  <si>
    <t>ﾆﾎﾝﾕﾋﾞﾅｶﾞ</t>
  </si>
  <si>
    <t>ﾋｸﾞﾏ</t>
  </si>
  <si>
    <t>ﾋﾒﾄｶﾞﾘﾈｽﾞﾐ</t>
  </si>
  <si>
    <t>ﾋﾒﾔﾁﾈｽﾞﾐ</t>
  </si>
  <si>
    <t>ﾋﾒﾎｵﾋｹﾞ</t>
  </si>
  <si>
    <t>ヒメホリカワ</t>
  </si>
  <si>
    <t>ﾌｼﾞﾎｵﾋｹﾞ</t>
  </si>
  <si>
    <t>ﾐﾝｸ</t>
  </si>
  <si>
    <t>ｺｳﾓﾘ</t>
  </si>
  <si>
    <t>（２）学術研究　　（Ｃ）獣　類   ④</t>
  </si>
  <si>
    <t>（２）学術研究　　（Ｃ）獣　類   ⑤</t>
  </si>
  <si>
    <t>そ の 他 内 訳</t>
  </si>
  <si>
    <t>ﾘｭｳｷｭｳ</t>
  </si>
  <si>
    <t>ｻﾝｺｳﾁｮｳ</t>
  </si>
  <si>
    <t>ﾔｴﾔﾏｺｷｸ</t>
  </si>
  <si>
    <t>ｶﾞｼﾗｺｳﾓﾘ</t>
  </si>
  <si>
    <t>ﾘｭｳｷｭｳ</t>
  </si>
  <si>
    <t>ﾃﾝｸﾞｺｳﾓﾘ</t>
  </si>
  <si>
    <t>ﾕﾋﾞﾅｶﾞｺｳﾓﾘ</t>
  </si>
  <si>
    <t>ｺｳﾓﾘ</t>
  </si>
  <si>
    <t>ｴｿﾞﾎｵﾋｹﾞ</t>
  </si>
  <si>
    <t>ｳｽﾘﾎｵﾋｹﾞ</t>
  </si>
  <si>
    <t>ｳｽﾘﾄﾞｰﾍﾞﾝﾄﾝ</t>
  </si>
  <si>
    <t>ｳｻｷﾞｺｳﾓﾘ</t>
  </si>
  <si>
    <t>ﾄｳｷｮｳ</t>
  </si>
  <si>
    <t>ﾁﾁﾌﾞｺｳﾓﾘ</t>
  </si>
  <si>
    <t>ｾﾞﾆｶﾞﾀｱｻﾞﾗｼ</t>
  </si>
  <si>
    <t>ｵﾋｷｺｳﾓﾘ</t>
  </si>
  <si>
    <t>ｵｶﾞｻﾜﾗ</t>
  </si>
  <si>
    <t>ｵｵｱｼ</t>
  </si>
  <si>
    <t>ｴｿﾞﾔﾁﾈｽﾞﾐ</t>
  </si>
  <si>
    <t>ｼﾅﾉﾎｵﾋｹﾞ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</si>
</sst>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#,##0_);[Red]#,##0_);\-\ _)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Alignment="1" applyProtection="1">
      <alignment horizontal="left"/>
      <protection/>
    </xf>
    <xf numFmtId="186" fontId="8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0" xfId="0" applyNumberFormat="1" applyFont="1" applyFill="1" applyBorder="1" applyAlignment="1">
      <alignment/>
    </xf>
    <xf numFmtId="186" fontId="0" fillId="0" borderId="11" xfId="0" applyNumberFormat="1" applyFont="1" applyBorder="1" applyAlignment="1">
      <alignment horizontal="right" vertical="center"/>
    </xf>
    <xf numFmtId="186" fontId="0" fillId="0" borderId="12" xfId="0" applyNumberFormat="1" applyFont="1" applyBorder="1" applyAlignment="1">
      <alignment horizontal="right" vertical="center"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186" fontId="0" fillId="0" borderId="14" xfId="0" applyNumberFormat="1" applyFont="1" applyBorder="1" applyAlignment="1" applyProtection="1">
      <alignment horizontal="right" vertical="center"/>
      <protection/>
    </xf>
    <xf numFmtId="186" fontId="0" fillId="0" borderId="14" xfId="0" applyNumberFormat="1" applyFont="1" applyBorder="1" applyAlignment="1">
      <alignment horizontal="right" vertical="center"/>
    </xf>
    <xf numFmtId="186" fontId="0" fillId="0" borderId="15" xfId="0" applyNumberFormat="1" applyFont="1" applyBorder="1" applyAlignment="1">
      <alignment horizontal="right" vertical="center"/>
    </xf>
    <xf numFmtId="38" fontId="0" fillId="0" borderId="13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 horizontal="center" vertical="center"/>
    </xf>
    <xf numFmtId="186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6" xfId="0" applyNumberFormat="1" applyFont="1" applyFill="1" applyBorder="1" applyAlignment="1" applyProtection="1">
      <alignment horizontal="left"/>
      <protection/>
    </xf>
    <xf numFmtId="186" fontId="0" fillId="0" borderId="17" xfId="0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horizontal="center"/>
      <protection/>
    </xf>
    <xf numFmtId="185" fontId="0" fillId="0" borderId="20" xfId="0" applyNumberFormat="1" applyFont="1" applyBorder="1" applyAlignment="1" applyProtection="1">
      <alignment horizontal="right" vertical="center"/>
      <protection/>
    </xf>
    <xf numFmtId="185" fontId="0" fillId="0" borderId="20" xfId="0" applyNumberFormat="1" applyFont="1" applyBorder="1" applyAlignment="1">
      <alignment horizontal="right" vertical="center"/>
    </xf>
    <xf numFmtId="185" fontId="0" fillId="0" borderId="21" xfId="0" applyNumberFormat="1" applyFont="1" applyBorder="1" applyAlignment="1">
      <alignment horizontal="right" vertical="center"/>
    </xf>
    <xf numFmtId="185" fontId="0" fillId="0" borderId="14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0" fontId="0" fillId="0" borderId="22" xfId="0" applyFont="1" applyBorder="1" applyAlignment="1" applyProtection="1">
      <alignment horizontal="center"/>
      <protection/>
    </xf>
    <xf numFmtId="185" fontId="0" fillId="0" borderId="14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185" fontId="0" fillId="0" borderId="17" xfId="0" applyNumberFormat="1" applyFont="1" applyBorder="1" applyAlignment="1" applyProtection="1">
      <alignment horizontal="right" vertical="center"/>
      <protection/>
    </xf>
    <xf numFmtId="185" fontId="0" fillId="0" borderId="17" xfId="0" applyNumberFormat="1" applyFont="1" applyBorder="1" applyAlignment="1">
      <alignment horizontal="right" vertical="center"/>
    </xf>
    <xf numFmtId="185" fontId="0" fillId="0" borderId="18" xfId="0" applyNumberFormat="1" applyFont="1" applyBorder="1" applyAlignment="1">
      <alignment horizontal="right" vertical="center"/>
    </xf>
    <xf numFmtId="185" fontId="0" fillId="0" borderId="25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185" fontId="0" fillId="0" borderId="27" xfId="0" applyNumberFormat="1" applyFont="1" applyBorder="1" applyAlignment="1" applyProtection="1">
      <alignment horizontal="right" vertical="center"/>
      <protection/>
    </xf>
    <xf numFmtId="185" fontId="0" fillId="0" borderId="27" xfId="0" applyNumberFormat="1" applyFont="1" applyBorder="1" applyAlignment="1">
      <alignment horizontal="right" vertical="center"/>
    </xf>
    <xf numFmtId="185" fontId="0" fillId="0" borderId="28" xfId="0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186" fontId="0" fillId="0" borderId="11" xfId="0" applyNumberFormat="1" applyFont="1" applyBorder="1" applyAlignment="1">
      <alignment/>
    </xf>
    <xf numFmtId="186" fontId="0" fillId="0" borderId="14" xfId="0" applyNumberFormat="1" applyFont="1" applyBorder="1" applyAlignment="1" applyProtection="1">
      <alignment horizontal="center" vertical="center"/>
      <protection/>
    </xf>
    <xf numFmtId="186" fontId="0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185" fontId="0" fillId="0" borderId="20" xfId="0" applyNumberFormat="1" applyFont="1" applyFill="1" applyBorder="1" applyAlignment="1">
      <alignment horizontal="right" vertical="center"/>
    </xf>
    <xf numFmtId="0" fontId="0" fillId="0" borderId="14" xfId="0" applyFont="1" applyBorder="1" applyAlignment="1" applyProtection="1">
      <alignment/>
      <protection/>
    </xf>
    <xf numFmtId="186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25" xfId="0" applyNumberFormat="1" applyFont="1" applyBorder="1" applyAlignment="1">
      <alignment horizontal="right" vertical="center"/>
    </xf>
    <xf numFmtId="186" fontId="0" fillId="0" borderId="14" xfId="0" applyNumberFormat="1" applyFont="1" applyFill="1" applyBorder="1" applyAlignment="1">
      <alignment horizontal="center" vertical="center" shrinkToFit="1"/>
    </xf>
    <xf numFmtId="186" fontId="0" fillId="0" borderId="29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31" xfId="0" applyNumberFormat="1" applyFont="1" applyBorder="1" applyAlignment="1">
      <alignment horizontal="right" vertical="center"/>
    </xf>
    <xf numFmtId="186" fontId="0" fillId="0" borderId="32" xfId="0" applyNumberFormat="1" applyFont="1" applyBorder="1" applyAlignment="1">
      <alignment horizontal="right" vertical="center"/>
    </xf>
    <xf numFmtId="186" fontId="0" fillId="0" borderId="33" xfId="0" applyNumberFormat="1" applyFont="1" applyBorder="1" applyAlignment="1">
      <alignment horizontal="right" vertical="center"/>
    </xf>
    <xf numFmtId="186" fontId="0" fillId="0" borderId="32" xfId="0" applyNumberFormat="1" applyFont="1" applyBorder="1" applyAlignment="1">
      <alignment horizontal="center" vertical="center"/>
    </xf>
    <xf numFmtId="186" fontId="0" fillId="0" borderId="34" xfId="0" applyNumberFormat="1" applyFont="1" applyBorder="1" applyAlignment="1">
      <alignment horizontal="right" vertical="center"/>
    </xf>
    <xf numFmtId="186" fontId="0" fillId="0" borderId="35" xfId="0" applyNumberFormat="1" applyFont="1" applyBorder="1" applyAlignment="1">
      <alignment horizontal="right" vertical="center"/>
    </xf>
    <xf numFmtId="186" fontId="0" fillId="0" borderId="36" xfId="0" applyNumberFormat="1" applyFont="1" applyBorder="1" applyAlignment="1">
      <alignment horizontal="right" vertical="center"/>
    </xf>
    <xf numFmtId="0" fontId="0" fillId="0" borderId="37" xfId="0" applyFont="1" applyBorder="1" applyAlignment="1" applyProtection="1">
      <alignment horizontal="center"/>
      <protection/>
    </xf>
    <xf numFmtId="185" fontId="0" fillId="0" borderId="38" xfId="0" applyNumberFormat="1" applyFont="1" applyBorder="1" applyAlignment="1" applyProtection="1">
      <alignment horizontal="right" vertical="center"/>
      <protection/>
    </xf>
    <xf numFmtId="38" fontId="0" fillId="0" borderId="0" xfId="0" applyNumberFormat="1" applyFont="1" applyBorder="1" applyAlignment="1">
      <alignment horizontal="center"/>
    </xf>
    <xf numFmtId="185" fontId="0" fillId="0" borderId="38" xfId="0" applyNumberFormat="1" applyFont="1" applyBorder="1" applyAlignment="1">
      <alignment horizontal="right" vertical="center"/>
    </xf>
    <xf numFmtId="0" fontId="0" fillId="0" borderId="39" xfId="0" applyFont="1" applyBorder="1" applyAlignment="1" applyProtection="1">
      <alignment horizontal="center"/>
      <protection/>
    </xf>
    <xf numFmtId="185" fontId="0" fillId="0" borderId="32" xfId="0" applyNumberFormat="1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85" fontId="0" fillId="0" borderId="34" xfId="0" applyNumberFormat="1" applyFont="1" applyBorder="1" applyAlignment="1">
      <alignment horizontal="right" vertical="center"/>
    </xf>
    <xf numFmtId="0" fontId="0" fillId="0" borderId="40" xfId="0" applyFont="1" applyBorder="1" applyAlignment="1" applyProtection="1">
      <alignment horizontal="center"/>
      <protection/>
    </xf>
    <xf numFmtId="185" fontId="0" fillId="0" borderId="41" xfId="0" applyNumberFormat="1" applyFont="1" applyBorder="1" applyAlignment="1">
      <alignment horizontal="right" vertical="center"/>
    </xf>
    <xf numFmtId="186" fontId="0" fillId="0" borderId="41" xfId="0" applyNumberFormat="1" applyFont="1" applyBorder="1" applyAlignment="1">
      <alignment horizontal="right" vertical="center"/>
    </xf>
    <xf numFmtId="186" fontId="0" fillId="0" borderId="42" xfId="0" applyNumberFormat="1" applyFont="1" applyBorder="1" applyAlignment="1">
      <alignment horizontal="right" vertical="center"/>
    </xf>
    <xf numFmtId="186" fontId="0" fillId="0" borderId="43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186" fontId="0" fillId="0" borderId="15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14" xfId="0" applyNumberFormat="1" applyFont="1" applyBorder="1" applyAlignment="1">
      <alignment horizontal="center" vertical="center"/>
    </xf>
    <xf numFmtId="186" fontId="0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186" fontId="0" fillId="0" borderId="15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0" xfId="0" applyNumberFormat="1" applyFont="1" applyBorder="1" applyAlignment="1" applyProtection="1">
      <alignment horizontal="right" vertical="center"/>
      <protection locked="0"/>
    </xf>
    <xf numFmtId="185" fontId="0" fillId="0" borderId="21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7" xfId="0" applyNumberFormat="1" applyFont="1" applyBorder="1" applyAlignment="1" applyProtection="1">
      <alignment horizontal="right" vertical="center"/>
      <protection locked="0"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27" xfId="0" applyNumberFormat="1" applyFont="1" applyBorder="1" applyAlignment="1" applyProtection="1">
      <alignment horizontal="right" vertical="center"/>
      <protection locked="0"/>
    </xf>
    <xf numFmtId="185" fontId="0" fillId="0" borderId="28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21" xfId="0" applyNumberFormat="1" applyFont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>
      <alignment horizontal="center" vertical="center" shrinkToFit="1"/>
    </xf>
    <xf numFmtId="185" fontId="0" fillId="0" borderId="18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186" fontId="0" fillId="0" borderId="14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1" name="Line 1" hidden="1"/>
        <xdr:cNvSpPr>
          <a:spLocks/>
        </xdr:cNvSpPr>
      </xdr:nvSpPr>
      <xdr:spPr>
        <a:xfrm>
          <a:off x="0" y="31603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0</xdr:col>
      <xdr:colOff>0</xdr:colOff>
      <xdr:row>252</xdr:row>
      <xdr:rowOff>0</xdr:rowOff>
    </xdr:to>
    <xdr:sp>
      <xdr:nvSpPr>
        <xdr:cNvPr id="2" name="Line 2" hidden="1"/>
        <xdr:cNvSpPr>
          <a:spLocks/>
        </xdr:cNvSpPr>
      </xdr:nvSpPr>
      <xdr:spPr>
        <a:xfrm>
          <a:off x="0" y="40833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3" name="Line 3" hidden="1"/>
        <xdr:cNvSpPr>
          <a:spLocks/>
        </xdr:cNvSpPr>
      </xdr:nvSpPr>
      <xdr:spPr>
        <a:xfrm>
          <a:off x="0" y="41805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4" name="Line 4" hidden="1"/>
        <xdr:cNvSpPr>
          <a:spLocks/>
        </xdr:cNvSpPr>
      </xdr:nvSpPr>
      <xdr:spPr>
        <a:xfrm>
          <a:off x="0" y="1132141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5" name="Line 5" hidden="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6" name="Line 6" hidden="1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7" name="Line 7" hidden="1"/>
        <xdr:cNvSpPr>
          <a:spLocks/>
        </xdr:cNvSpPr>
      </xdr:nvSpPr>
      <xdr:spPr>
        <a:xfrm>
          <a:off x="0" y="21402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8" name="Line 8" hidden="1"/>
        <xdr:cNvSpPr>
          <a:spLocks/>
        </xdr:cNvSpPr>
      </xdr:nvSpPr>
      <xdr:spPr>
        <a:xfrm>
          <a:off x="0" y="1234154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9" name="Line 9" hidden="1"/>
        <xdr:cNvSpPr>
          <a:spLocks/>
        </xdr:cNvSpPr>
      </xdr:nvSpPr>
      <xdr:spPr>
        <a:xfrm>
          <a:off x="0" y="1336167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0" name="Line 10" hidden="1"/>
        <xdr:cNvSpPr>
          <a:spLocks/>
        </xdr:cNvSpPr>
      </xdr:nvSpPr>
      <xdr:spPr>
        <a:xfrm>
          <a:off x="0" y="1438179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1" name="Line 11" hidden="1"/>
        <xdr:cNvSpPr>
          <a:spLocks/>
        </xdr:cNvSpPr>
      </xdr:nvSpPr>
      <xdr:spPr>
        <a:xfrm>
          <a:off x="0" y="1540192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12" name="Line 12" hidden="1"/>
        <xdr:cNvSpPr>
          <a:spLocks/>
        </xdr:cNvSpPr>
      </xdr:nvSpPr>
      <xdr:spPr>
        <a:xfrm>
          <a:off x="0" y="1744218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1</xdr:col>
      <xdr:colOff>0</xdr:colOff>
      <xdr:row>1145</xdr:row>
      <xdr:rowOff>0</xdr:rowOff>
    </xdr:to>
    <xdr:sp>
      <xdr:nvSpPr>
        <xdr:cNvPr id="13" name="Line 13" hidden="1"/>
        <xdr:cNvSpPr>
          <a:spLocks/>
        </xdr:cNvSpPr>
      </xdr:nvSpPr>
      <xdr:spPr>
        <a:xfrm>
          <a:off x="0" y="1846230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4" name="Line 15" hidden="1"/>
        <xdr:cNvSpPr>
          <a:spLocks/>
        </xdr:cNvSpPr>
      </xdr:nvSpPr>
      <xdr:spPr>
        <a:xfrm>
          <a:off x="0" y="62207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7" hidden="1"/>
        <xdr:cNvSpPr>
          <a:spLocks/>
        </xdr:cNvSpPr>
      </xdr:nvSpPr>
      <xdr:spPr>
        <a:xfrm>
          <a:off x="0" y="52006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16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17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18" name="Line 2"/>
        <xdr:cNvSpPr>
          <a:spLocks/>
        </xdr:cNvSpPr>
      </xdr:nvSpPr>
      <xdr:spPr>
        <a:xfrm>
          <a:off x="0" y="21402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19" name="Line 2"/>
        <xdr:cNvSpPr>
          <a:spLocks/>
        </xdr:cNvSpPr>
      </xdr:nvSpPr>
      <xdr:spPr>
        <a:xfrm>
          <a:off x="0" y="31603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1438275</xdr:colOff>
      <xdr:row>263</xdr:row>
      <xdr:rowOff>0</xdr:rowOff>
    </xdr:to>
    <xdr:sp>
      <xdr:nvSpPr>
        <xdr:cNvPr id="20" name="Line 2"/>
        <xdr:cNvSpPr>
          <a:spLocks/>
        </xdr:cNvSpPr>
      </xdr:nvSpPr>
      <xdr:spPr>
        <a:xfrm>
          <a:off x="0" y="41805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1438275</xdr:colOff>
      <xdr:row>326</xdr:row>
      <xdr:rowOff>0</xdr:rowOff>
    </xdr:to>
    <xdr:sp>
      <xdr:nvSpPr>
        <xdr:cNvPr id="21" name="Line 2"/>
        <xdr:cNvSpPr>
          <a:spLocks/>
        </xdr:cNvSpPr>
      </xdr:nvSpPr>
      <xdr:spPr>
        <a:xfrm>
          <a:off x="0" y="52006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1438275</xdr:colOff>
      <xdr:row>389</xdr:row>
      <xdr:rowOff>0</xdr:rowOff>
    </xdr:to>
    <xdr:sp>
      <xdr:nvSpPr>
        <xdr:cNvPr id="22" name="Line 2"/>
        <xdr:cNvSpPr>
          <a:spLocks/>
        </xdr:cNvSpPr>
      </xdr:nvSpPr>
      <xdr:spPr>
        <a:xfrm>
          <a:off x="0" y="62207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1438275</xdr:colOff>
      <xdr:row>452</xdr:row>
      <xdr:rowOff>0</xdr:rowOff>
    </xdr:to>
    <xdr:sp>
      <xdr:nvSpPr>
        <xdr:cNvPr id="23" name="Line 2"/>
        <xdr:cNvSpPr>
          <a:spLocks/>
        </xdr:cNvSpPr>
      </xdr:nvSpPr>
      <xdr:spPr>
        <a:xfrm>
          <a:off x="0" y="72409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24" name="Line 2"/>
        <xdr:cNvSpPr>
          <a:spLocks/>
        </xdr:cNvSpPr>
      </xdr:nvSpPr>
      <xdr:spPr>
        <a:xfrm>
          <a:off x="0" y="82610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25" name="Line 2"/>
        <xdr:cNvSpPr>
          <a:spLocks/>
        </xdr:cNvSpPr>
      </xdr:nvSpPr>
      <xdr:spPr>
        <a:xfrm>
          <a:off x="0" y="92811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26" name="Line 2"/>
        <xdr:cNvSpPr>
          <a:spLocks/>
        </xdr:cNvSpPr>
      </xdr:nvSpPr>
      <xdr:spPr>
        <a:xfrm>
          <a:off x="0" y="1030128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27" name="Line 2"/>
        <xdr:cNvSpPr>
          <a:spLocks/>
        </xdr:cNvSpPr>
      </xdr:nvSpPr>
      <xdr:spPr>
        <a:xfrm>
          <a:off x="0" y="1132141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28" name="Line 2"/>
        <xdr:cNvSpPr>
          <a:spLocks/>
        </xdr:cNvSpPr>
      </xdr:nvSpPr>
      <xdr:spPr>
        <a:xfrm>
          <a:off x="0" y="1234154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1438275</xdr:colOff>
      <xdr:row>830</xdr:row>
      <xdr:rowOff>0</xdr:rowOff>
    </xdr:to>
    <xdr:sp>
      <xdr:nvSpPr>
        <xdr:cNvPr id="29" name="Line 2"/>
        <xdr:cNvSpPr>
          <a:spLocks/>
        </xdr:cNvSpPr>
      </xdr:nvSpPr>
      <xdr:spPr>
        <a:xfrm>
          <a:off x="0" y="1336167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0</xdr:col>
      <xdr:colOff>1438275</xdr:colOff>
      <xdr:row>893</xdr:row>
      <xdr:rowOff>0</xdr:rowOff>
    </xdr:to>
    <xdr:sp>
      <xdr:nvSpPr>
        <xdr:cNvPr id="30" name="Line 2"/>
        <xdr:cNvSpPr>
          <a:spLocks/>
        </xdr:cNvSpPr>
      </xdr:nvSpPr>
      <xdr:spPr>
        <a:xfrm>
          <a:off x="0" y="1438179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0</xdr:col>
      <xdr:colOff>1438275</xdr:colOff>
      <xdr:row>956</xdr:row>
      <xdr:rowOff>0</xdr:rowOff>
    </xdr:to>
    <xdr:sp>
      <xdr:nvSpPr>
        <xdr:cNvPr id="31" name="Line 2"/>
        <xdr:cNvSpPr>
          <a:spLocks/>
        </xdr:cNvSpPr>
      </xdr:nvSpPr>
      <xdr:spPr>
        <a:xfrm>
          <a:off x="0" y="1540192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1438275</xdr:colOff>
      <xdr:row>1019</xdr:row>
      <xdr:rowOff>0</xdr:rowOff>
    </xdr:to>
    <xdr:sp>
      <xdr:nvSpPr>
        <xdr:cNvPr id="32" name="Line 2"/>
        <xdr:cNvSpPr>
          <a:spLocks/>
        </xdr:cNvSpPr>
      </xdr:nvSpPr>
      <xdr:spPr>
        <a:xfrm>
          <a:off x="0" y="1642205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0</xdr:col>
      <xdr:colOff>1438275</xdr:colOff>
      <xdr:row>1082</xdr:row>
      <xdr:rowOff>0</xdr:rowOff>
    </xdr:to>
    <xdr:sp>
      <xdr:nvSpPr>
        <xdr:cNvPr id="33" name="Line 2"/>
        <xdr:cNvSpPr>
          <a:spLocks/>
        </xdr:cNvSpPr>
      </xdr:nvSpPr>
      <xdr:spPr>
        <a:xfrm>
          <a:off x="0" y="1744218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0</xdr:col>
      <xdr:colOff>1438275</xdr:colOff>
      <xdr:row>1145</xdr:row>
      <xdr:rowOff>0</xdr:rowOff>
    </xdr:to>
    <xdr:sp>
      <xdr:nvSpPr>
        <xdr:cNvPr id="34" name="Line 2"/>
        <xdr:cNvSpPr>
          <a:spLocks/>
        </xdr:cNvSpPr>
      </xdr:nvSpPr>
      <xdr:spPr>
        <a:xfrm>
          <a:off x="0" y="1846230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M1197"/>
  <sheetViews>
    <sheetView tabSelected="1" view="pageBreakPreview" zoomScale="85" zoomScaleNormal="83" zoomScaleSheetLayoutView="85" zoomScalePageLayoutView="0" workbookViewId="0" topLeftCell="A1">
      <selection activeCell="H5" sqref="H5"/>
    </sheetView>
  </sheetViews>
  <sheetFormatPr defaultColWidth="12.125" defaultRowHeight="12.75" customHeight="1"/>
  <cols>
    <col min="1" max="1" width="18.875" style="6" customWidth="1"/>
    <col min="2" max="15" width="12.875" style="3" customWidth="1"/>
    <col min="16" max="21" width="12.875" style="6" customWidth="1"/>
    <col min="22" max="93" width="9.375" style="6" customWidth="1"/>
    <col min="94" max="16384" width="12.125" style="6" customWidth="1"/>
  </cols>
  <sheetData>
    <row r="4" spans="1:93" s="4" customFormat="1" ht="12.75" customHeight="1">
      <c r="A4" s="1" t="s">
        <v>163</v>
      </c>
      <c r="B4" s="3"/>
      <c r="C4" s="3"/>
      <c r="D4" s="3"/>
      <c r="E4" s="3"/>
      <c r="F4" s="3"/>
      <c r="G4" s="3"/>
      <c r="I4" s="3"/>
      <c r="J4" s="3"/>
      <c r="K4" s="3"/>
      <c r="L4" s="3"/>
      <c r="M4" s="3"/>
      <c r="N4" s="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</row>
    <row r="5" spans="1:93" s="4" customFormat="1" ht="12.75" customHeight="1">
      <c r="A5" s="6"/>
      <c r="B5" s="2" t="s">
        <v>55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</row>
    <row r="6" spans="1:93" s="4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0</v>
      </c>
      <c r="N6" s="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</row>
    <row r="7" spans="1:100" s="4" customFormat="1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s="4" customFormat="1" ht="12.75" customHeight="1">
      <c r="A8" s="10" t="s">
        <v>1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</row>
    <row r="9" spans="1:100" s="17" customFormat="1" ht="12.75" customHeight="1">
      <c r="A9" s="14"/>
      <c r="B9" s="15" t="s">
        <v>56</v>
      </c>
      <c r="C9" s="15" t="s">
        <v>118</v>
      </c>
      <c r="D9" s="15" t="s">
        <v>205</v>
      </c>
      <c r="E9" s="15" t="s">
        <v>119</v>
      </c>
      <c r="F9" s="15" t="s">
        <v>120</v>
      </c>
      <c r="G9" s="15" t="s">
        <v>153</v>
      </c>
      <c r="H9" s="15" t="s">
        <v>154</v>
      </c>
      <c r="I9" s="15" t="s">
        <v>206</v>
      </c>
      <c r="J9" s="15" t="s">
        <v>207</v>
      </c>
      <c r="K9" s="15" t="s">
        <v>208</v>
      </c>
      <c r="L9" s="15" t="s">
        <v>209</v>
      </c>
      <c r="M9" s="16" t="s">
        <v>121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</row>
    <row r="10" spans="1:100" s="4" customFormat="1" ht="12.75" customHeight="1">
      <c r="A10" s="19" t="s">
        <v>3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1:100" s="4" customFormat="1" ht="12.75" customHeight="1">
      <c r="A11" s="20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100" s="4" customFormat="1" ht="12.75" customHeight="1">
      <c r="A12" s="23" t="s">
        <v>68</v>
      </c>
      <c r="B12" s="24">
        <v>4092</v>
      </c>
      <c r="C12" s="25">
        <v>0</v>
      </c>
      <c r="D12" s="25">
        <v>0</v>
      </c>
      <c r="E12" s="25">
        <v>189</v>
      </c>
      <c r="F12" s="25">
        <v>29</v>
      </c>
      <c r="G12" s="25">
        <v>18</v>
      </c>
      <c r="H12" s="25">
        <v>3</v>
      </c>
      <c r="I12" s="25">
        <v>0</v>
      </c>
      <c r="J12" s="25">
        <v>0</v>
      </c>
      <c r="K12" s="25">
        <v>0</v>
      </c>
      <c r="L12" s="25">
        <v>0</v>
      </c>
      <c r="M12" s="26">
        <v>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</row>
    <row r="13" spans="1:100" s="4" customFormat="1" ht="12.75" customHeight="1">
      <c r="A13" s="23" t="s">
        <v>54</v>
      </c>
      <c r="B13" s="24">
        <v>5065</v>
      </c>
      <c r="C13" s="27">
        <v>7</v>
      </c>
      <c r="D13" s="27">
        <v>0</v>
      </c>
      <c r="E13" s="27">
        <v>179</v>
      </c>
      <c r="F13" s="27">
        <v>8</v>
      </c>
      <c r="G13" s="27">
        <v>55</v>
      </c>
      <c r="H13" s="27">
        <v>3</v>
      </c>
      <c r="I13" s="27">
        <v>0</v>
      </c>
      <c r="J13" s="27">
        <v>0</v>
      </c>
      <c r="K13" s="27">
        <v>0</v>
      </c>
      <c r="L13" s="27">
        <v>7</v>
      </c>
      <c r="M13" s="28">
        <v>5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s="4" customFormat="1" ht="12.75" customHeight="1">
      <c r="A14" s="23" t="s">
        <v>164</v>
      </c>
      <c r="B14" s="24">
        <f>SUM(C14:M14,B77:M77,B140:M140,B203:M203,B266:M266,B329:M329,B392:M392,B455:M455,B518:M518,B581:M581,B644:M644,B707:E707,B770)</f>
        <v>8240</v>
      </c>
      <c r="C14" s="25">
        <f aca="true" t="shared" si="0" ref="C14:M14">SUM(C15:C61)</f>
        <v>34</v>
      </c>
      <c r="D14" s="25">
        <f t="shared" si="0"/>
        <v>138</v>
      </c>
      <c r="E14" s="25">
        <f t="shared" si="0"/>
        <v>500</v>
      </c>
      <c r="F14" s="25">
        <f t="shared" si="0"/>
        <v>69</v>
      </c>
      <c r="G14" s="25">
        <f t="shared" si="0"/>
        <v>3</v>
      </c>
      <c r="H14" s="25">
        <f t="shared" si="0"/>
        <v>20</v>
      </c>
      <c r="I14" s="25">
        <f t="shared" si="0"/>
        <v>12</v>
      </c>
      <c r="J14" s="25">
        <f t="shared" si="0"/>
        <v>20</v>
      </c>
      <c r="K14" s="25">
        <f t="shared" si="0"/>
        <v>2</v>
      </c>
      <c r="L14" s="25">
        <f t="shared" si="0"/>
        <v>5</v>
      </c>
      <c r="M14" s="26">
        <f t="shared" si="0"/>
        <v>29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4" customFormat="1" ht="12.75" customHeight="1">
      <c r="A15" s="29" t="s">
        <v>210</v>
      </c>
      <c r="B15" s="30">
        <f aca="true" t="shared" si="1" ref="B15:B61">SUM(C15:M15,B78:M78,B141:M141,B204:M204,B267:M267,B330:M330,B393:M393,B456:M456,B519:M519,B582:M582,B645:M645,B708:E708,B771)</f>
        <v>1789</v>
      </c>
      <c r="C15" s="27">
        <v>30</v>
      </c>
      <c r="D15" s="27">
        <v>0</v>
      </c>
      <c r="E15" s="27">
        <f>74+147</f>
        <v>221</v>
      </c>
      <c r="F15" s="27">
        <v>61</v>
      </c>
      <c r="G15" s="27">
        <v>0</v>
      </c>
      <c r="H15" s="27">
        <v>9</v>
      </c>
      <c r="I15" s="27">
        <v>0</v>
      </c>
      <c r="J15" s="27">
        <v>0</v>
      </c>
      <c r="K15" s="27">
        <v>1</v>
      </c>
      <c r="L15" s="27">
        <v>0</v>
      </c>
      <c r="M15" s="28">
        <v>16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100" s="4" customFormat="1" ht="12.75" customHeight="1">
      <c r="A16" s="31" t="s">
        <v>6</v>
      </c>
      <c r="B16" s="30">
        <f t="shared" si="1"/>
        <v>31</v>
      </c>
      <c r="C16" s="27">
        <v>0</v>
      </c>
      <c r="D16" s="27">
        <v>4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8">
        <v>0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</row>
    <row r="17" spans="1:100" s="4" customFormat="1" ht="12.75" customHeight="1">
      <c r="A17" s="31" t="s">
        <v>7</v>
      </c>
      <c r="B17" s="30">
        <f t="shared" si="1"/>
        <v>972</v>
      </c>
      <c r="C17" s="27">
        <v>0</v>
      </c>
      <c r="D17" s="27">
        <v>11</v>
      </c>
      <c r="E17" s="27">
        <v>120</v>
      </c>
      <c r="F17" s="27">
        <v>8</v>
      </c>
      <c r="G17" s="27">
        <v>0</v>
      </c>
      <c r="H17" s="27">
        <v>2</v>
      </c>
      <c r="I17" s="27">
        <v>1</v>
      </c>
      <c r="J17" s="27">
        <v>0</v>
      </c>
      <c r="K17" s="27">
        <v>0</v>
      </c>
      <c r="L17" s="27">
        <v>0</v>
      </c>
      <c r="M17" s="28">
        <v>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</row>
    <row r="18" spans="1:100" s="4" customFormat="1" ht="12.75" customHeight="1">
      <c r="A18" s="31" t="s">
        <v>8</v>
      </c>
      <c r="B18" s="30">
        <f t="shared" si="1"/>
        <v>95</v>
      </c>
      <c r="C18" s="27">
        <v>2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8">
        <v>12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s="4" customFormat="1" ht="12.75" customHeight="1">
      <c r="A19" s="32" t="s">
        <v>9</v>
      </c>
      <c r="B19" s="33">
        <f t="shared" si="1"/>
        <v>300</v>
      </c>
      <c r="C19" s="34">
        <v>0</v>
      </c>
      <c r="D19" s="34">
        <v>0</v>
      </c>
      <c r="E19" s="34">
        <v>2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5">
        <v>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</row>
    <row r="20" spans="1:22" ht="12.75" customHeight="1">
      <c r="A20" s="29" t="s">
        <v>10</v>
      </c>
      <c r="B20" s="30">
        <f t="shared" si="1"/>
        <v>34</v>
      </c>
      <c r="C20" s="27">
        <v>0</v>
      </c>
      <c r="D20" s="27">
        <v>8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8">
        <v>0</v>
      </c>
      <c r="U20" s="3"/>
      <c r="V20" s="3"/>
    </row>
    <row r="21" spans="1:22" ht="12.75" customHeight="1">
      <c r="A21" s="31" t="s">
        <v>11</v>
      </c>
      <c r="B21" s="30">
        <f t="shared" si="1"/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8">
        <v>0</v>
      </c>
      <c r="U21" s="3"/>
      <c r="V21" s="3"/>
    </row>
    <row r="22" spans="1:22" ht="12.75" customHeight="1">
      <c r="A22" s="31" t="s">
        <v>12</v>
      </c>
      <c r="B22" s="30">
        <f t="shared" si="1"/>
        <v>664</v>
      </c>
      <c r="C22" s="27">
        <v>0</v>
      </c>
      <c r="D22" s="27">
        <v>0</v>
      </c>
      <c r="E22" s="27">
        <v>47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>
        <v>0</v>
      </c>
      <c r="U22" s="3"/>
      <c r="V22" s="3"/>
    </row>
    <row r="23" spans="1:22" ht="12.75" customHeight="1">
      <c r="A23" s="31" t="s">
        <v>13</v>
      </c>
      <c r="B23" s="30">
        <f t="shared" si="1"/>
        <v>6</v>
      </c>
      <c r="C23" s="27">
        <v>0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8">
        <v>0</v>
      </c>
      <c r="U23" s="3"/>
      <c r="V23" s="3"/>
    </row>
    <row r="24" spans="1:22" ht="12.75" customHeight="1">
      <c r="A24" s="32" t="s">
        <v>14</v>
      </c>
      <c r="B24" s="30">
        <f t="shared" si="1"/>
        <v>33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5">
        <v>0</v>
      </c>
      <c r="U24" s="3"/>
      <c r="V24" s="3"/>
    </row>
    <row r="25" spans="1:22" ht="12.75" customHeight="1">
      <c r="A25" s="29" t="s">
        <v>15</v>
      </c>
      <c r="B25" s="36">
        <f t="shared" si="1"/>
        <v>6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  <c r="U25" s="3"/>
      <c r="V25" s="3"/>
    </row>
    <row r="26" spans="1:22" ht="12.75" customHeight="1">
      <c r="A26" s="37" t="s">
        <v>16</v>
      </c>
      <c r="B26" s="30">
        <f t="shared" si="1"/>
        <v>365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8">
        <v>0</v>
      </c>
      <c r="U26" s="3"/>
      <c r="V26" s="3"/>
    </row>
    <row r="27" spans="1:22" ht="12.75" customHeight="1">
      <c r="A27" s="31" t="s">
        <v>17</v>
      </c>
      <c r="B27" s="30">
        <f t="shared" si="1"/>
        <v>847</v>
      </c>
      <c r="C27" s="27">
        <v>0</v>
      </c>
      <c r="D27" s="27">
        <v>0</v>
      </c>
      <c r="E27" s="27">
        <v>1</v>
      </c>
      <c r="F27" s="27">
        <v>0</v>
      </c>
      <c r="G27" s="27">
        <v>0</v>
      </c>
      <c r="H27" s="27">
        <v>0</v>
      </c>
      <c r="I27" s="27">
        <v>0</v>
      </c>
      <c r="J27" s="27">
        <v>20</v>
      </c>
      <c r="K27" s="27">
        <v>0</v>
      </c>
      <c r="L27" s="27">
        <v>0</v>
      </c>
      <c r="M27" s="28">
        <v>0</v>
      </c>
      <c r="U27" s="3"/>
      <c r="V27" s="3"/>
    </row>
    <row r="28" spans="1:22" ht="12.75" customHeight="1">
      <c r="A28" s="31" t="s">
        <v>18</v>
      </c>
      <c r="B28" s="30">
        <f t="shared" si="1"/>
        <v>1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>
        <v>0</v>
      </c>
      <c r="U28" s="3"/>
      <c r="V28" s="3"/>
    </row>
    <row r="29" spans="1:22" ht="12.75" customHeight="1">
      <c r="A29" s="32" t="s">
        <v>19</v>
      </c>
      <c r="B29" s="33">
        <f t="shared" si="1"/>
        <v>638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5">
        <v>0</v>
      </c>
      <c r="U29" s="3"/>
      <c r="V29" s="3"/>
    </row>
    <row r="30" spans="1:22" ht="12.75" customHeight="1">
      <c r="A30" s="29" t="s">
        <v>20</v>
      </c>
      <c r="B30" s="30">
        <f t="shared" si="1"/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8">
        <v>0</v>
      </c>
      <c r="U30" s="3"/>
      <c r="V30" s="3"/>
    </row>
    <row r="31" spans="1:22" ht="12.75" customHeight="1">
      <c r="A31" s="31" t="s">
        <v>21</v>
      </c>
      <c r="B31" s="30">
        <f t="shared" si="1"/>
        <v>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U31" s="3"/>
      <c r="V31" s="3"/>
    </row>
    <row r="32" spans="1:22" ht="12.75" customHeight="1">
      <c r="A32" s="31" t="s">
        <v>22</v>
      </c>
      <c r="B32" s="30">
        <f t="shared" si="1"/>
        <v>107</v>
      </c>
      <c r="C32" s="27">
        <v>0</v>
      </c>
      <c r="D32" s="27">
        <v>0</v>
      </c>
      <c r="E32" s="27">
        <v>2</v>
      </c>
      <c r="F32" s="27">
        <v>0</v>
      </c>
      <c r="G32" s="27">
        <v>0</v>
      </c>
      <c r="H32" s="27">
        <v>1</v>
      </c>
      <c r="I32" s="27">
        <v>0</v>
      </c>
      <c r="J32" s="27">
        <v>0</v>
      </c>
      <c r="K32" s="27">
        <v>0</v>
      </c>
      <c r="L32" s="27">
        <v>0</v>
      </c>
      <c r="M32" s="28">
        <v>0</v>
      </c>
      <c r="U32" s="3"/>
      <c r="V32" s="3"/>
    </row>
    <row r="33" spans="1:22" ht="12.75" customHeight="1">
      <c r="A33" s="31" t="s">
        <v>23</v>
      </c>
      <c r="B33" s="30">
        <f t="shared" si="1"/>
        <v>29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8">
        <v>0</v>
      </c>
      <c r="U33" s="3"/>
      <c r="V33" s="3"/>
    </row>
    <row r="34" spans="1:22" ht="12.75" customHeight="1">
      <c r="A34" s="32" t="s">
        <v>24</v>
      </c>
      <c r="B34" s="30">
        <f t="shared" si="1"/>
        <v>190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5">
        <v>0</v>
      </c>
      <c r="U34" s="3"/>
      <c r="V34" s="3"/>
    </row>
    <row r="35" spans="1:22" ht="12.75" customHeight="1">
      <c r="A35" s="29" t="s">
        <v>25</v>
      </c>
      <c r="B35" s="36">
        <f t="shared" si="1"/>
        <v>69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8">
        <v>0</v>
      </c>
      <c r="U35" s="3"/>
      <c r="V35" s="3"/>
    </row>
    <row r="36" spans="1:22" ht="12.75" customHeight="1">
      <c r="A36" s="31" t="s">
        <v>26</v>
      </c>
      <c r="B36" s="30">
        <f t="shared" si="1"/>
        <v>221</v>
      </c>
      <c r="C36" s="27">
        <v>0</v>
      </c>
      <c r="D36" s="27">
        <v>0</v>
      </c>
      <c r="E36" s="27">
        <v>1</v>
      </c>
      <c r="F36" s="27">
        <v>0</v>
      </c>
      <c r="G36" s="27">
        <v>0</v>
      </c>
      <c r="H36" s="27">
        <v>1</v>
      </c>
      <c r="I36" s="27">
        <v>0</v>
      </c>
      <c r="J36" s="27">
        <v>0</v>
      </c>
      <c r="K36" s="27">
        <v>0</v>
      </c>
      <c r="L36" s="27">
        <v>5</v>
      </c>
      <c r="M36" s="28">
        <v>0</v>
      </c>
      <c r="U36" s="3"/>
      <c r="V36" s="3"/>
    </row>
    <row r="37" spans="1:22" ht="12.75" customHeight="1">
      <c r="A37" s="31" t="s">
        <v>27</v>
      </c>
      <c r="B37" s="30">
        <f t="shared" si="1"/>
        <v>16</v>
      </c>
      <c r="C37" s="27">
        <v>0</v>
      </c>
      <c r="D37" s="27">
        <v>11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8">
        <v>0</v>
      </c>
      <c r="U37" s="3"/>
      <c r="V37" s="3"/>
    </row>
    <row r="38" spans="1:22" ht="12.75" customHeight="1">
      <c r="A38" s="31" t="s">
        <v>28</v>
      </c>
      <c r="B38" s="30">
        <f t="shared" si="1"/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8">
        <v>0</v>
      </c>
      <c r="U38" s="3"/>
      <c r="V38" s="3"/>
    </row>
    <row r="39" spans="1:22" ht="12.75" customHeight="1">
      <c r="A39" s="32" t="s">
        <v>29</v>
      </c>
      <c r="B39" s="33">
        <f t="shared" si="1"/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  <c r="U39" s="3"/>
      <c r="V39" s="3"/>
    </row>
    <row r="40" spans="1:22" ht="12.75" customHeight="1">
      <c r="A40" s="29" t="s">
        <v>30</v>
      </c>
      <c r="B40" s="30">
        <f t="shared" si="1"/>
        <v>27</v>
      </c>
      <c r="C40" s="27">
        <v>0</v>
      </c>
      <c r="D40" s="27">
        <v>9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8">
        <v>0</v>
      </c>
      <c r="U40" s="3"/>
      <c r="V40" s="3"/>
    </row>
    <row r="41" spans="1:22" ht="12.75" customHeight="1">
      <c r="A41" s="31" t="s">
        <v>31</v>
      </c>
      <c r="B41" s="30">
        <f t="shared" si="1"/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8">
        <v>0</v>
      </c>
      <c r="U41" s="3"/>
      <c r="V41" s="3"/>
    </row>
    <row r="42" spans="1:22" ht="12.75" customHeight="1">
      <c r="A42" s="31" t="s">
        <v>32</v>
      </c>
      <c r="B42" s="30">
        <f t="shared" si="1"/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8">
        <v>0</v>
      </c>
      <c r="U42" s="3"/>
      <c r="V42" s="3"/>
    </row>
    <row r="43" spans="1:22" ht="12.75" customHeight="1">
      <c r="A43" s="31" t="s">
        <v>33</v>
      </c>
      <c r="B43" s="30">
        <f t="shared" si="1"/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8">
        <v>0</v>
      </c>
      <c r="U43" s="3"/>
      <c r="V43" s="3"/>
    </row>
    <row r="44" spans="1:22" ht="12.75" customHeight="1">
      <c r="A44" s="32" t="s">
        <v>34</v>
      </c>
      <c r="B44" s="30">
        <f t="shared" si="1"/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5">
        <v>0</v>
      </c>
      <c r="U44" s="3"/>
      <c r="V44" s="3"/>
    </row>
    <row r="45" spans="1:22" ht="12.75" customHeight="1">
      <c r="A45" s="29" t="s">
        <v>35</v>
      </c>
      <c r="B45" s="36">
        <f t="shared" si="1"/>
        <v>40</v>
      </c>
      <c r="C45" s="27">
        <v>0</v>
      </c>
      <c r="D45" s="27">
        <v>2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8">
        <v>0</v>
      </c>
      <c r="U45" s="3"/>
      <c r="V45" s="3"/>
    </row>
    <row r="46" spans="1:22" ht="12.75" customHeight="1">
      <c r="A46" s="37" t="s">
        <v>36</v>
      </c>
      <c r="B46" s="30">
        <f t="shared" si="1"/>
        <v>326</v>
      </c>
      <c r="C46" s="27">
        <v>0</v>
      </c>
      <c r="D46" s="27">
        <v>12</v>
      </c>
      <c r="E46" s="27">
        <v>4</v>
      </c>
      <c r="F46" s="27">
        <v>0</v>
      </c>
      <c r="G46" s="27">
        <v>0</v>
      </c>
      <c r="H46" s="27">
        <v>7</v>
      </c>
      <c r="I46" s="27">
        <v>5</v>
      </c>
      <c r="J46" s="27">
        <v>0</v>
      </c>
      <c r="K46" s="27">
        <v>0</v>
      </c>
      <c r="L46" s="27">
        <v>0</v>
      </c>
      <c r="M46" s="28">
        <v>0</v>
      </c>
      <c r="U46" s="3"/>
      <c r="V46" s="3"/>
    </row>
    <row r="47" spans="1:22" ht="12.75" customHeight="1">
      <c r="A47" s="31" t="s">
        <v>37</v>
      </c>
      <c r="B47" s="30">
        <f t="shared" si="1"/>
        <v>43</v>
      </c>
      <c r="C47" s="27">
        <v>0</v>
      </c>
      <c r="D47" s="27">
        <v>7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8">
        <v>0</v>
      </c>
      <c r="U47" s="3"/>
      <c r="V47" s="3"/>
    </row>
    <row r="48" spans="1:22" ht="12.75" customHeight="1">
      <c r="A48" s="31" t="s">
        <v>38</v>
      </c>
      <c r="B48" s="30">
        <f t="shared" si="1"/>
        <v>42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8">
        <v>0</v>
      </c>
      <c r="U48" s="3"/>
      <c r="V48" s="3"/>
    </row>
    <row r="49" spans="1:22" ht="12.75" customHeight="1">
      <c r="A49" s="38" t="s">
        <v>39</v>
      </c>
      <c r="B49" s="33">
        <f t="shared" si="1"/>
        <v>53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5">
        <v>0</v>
      </c>
      <c r="U49" s="3"/>
      <c r="V49" s="3"/>
    </row>
    <row r="50" spans="1:22" ht="12.75" customHeight="1">
      <c r="A50" s="29" t="s">
        <v>40</v>
      </c>
      <c r="B50" s="30">
        <f t="shared" si="1"/>
        <v>6</v>
      </c>
      <c r="C50" s="27">
        <v>0</v>
      </c>
      <c r="D50" s="27">
        <v>6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8">
        <v>0</v>
      </c>
      <c r="U50" s="3"/>
      <c r="V50" s="3"/>
    </row>
    <row r="51" spans="1:22" ht="12.75" customHeight="1">
      <c r="A51" s="31" t="s">
        <v>41</v>
      </c>
      <c r="B51" s="30">
        <f t="shared" si="1"/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8">
        <v>0</v>
      </c>
      <c r="U51" s="3"/>
      <c r="V51" s="3"/>
    </row>
    <row r="52" spans="1:22" ht="12.75" customHeight="1">
      <c r="A52" s="31" t="s">
        <v>42</v>
      </c>
      <c r="B52" s="30">
        <f t="shared" si="1"/>
        <v>10</v>
      </c>
      <c r="C52" s="27">
        <v>0</v>
      </c>
      <c r="D52" s="27">
        <v>6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8">
        <v>0</v>
      </c>
      <c r="U52" s="3"/>
      <c r="V52" s="3"/>
    </row>
    <row r="53" spans="1:22" ht="12.75" customHeight="1">
      <c r="A53" s="31" t="s">
        <v>43</v>
      </c>
      <c r="B53" s="30">
        <f t="shared" si="1"/>
        <v>4</v>
      </c>
      <c r="C53" s="27">
        <v>0</v>
      </c>
      <c r="D53" s="27">
        <v>4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8">
        <v>0</v>
      </c>
      <c r="U53" s="3"/>
      <c r="V53" s="3"/>
    </row>
    <row r="54" spans="1:22" ht="12.75" customHeight="1">
      <c r="A54" s="32" t="s">
        <v>44</v>
      </c>
      <c r="B54" s="33">
        <f t="shared" si="1"/>
        <v>3</v>
      </c>
      <c r="C54" s="34">
        <v>0</v>
      </c>
      <c r="D54" s="34">
        <v>3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5">
        <v>0</v>
      </c>
      <c r="U54" s="3"/>
      <c r="V54" s="3"/>
    </row>
    <row r="55" spans="1:22" ht="12.75" customHeight="1">
      <c r="A55" s="29" t="s">
        <v>45</v>
      </c>
      <c r="B55" s="30">
        <f t="shared" si="1"/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8">
        <v>0</v>
      </c>
      <c r="U55" s="3"/>
      <c r="V55" s="3"/>
    </row>
    <row r="56" spans="1:22" ht="12.75" customHeight="1">
      <c r="A56" s="31" t="s">
        <v>46</v>
      </c>
      <c r="B56" s="30">
        <f t="shared" si="1"/>
        <v>196</v>
      </c>
      <c r="C56" s="27">
        <v>0</v>
      </c>
      <c r="D56" s="27">
        <v>0</v>
      </c>
      <c r="E56" s="27">
        <v>3</v>
      </c>
      <c r="F56" s="27">
        <v>0</v>
      </c>
      <c r="G56" s="27">
        <v>0</v>
      </c>
      <c r="H56" s="27">
        <v>0</v>
      </c>
      <c r="I56" s="27">
        <v>4</v>
      </c>
      <c r="J56" s="27">
        <v>0</v>
      </c>
      <c r="K56" s="27">
        <v>0</v>
      </c>
      <c r="L56" s="27">
        <v>0</v>
      </c>
      <c r="M56" s="28">
        <v>0</v>
      </c>
      <c r="U56" s="3"/>
      <c r="V56" s="3"/>
    </row>
    <row r="57" spans="1:22" ht="12.75" customHeight="1">
      <c r="A57" s="31" t="s">
        <v>47</v>
      </c>
      <c r="B57" s="30">
        <f t="shared" si="1"/>
        <v>143</v>
      </c>
      <c r="C57" s="27">
        <v>0</v>
      </c>
      <c r="D57" s="27">
        <v>4</v>
      </c>
      <c r="E57" s="27">
        <v>19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8">
        <v>0</v>
      </c>
      <c r="U57" s="3"/>
      <c r="V57" s="3"/>
    </row>
    <row r="58" spans="1:22" ht="12.75" customHeight="1">
      <c r="A58" s="31" t="s">
        <v>48</v>
      </c>
      <c r="B58" s="30">
        <f t="shared" si="1"/>
        <v>4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8">
        <v>0</v>
      </c>
      <c r="U58" s="3"/>
      <c r="V58" s="3"/>
    </row>
    <row r="59" spans="1:22" ht="12.75" customHeight="1">
      <c r="A59" s="32" t="s">
        <v>211</v>
      </c>
      <c r="B59" s="30">
        <f t="shared" si="1"/>
        <v>337</v>
      </c>
      <c r="C59" s="34">
        <v>0</v>
      </c>
      <c r="D59" s="34">
        <v>19</v>
      </c>
      <c r="E59" s="34">
        <v>79</v>
      </c>
      <c r="F59" s="34">
        <v>0</v>
      </c>
      <c r="G59" s="34">
        <v>0</v>
      </c>
      <c r="H59" s="34">
        <v>0</v>
      </c>
      <c r="I59" s="34">
        <v>2</v>
      </c>
      <c r="J59" s="34">
        <v>0</v>
      </c>
      <c r="K59" s="34">
        <v>1</v>
      </c>
      <c r="L59" s="34">
        <v>0</v>
      </c>
      <c r="M59" s="35">
        <v>0</v>
      </c>
      <c r="U59" s="3"/>
      <c r="V59" s="3"/>
    </row>
    <row r="60" spans="1:22" ht="12.75" customHeight="1">
      <c r="A60" s="29" t="s">
        <v>50</v>
      </c>
      <c r="B60" s="36">
        <f t="shared" si="1"/>
        <v>54</v>
      </c>
      <c r="C60" s="27">
        <v>0</v>
      </c>
      <c r="D60" s="27">
        <v>32</v>
      </c>
      <c r="E60" s="27">
        <v>0</v>
      </c>
      <c r="F60" s="27">
        <v>0</v>
      </c>
      <c r="G60" s="27">
        <v>2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8">
        <v>0</v>
      </c>
      <c r="U60" s="3"/>
      <c r="V60" s="3"/>
    </row>
    <row r="61" spans="1:22" ht="12.75" customHeight="1">
      <c r="A61" s="39" t="s">
        <v>51</v>
      </c>
      <c r="B61" s="40">
        <f t="shared" si="1"/>
        <v>530</v>
      </c>
      <c r="C61" s="41">
        <v>2</v>
      </c>
      <c r="D61" s="41">
        <v>0</v>
      </c>
      <c r="E61" s="41">
        <v>0</v>
      </c>
      <c r="F61" s="41">
        <v>0</v>
      </c>
      <c r="G61" s="41">
        <v>1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2">
        <v>1</v>
      </c>
      <c r="U61" s="3"/>
      <c r="V61" s="3"/>
    </row>
    <row r="62" ht="12.75" customHeight="1">
      <c r="B62" s="43"/>
    </row>
    <row r="67" ht="12.75" customHeight="1">
      <c r="A67" s="1" t="s">
        <v>163</v>
      </c>
    </row>
    <row r="68" ht="12.75" customHeight="1">
      <c r="B68" s="2" t="s">
        <v>69</v>
      </c>
    </row>
    <row r="69" spans="12:15" ht="12.75" customHeight="1">
      <c r="L69" s="5"/>
      <c r="M69" s="5" t="s">
        <v>0</v>
      </c>
      <c r="N69" s="5"/>
      <c r="O69" s="4"/>
    </row>
    <row r="70" spans="1:28" ht="12.75" customHeight="1">
      <c r="A70" s="7"/>
      <c r="B70" s="8"/>
      <c r="C70" s="8"/>
      <c r="D70" s="8"/>
      <c r="E70" s="8"/>
      <c r="F70" s="44"/>
      <c r="G70" s="8"/>
      <c r="H70" s="8"/>
      <c r="I70" s="8"/>
      <c r="J70" s="8"/>
      <c r="K70" s="8"/>
      <c r="L70" s="8"/>
      <c r="M70" s="9"/>
      <c r="AB70" s="3"/>
    </row>
    <row r="71" spans="1:28" ht="12.75" customHeight="1">
      <c r="A71" s="10" t="s">
        <v>1</v>
      </c>
      <c r="B71" s="12"/>
      <c r="C71" s="12"/>
      <c r="D71" s="12"/>
      <c r="E71" s="12"/>
      <c r="F71" s="45"/>
      <c r="G71" s="12"/>
      <c r="H71" s="11"/>
      <c r="I71" s="12"/>
      <c r="J71" s="12"/>
      <c r="K71" s="12"/>
      <c r="L71" s="12"/>
      <c r="M71" s="13"/>
      <c r="AB71" s="3"/>
    </row>
    <row r="72" spans="1:28" s="18" customFormat="1" ht="12.75" customHeight="1">
      <c r="A72" s="14"/>
      <c r="B72" s="15" t="s">
        <v>157</v>
      </c>
      <c r="C72" s="15" t="s">
        <v>122</v>
      </c>
      <c r="D72" s="15" t="s">
        <v>212</v>
      </c>
      <c r="E72" s="15" t="s">
        <v>167</v>
      </c>
      <c r="F72" s="46" t="s">
        <v>213</v>
      </c>
      <c r="G72" s="15" t="s">
        <v>123</v>
      </c>
      <c r="H72" s="15" t="s">
        <v>124</v>
      </c>
      <c r="I72" s="15" t="s">
        <v>70</v>
      </c>
      <c r="J72" s="15" t="s">
        <v>214</v>
      </c>
      <c r="K72" s="15" t="s">
        <v>215</v>
      </c>
      <c r="L72" s="15" t="s">
        <v>216</v>
      </c>
      <c r="M72" s="16" t="s">
        <v>125</v>
      </c>
      <c r="AB72" s="43"/>
    </row>
    <row r="73" spans="1:28" ht="12.75" customHeight="1">
      <c r="A73" s="19" t="s">
        <v>3</v>
      </c>
      <c r="B73" s="12"/>
      <c r="C73" s="12"/>
      <c r="D73" s="12"/>
      <c r="E73" s="12"/>
      <c r="F73" s="47"/>
      <c r="G73" s="12"/>
      <c r="H73" s="11"/>
      <c r="I73" s="12"/>
      <c r="J73" s="12"/>
      <c r="K73" s="12"/>
      <c r="L73" s="12"/>
      <c r="M73" s="13"/>
      <c r="AB73" s="3"/>
    </row>
    <row r="74" spans="1:28" ht="12.75" customHeight="1">
      <c r="A74" s="20" t="s">
        <v>4</v>
      </c>
      <c r="B74" s="21"/>
      <c r="C74" s="21"/>
      <c r="D74" s="21"/>
      <c r="E74" s="21"/>
      <c r="F74" s="47"/>
      <c r="G74" s="21"/>
      <c r="H74" s="21"/>
      <c r="I74" s="21"/>
      <c r="J74" s="21"/>
      <c r="K74" s="21"/>
      <c r="L74" s="21"/>
      <c r="M74" s="22"/>
      <c r="AB74" s="3"/>
    </row>
    <row r="75" spans="1:28" ht="13.5" customHeight="1">
      <c r="A75" s="23" t="s">
        <v>68</v>
      </c>
      <c r="B75" s="25">
        <v>0</v>
      </c>
      <c r="C75" s="25">
        <v>126</v>
      </c>
      <c r="D75" s="25">
        <v>0</v>
      </c>
      <c r="E75" s="25">
        <v>0</v>
      </c>
      <c r="F75" s="48">
        <v>0</v>
      </c>
      <c r="G75" s="34">
        <v>14</v>
      </c>
      <c r="H75" s="24">
        <v>24</v>
      </c>
      <c r="I75" s="27">
        <v>30</v>
      </c>
      <c r="J75" s="27">
        <v>0</v>
      </c>
      <c r="K75" s="27">
        <v>0</v>
      </c>
      <c r="L75" s="27">
        <v>0</v>
      </c>
      <c r="M75" s="28">
        <v>257</v>
      </c>
      <c r="AB75" s="3"/>
    </row>
    <row r="76" spans="1:28" ht="13.5" customHeight="1">
      <c r="A76" s="23" t="s">
        <v>54</v>
      </c>
      <c r="B76" s="27">
        <v>2</v>
      </c>
      <c r="C76" s="34">
        <v>145</v>
      </c>
      <c r="D76" s="34">
        <v>0</v>
      </c>
      <c r="E76" s="34">
        <v>0</v>
      </c>
      <c r="F76" s="48">
        <v>0</v>
      </c>
      <c r="G76" s="25">
        <v>12</v>
      </c>
      <c r="H76" s="24">
        <v>36</v>
      </c>
      <c r="I76" s="25">
        <v>60</v>
      </c>
      <c r="J76" s="25">
        <v>0</v>
      </c>
      <c r="K76" s="25">
        <v>0</v>
      </c>
      <c r="L76" s="25">
        <v>0</v>
      </c>
      <c r="M76" s="26">
        <v>55</v>
      </c>
      <c r="AB76" s="3"/>
    </row>
    <row r="77" spans="1:28" ht="13.5" customHeight="1">
      <c r="A77" s="23" t="s">
        <v>164</v>
      </c>
      <c r="B77" s="25">
        <f>SUM(B78:B124)</f>
        <v>3</v>
      </c>
      <c r="C77" s="25">
        <f>SUM(C78:C124)</f>
        <v>156</v>
      </c>
      <c r="D77" s="25">
        <f>SUM(D78:D124)</f>
        <v>7</v>
      </c>
      <c r="E77" s="49">
        <v>3</v>
      </c>
      <c r="F77" s="25">
        <f aca="true" t="shared" si="2" ref="F77:M77">SUM(F78:F124)</f>
        <v>22</v>
      </c>
      <c r="G77" s="25">
        <f t="shared" si="2"/>
        <v>89</v>
      </c>
      <c r="H77" s="25">
        <f t="shared" si="2"/>
        <v>104</v>
      </c>
      <c r="I77" s="25">
        <f t="shared" si="2"/>
        <v>0</v>
      </c>
      <c r="J77" s="25">
        <f t="shared" si="2"/>
        <v>17</v>
      </c>
      <c r="K77" s="25">
        <f t="shared" si="2"/>
        <v>5</v>
      </c>
      <c r="L77" s="25">
        <f t="shared" si="2"/>
        <v>95</v>
      </c>
      <c r="M77" s="26">
        <f t="shared" si="2"/>
        <v>47</v>
      </c>
      <c r="AB77" s="3"/>
    </row>
    <row r="78" spans="1:28" ht="12.75" customHeight="1">
      <c r="A78" s="29" t="s">
        <v>5</v>
      </c>
      <c r="B78" s="27">
        <v>0</v>
      </c>
      <c r="C78" s="27">
        <f>32+1</f>
        <v>33</v>
      </c>
      <c r="D78" s="27">
        <v>0</v>
      </c>
      <c r="E78" s="27">
        <v>0</v>
      </c>
      <c r="F78" s="50">
        <v>22</v>
      </c>
      <c r="G78" s="27">
        <f>62+1</f>
        <v>63</v>
      </c>
      <c r="H78" s="30">
        <v>0</v>
      </c>
      <c r="I78" s="27">
        <v>0</v>
      </c>
      <c r="J78" s="27">
        <v>13</v>
      </c>
      <c r="K78" s="27">
        <v>2</v>
      </c>
      <c r="L78" s="27">
        <f>61+34</f>
        <v>95</v>
      </c>
      <c r="M78" s="28">
        <v>0</v>
      </c>
      <c r="AB78" s="3"/>
    </row>
    <row r="79" spans="1:28" ht="12.75" customHeight="1">
      <c r="A79" s="31" t="s">
        <v>6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30">
        <v>0</v>
      </c>
      <c r="I79" s="27">
        <v>0</v>
      </c>
      <c r="J79" s="27">
        <v>0</v>
      </c>
      <c r="K79" s="27">
        <v>0</v>
      </c>
      <c r="L79" s="27">
        <v>0</v>
      </c>
      <c r="M79" s="28">
        <v>0</v>
      </c>
      <c r="AB79" s="3"/>
    </row>
    <row r="80" spans="1:28" ht="12.75" customHeight="1">
      <c r="A80" s="31" t="s">
        <v>7</v>
      </c>
      <c r="B80" s="27">
        <v>0</v>
      </c>
      <c r="C80" s="27">
        <v>21</v>
      </c>
      <c r="D80" s="27">
        <v>0</v>
      </c>
      <c r="E80" s="27">
        <v>0</v>
      </c>
      <c r="F80" s="27">
        <v>0</v>
      </c>
      <c r="G80" s="27">
        <v>0</v>
      </c>
      <c r="H80" s="30">
        <v>0</v>
      </c>
      <c r="I80" s="27">
        <v>0</v>
      </c>
      <c r="J80" s="27">
        <v>0</v>
      </c>
      <c r="K80" s="27">
        <v>0</v>
      </c>
      <c r="L80" s="27">
        <v>0</v>
      </c>
      <c r="M80" s="28">
        <v>0</v>
      </c>
      <c r="AB80" s="3"/>
    </row>
    <row r="81" spans="1:28" ht="12.75" customHeight="1">
      <c r="A81" s="31" t="s">
        <v>8</v>
      </c>
      <c r="B81" s="27">
        <v>0</v>
      </c>
      <c r="C81" s="27">
        <v>0</v>
      </c>
      <c r="D81" s="27">
        <v>1</v>
      </c>
      <c r="E81" s="27">
        <v>0</v>
      </c>
      <c r="F81" s="27">
        <v>0</v>
      </c>
      <c r="G81" s="27">
        <v>0</v>
      </c>
      <c r="H81" s="30">
        <v>0</v>
      </c>
      <c r="I81" s="27">
        <v>0</v>
      </c>
      <c r="J81" s="27">
        <v>1</v>
      </c>
      <c r="K81" s="27">
        <v>0</v>
      </c>
      <c r="L81" s="27">
        <v>0</v>
      </c>
      <c r="M81" s="28">
        <v>0</v>
      </c>
      <c r="AB81" s="3"/>
    </row>
    <row r="82" spans="1:28" ht="12.75" customHeight="1">
      <c r="A82" s="32" t="s">
        <v>9</v>
      </c>
      <c r="B82" s="34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3">
        <v>0</v>
      </c>
      <c r="I82" s="34">
        <v>0</v>
      </c>
      <c r="J82" s="34">
        <v>0</v>
      </c>
      <c r="K82" s="34">
        <v>0</v>
      </c>
      <c r="L82" s="34">
        <v>0</v>
      </c>
      <c r="M82" s="35">
        <v>11</v>
      </c>
      <c r="AB82" s="3"/>
    </row>
    <row r="83" spans="1:28" ht="12.75" customHeight="1">
      <c r="A83" s="29" t="s">
        <v>10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30">
        <v>0</v>
      </c>
      <c r="I83" s="27">
        <v>0</v>
      </c>
      <c r="J83" s="27">
        <v>0</v>
      </c>
      <c r="K83" s="27">
        <v>0</v>
      </c>
      <c r="L83" s="27">
        <v>0</v>
      </c>
      <c r="M83" s="28">
        <v>0</v>
      </c>
      <c r="AB83" s="3"/>
    </row>
    <row r="84" spans="1:28" ht="12.75" customHeight="1">
      <c r="A84" s="31" t="s">
        <v>11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30">
        <v>0</v>
      </c>
      <c r="I84" s="27">
        <v>0</v>
      </c>
      <c r="J84" s="27">
        <v>0</v>
      </c>
      <c r="K84" s="27">
        <v>0</v>
      </c>
      <c r="L84" s="27">
        <v>0</v>
      </c>
      <c r="M84" s="28">
        <v>0</v>
      </c>
      <c r="AB84" s="3"/>
    </row>
    <row r="85" spans="1:28" ht="12.75" customHeight="1">
      <c r="A85" s="31" t="s">
        <v>12</v>
      </c>
      <c r="B85" s="27">
        <v>0</v>
      </c>
      <c r="C85" s="27">
        <v>31</v>
      </c>
      <c r="D85" s="27">
        <v>0</v>
      </c>
      <c r="E85" s="27">
        <v>0</v>
      </c>
      <c r="F85" s="27">
        <v>0</v>
      </c>
      <c r="G85" s="27">
        <v>0</v>
      </c>
      <c r="H85" s="30">
        <v>12</v>
      </c>
      <c r="I85" s="27">
        <v>0</v>
      </c>
      <c r="J85" s="27">
        <v>0</v>
      </c>
      <c r="K85" s="27">
        <v>0</v>
      </c>
      <c r="L85" s="27">
        <v>0</v>
      </c>
      <c r="M85" s="28">
        <v>35</v>
      </c>
      <c r="AB85" s="3"/>
    </row>
    <row r="86" spans="1:28" ht="12.75" customHeight="1">
      <c r="A86" s="31" t="s">
        <v>13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30">
        <v>0</v>
      </c>
      <c r="I86" s="27">
        <v>0</v>
      </c>
      <c r="J86" s="27">
        <v>0</v>
      </c>
      <c r="K86" s="27">
        <v>0</v>
      </c>
      <c r="L86" s="27">
        <v>0</v>
      </c>
      <c r="M86" s="28">
        <v>1</v>
      </c>
      <c r="AB86" s="3"/>
    </row>
    <row r="87" spans="1:28" ht="12.75" customHeight="1">
      <c r="A87" s="32" t="s">
        <v>14</v>
      </c>
      <c r="B87" s="34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3">
        <v>0</v>
      </c>
      <c r="I87" s="34">
        <v>0</v>
      </c>
      <c r="J87" s="34">
        <v>0</v>
      </c>
      <c r="K87" s="34">
        <v>0</v>
      </c>
      <c r="L87" s="34">
        <v>0</v>
      </c>
      <c r="M87" s="35">
        <v>0</v>
      </c>
      <c r="AB87" s="3"/>
    </row>
    <row r="88" spans="1:28" ht="12.75" customHeight="1">
      <c r="A88" s="29" t="s">
        <v>15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30">
        <v>0</v>
      </c>
      <c r="I88" s="27">
        <v>0</v>
      </c>
      <c r="J88" s="27">
        <v>0</v>
      </c>
      <c r="K88" s="27">
        <v>0</v>
      </c>
      <c r="L88" s="27">
        <v>0</v>
      </c>
      <c r="M88" s="28">
        <v>0</v>
      </c>
      <c r="AB88" s="3"/>
    </row>
    <row r="89" spans="1:28" ht="12.75" customHeight="1">
      <c r="A89" s="31" t="s">
        <v>16</v>
      </c>
      <c r="B89" s="27">
        <v>0</v>
      </c>
      <c r="C89" s="27">
        <v>2</v>
      </c>
      <c r="D89" s="27">
        <v>0</v>
      </c>
      <c r="E89" s="27">
        <v>0</v>
      </c>
      <c r="F89" s="27">
        <v>0</v>
      </c>
      <c r="G89" s="27">
        <v>0</v>
      </c>
      <c r="H89" s="30">
        <v>0</v>
      </c>
      <c r="I89" s="27">
        <v>0</v>
      </c>
      <c r="J89" s="27">
        <v>3</v>
      </c>
      <c r="K89" s="27">
        <v>0</v>
      </c>
      <c r="L89" s="27">
        <v>0</v>
      </c>
      <c r="M89" s="28">
        <v>0</v>
      </c>
      <c r="AB89" s="3"/>
    </row>
    <row r="90" spans="1:28" ht="12.75" customHeight="1">
      <c r="A90" s="31" t="s">
        <v>17</v>
      </c>
      <c r="B90" s="27">
        <v>3</v>
      </c>
      <c r="C90" s="27">
        <v>39</v>
      </c>
      <c r="D90" s="27">
        <v>0</v>
      </c>
      <c r="E90" s="27">
        <v>0</v>
      </c>
      <c r="F90" s="27">
        <v>0</v>
      </c>
      <c r="G90" s="27">
        <v>0</v>
      </c>
      <c r="H90" s="30">
        <v>0</v>
      </c>
      <c r="I90" s="27">
        <v>0</v>
      </c>
      <c r="J90" s="27">
        <v>0</v>
      </c>
      <c r="K90" s="27">
        <v>0</v>
      </c>
      <c r="L90" s="27">
        <v>0</v>
      </c>
      <c r="M90" s="28">
        <v>0</v>
      </c>
      <c r="AB90" s="3"/>
    </row>
    <row r="91" spans="1:28" ht="12.75" customHeight="1">
      <c r="A91" s="31" t="s">
        <v>18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30">
        <v>0</v>
      </c>
      <c r="I91" s="27">
        <v>0</v>
      </c>
      <c r="J91" s="27">
        <v>0</v>
      </c>
      <c r="K91" s="27">
        <v>0</v>
      </c>
      <c r="L91" s="27">
        <v>0</v>
      </c>
      <c r="M91" s="28">
        <v>0</v>
      </c>
      <c r="AB91" s="3"/>
    </row>
    <row r="92" spans="1:28" ht="12.75" customHeight="1">
      <c r="A92" s="32" t="s">
        <v>19</v>
      </c>
      <c r="B92" s="34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3">
        <v>0</v>
      </c>
      <c r="I92" s="34">
        <v>0</v>
      </c>
      <c r="J92" s="34">
        <v>0</v>
      </c>
      <c r="K92" s="34">
        <v>0</v>
      </c>
      <c r="L92" s="34">
        <v>0</v>
      </c>
      <c r="M92" s="35">
        <v>0</v>
      </c>
      <c r="AB92" s="3"/>
    </row>
    <row r="93" spans="1:28" ht="12.75" customHeight="1">
      <c r="A93" s="29" t="s">
        <v>20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30">
        <v>0</v>
      </c>
      <c r="I93" s="27">
        <v>0</v>
      </c>
      <c r="J93" s="27">
        <v>0</v>
      </c>
      <c r="K93" s="27">
        <v>0</v>
      </c>
      <c r="L93" s="27">
        <v>0</v>
      </c>
      <c r="M93" s="28">
        <v>0</v>
      </c>
      <c r="AB93" s="3"/>
    </row>
    <row r="94" spans="1:28" ht="12.75" customHeight="1">
      <c r="A94" s="31" t="s">
        <v>21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30">
        <v>0</v>
      </c>
      <c r="I94" s="27">
        <v>0</v>
      </c>
      <c r="J94" s="27">
        <v>0</v>
      </c>
      <c r="K94" s="27">
        <v>0</v>
      </c>
      <c r="L94" s="27">
        <v>0</v>
      </c>
      <c r="M94" s="28">
        <v>0</v>
      </c>
      <c r="AB94" s="3"/>
    </row>
    <row r="95" spans="1:28" ht="12.75" customHeight="1">
      <c r="A95" s="31" t="s">
        <v>22</v>
      </c>
      <c r="B95" s="27">
        <v>0</v>
      </c>
      <c r="C95" s="27">
        <v>1</v>
      </c>
      <c r="D95" s="27">
        <v>0</v>
      </c>
      <c r="E95" s="27">
        <v>2</v>
      </c>
      <c r="F95" s="27">
        <v>0</v>
      </c>
      <c r="G95" s="27">
        <v>0</v>
      </c>
      <c r="H95" s="30">
        <v>3</v>
      </c>
      <c r="I95" s="27">
        <v>0</v>
      </c>
      <c r="J95" s="27">
        <v>0</v>
      </c>
      <c r="K95" s="27">
        <v>0</v>
      </c>
      <c r="L95" s="27">
        <v>0</v>
      </c>
      <c r="M95" s="28">
        <v>0</v>
      </c>
      <c r="AB95" s="3"/>
    </row>
    <row r="96" spans="1:28" ht="12.75" customHeight="1">
      <c r="A96" s="31" t="s">
        <v>23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30">
        <v>0</v>
      </c>
      <c r="I96" s="27">
        <v>0</v>
      </c>
      <c r="J96" s="27">
        <v>0</v>
      </c>
      <c r="K96" s="27">
        <v>0</v>
      </c>
      <c r="L96" s="27">
        <v>0</v>
      </c>
      <c r="M96" s="28">
        <v>0</v>
      </c>
      <c r="AB96" s="3"/>
    </row>
    <row r="97" spans="1:28" ht="12.75" customHeight="1">
      <c r="A97" s="32" t="s">
        <v>24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4">
        <v>6</v>
      </c>
      <c r="H97" s="33">
        <v>0</v>
      </c>
      <c r="I97" s="34">
        <v>0</v>
      </c>
      <c r="J97" s="34">
        <v>0</v>
      </c>
      <c r="K97" s="34">
        <v>0</v>
      </c>
      <c r="L97" s="34">
        <v>0</v>
      </c>
      <c r="M97" s="35">
        <v>0</v>
      </c>
      <c r="AB97" s="3"/>
    </row>
    <row r="98" spans="1:28" ht="12.75" customHeight="1">
      <c r="A98" s="29" t="s">
        <v>25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30">
        <v>49</v>
      </c>
      <c r="I98" s="27">
        <v>0</v>
      </c>
      <c r="J98" s="27">
        <v>0</v>
      </c>
      <c r="K98" s="27">
        <v>0</v>
      </c>
      <c r="L98" s="27">
        <v>0</v>
      </c>
      <c r="M98" s="28">
        <v>0</v>
      </c>
      <c r="AB98" s="3"/>
    </row>
    <row r="99" spans="1:28" ht="12.75" customHeight="1">
      <c r="A99" s="31" t="s">
        <v>26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30">
        <v>0</v>
      </c>
      <c r="I99" s="27">
        <v>0</v>
      </c>
      <c r="J99" s="27">
        <v>0</v>
      </c>
      <c r="K99" s="27">
        <v>0</v>
      </c>
      <c r="L99" s="27">
        <v>0</v>
      </c>
      <c r="M99" s="28">
        <v>0</v>
      </c>
      <c r="AB99" s="3"/>
    </row>
    <row r="100" spans="1:28" ht="12.75" customHeight="1">
      <c r="A100" s="31" t="s">
        <v>27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30">
        <v>0</v>
      </c>
      <c r="I100" s="27">
        <v>0</v>
      </c>
      <c r="J100" s="27">
        <v>0</v>
      </c>
      <c r="K100" s="27">
        <v>0</v>
      </c>
      <c r="L100" s="27">
        <v>0</v>
      </c>
      <c r="M100" s="28">
        <v>0</v>
      </c>
      <c r="AB100" s="3"/>
    </row>
    <row r="101" spans="1:28" ht="12.75" customHeight="1">
      <c r="A101" s="31" t="s">
        <v>28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30">
        <v>0</v>
      </c>
      <c r="I101" s="27">
        <v>0</v>
      </c>
      <c r="J101" s="27">
        <v>0</v>
      </c>
      <c r="K101" s="27">
        <v>0</v>
      </c>
      <c r="L101" s="27">
        <v>0</v>
      </c>
      <c r="M101" s="28">
        <v>0</v>
      </c>
      <c r="AB101" s="3"/>
    </row>
    <row r="102" spans="1:28" ht="12.75" customHeight="1">
      <c r="A102" s="32" t="s">
        <v>29</v>
      </c>
      <c r="B102" s="34">
        <v>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3">
        <v>0</v>
      </c>
      <c r="I102" s="34">
        <v>0</v>
      </c>
      <c r="J102" s="34">
        <v>0</v>
      </c>
      <c r="K102" s="34">
        <v>0</v>
      </c>
      <c r="L102" s="34">
        <v>0</v>
      </c>
      <c r="M102" s="35">
        <v>0</v>
      </c>
      <c r="AB102" s="3"/>
    </row>
    <row r="103" spans="1:28" ht="12.75" customHeight="1">
      <c r="A103" s="29" t="s">
        <v>30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30">
        <v>0</v>
      </c>
      <c r="I103" s="27">
        <v>0</v>
      </c>
      <c r="J103" s="27">
        <v>0</v>
      </c>
      <c r="K103" s="27">
        <v>2</v>
      </c>
      <c r="L103" s="27">
        <v>0</v>
      </c>
      <c r="M103" s="28">
        <v>0</v>
      </c>
      <c r="AB103" s="3"/>
    </row>
    <row r="104" spans="1:28" ht="12.75" customHeight="1">
      <c r="A104" s="31" t="s">
        <v>31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30">
        <v>0</v>
      </c>
      <c r="I104" s="27">
        <v>0</v>
      </c>
      <c r="J104" s="27">
        <v>0</v>
      </c>
      <c r="K104" s="27">
        <v>0</v>
      </c>
      <c r="L104" s="27">
        <v>0</v>
      </c>
      <c r="M104" s="28">
        <v>0</v>
      </c>
      <c r="AB104" s="3"/>
    </row>
    <row r="105" spans="1:28" ht="12.75" customHeight="1">
      <c r="A105" s="31" t="s">
        <v>32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30">
        <v>0</v>
      </c>
      <c r="I105" s="27">
        <v>0</v>
      </c>
      <c r="J105" s="27">
        <v>0</v>
      </c>
      <c r="K105" s="27">
        <v>0</v>
      </c>
      <c r="L105" s="27">
        <v>0</v>
      </c>
      <c r="M105" s="28">
        <v>0</v>
      </c>
      <c r="AB105" s="3"/>
    </row>
    <row r="106" spans="1:28" ht="12.75" customHeight="1">
      <c r="A106" s="31" t="s">
        <v>33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30">
        <v>0</v>
      </c>
      <c r="I106" s="27">
        <v>0</v>
      </c>
      <c r="J106" s="27">
        <v>0</v>
      </c>
      <c r="K106" s="27">
        <v>0</v>
      </c>
      <c r="L106" s="27">
        <v>0</v>
      </c>
      <c r="M106" s="28">
        <v>0</v>
      </c>
      <c r="AB106" s="3"/>
    </row>
    <row r="107" spans="1:28" ht="12.75" customHeight="1">
      <c r="A107" s="32" t="s">
        <v>34</v>
      </c>
      <c r="B107" s="34">
        <v>0</v>
      </c>
      <c r="C107" s="34">
        <v>0</v>
      </c>
      <c r="D107" s="34">
        <v>0</v>
      </c>
      <c r="E107" s="34">
        <v>0</v>
      </c>
      <c r="F107" s="34">
        <v>0</v>
      </c>
      <c r="G107" s="34">
        <v>0</v>
      </c>
      <c r="H107" s="33">
        <v>0</v>
      </c>
      <c r="I107" s="34">
        <v>0</v>
      </c>
      <c r="J107" s="34">
        <v>0</v>
      </c>
      <c r="K107" s="34">
        <v>0</v>
      </c>
      <c r="L107" s="34">
        <v>0</v>
      </c>
      <c r="M107" s="35">
        <v>0</v>
      </c>
      <c r="AB107" s="3"/>
    </row>
    <row r="108" spans="1:28" ht="12.75" customHeight="1">
      <c r="A108" s="29" t="s">
        <v>35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30">
        <v>0</v>
      </c>
      <c r="I108" s="27">
        <v>0</v>
      </c>
      <c r="J108" s="27">
        <v>0</v>
      </c>
      <c r="K108" s="27">
        <v>0</v>
      </c>
      <c r="L108" s="27">
        <v>0</v>
      </c>
      <c r="M108" s="28">
        <v>0</v>
      </c>
      <c r="AB108" s="3"/>
    </row>
    <row r="109" spans="1:28" ht="12.75" customHeight="1">
      <c r="A109" s="31" t="s">
        <v>36</v>
      </c>
      <c r="B109" s="27">
        <v>0</v>
      </c>
      <c r="C109" s="27">
        <v>5</v>
      </c>
      <c r="D109" s="27">
        <v>0</v>
      </c>
      <c r="E109" s="27">
        <v>1</v>
      </c>
      <c r="F109" s="27">
        <v>0</v>
      </c>
      <c r="G109" s="27">
        <v>20</v>
      </c>
      <c r="H109" s="30">
        <v>2</v>
      </c>
      <c r="I109" s="27">
        <v>0</v>
      </c>
      <c r="J109" s="27">
        <v>0</v>
      </c>
      <c r="K109" s="27">
        <v>0</v>
      </c>
      <c r="L109" s="27">
        <v>0</v>
      </c>
      <c r="M109" s="28">
        <v>0</v>
      </c>
      <c r="AB109" s="3"/>
    </row>
    <row r="110" spans="1:28" ht="12.75" customHeight="1">
      <c r="A110" s="31" t="s">
        <v>37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30">
        <v>0</v>
      </c>
      <c r="I110" s="27">
        <v>0</v>
      </c>
      <c r="J110" s="27">
        <v>0</v>
      </c>
      <c r="K110" s="27">
        <v>0</v>
      </c>
      <c r="L110" s="27">
        <v>0</v>
      </c>
      <c r="M110" s="28">
        <v>0</v>
      </c>
      <c r="AB110" s="3"/>
    </row>
    <row r="111" spans="1:28" ht="12.75" customHeight="1">
      <c r="A111" s="31" t="s">
        <v>38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30">
        <v>15</v>
      </c>
      <c r="I111" s="27">
        <v>0</v>
      </c>
      <c r="J111" s="27">
        <v>0</v>
      </c>
      <c r="K111" s="27">
        <v>0</v>
      </c>
      <c r="L111" s="27">
        <v>0</v>
      </c>
      <c r="M111" s="28">
        <v>0</v>
      </c>
      <c r="AB111" s="3"/>
    </row>
    <row r="112" spans="1:28" ht="12.75" customHeight="1">
      <c r="A112" s="32" t="s">
        <v>39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3">
        <v>0</v>
      </c>
      <c r="I112" s="34">
        <v>0</v>
      </c>
      <c r="J112" s="34">
        <v>0</v>
      </c>
      <c r="K112" s="34">
        <v>0</v>
      </c>
      <c r="L112" s="34">
        <v>0</v>
      </c>
      <c r="M112" s="35">
        <v>0</v>
      </c>
      <c r="AB112" s="3"/>
    </row>
    <row r="113" spans="1:28" ht="12.75" customHeight="1">
      <c r="A113" s="29" t="s">
        <v>40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30">
        <v>0</v>
      </c>
      <c r="I113" s="27">
        <v>0</v>
      </c>
      <c r="J113" s="27">
        <v>0</v>
      </c>
      <c r="K113" s="27">
        <v>0</v>
      </c>
      <c r="L113" s="27">
        <v>0</v>
      </c>
      <c r="M113" s="28">
        <v>0</v>
      </c>
      <c r="AB113" s="3"/>
    </row>
    <row r="114" spans="1:28" ht="12.75" customHeight="1">
      <c r="A114" s="31" t="s">
        <v>41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30">
        <v>0</v>
      </c>
      <c r="I114" s="27">
        <v>0</v>
      </c>
      <c r="J114" s="27">
        <v>0</v>
      </c>
      <c r="K114" s="27">
        <v>0</v>
      </c>
      <c r="L114" s="27">
        <v>0</v>
      </c>
      <c r="M114" s="28">
        <v>0</v>
      </c>
      <c r="AB114" s="3"/>
    </row>
    <row r="115" spans="1:28" ht="12.75" customHeight="1">
      <c r="A115" s="31" t="s">
        <v>42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30">
        <v>0</v>
      </c>
      <c r="I115" s="27">
        <v>0</v>
      </c>
      <c r="J115" s="27">
        <v>0</v>
      </c>
      <c r="K115" s="27">
        <v>0</v>
      </c>
      <c r="L115" s="27">
        <v>0</v>
      </c>
      <c r="M115" s="28">
        <v>0</v>
      </c>
      <c r="AB115" s="3"/>
    </row>
    <row r="116" spans="1:28" ht="12.75" customHeight="1">
      <c r="A116" s="31" t="s">
        <v>43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30">
        <v>0</v>
      </c>
      <c r="I116" s="27">
        <v>0</v>
      </c>
      <c r="J116" s="27">
        <v>0</v>
      </c>
      <c r="K116" s="27">
        <v>0</v>
      </c>
      <c r="L116" s="27">
        <v>0</v>
      </c>
      <c r="M116" s="28">
        <v>0</v>
      </c>
      <c r="AB116" s="3"/>
    </row>
    <row r="117" spans="1:28" ht="12.75" customHeight="1">
      <c r="A117" s="32" t="s">
        <v>44</v>
      </c>
      <c r="B117" s="34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3">
        <v>0</v>
      </c>
      <c r="I117" s="34">
        <v>0</v>
      </c>
      <c r="J117" s="34">
        <v>0</v>
      </c>
      <c r="K117" s="34">
        <v>0</v>
      </c>
      <c r="L117" s="34">
        <v>0</v>
      </c>
      <c r="M117" s="35">
        <v>0</v>
      </c>
      <c r="AB117" s="3"/>
    </row>
    <row r="118" spans="1:28" ht="12.75" customHeight="1">
      <c r="A118" s="29" t="s">
        <v>45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30">
        <v>0</v>
      </c>
      <c r="I118" s="27">
        <v>0</v>
      </c>
      <c r="J118" s="27">
        <v>0</v>
      </c>
      <c r="K118" s="27">
        <v>0</v>
      </c>
      <c r="L118" s="27">
        <v>0</v>
      </c>
      <c r="M118" s="28">
        <v>0</v>
      </c>
      <c r="AB118" s="3"/>
    </row>
    <row r="119" spans="1:28" ht="12.75" customHeight="1">
      <c r="A119" s="31" t="s">
        <v>46</v>
      </c>
      <c r="B119" s="27">
        <v>0</v>
      </c>
      <c r="C119" s="27">
        <v>1</v>
      </c>
      <c r="D119" s="27">
        <v>0</v>
      </c>
      <c r="E119" s="27">
        <v>0</v>
      </c>
      <c r="F119" s="27">
        <v>0</v>
      </c>
      <c r="G119" s="27">
        <v>0</v>
      </c>
      <c r="H119" s="30">
        <v>0</v>
      </c>
      <c r="I119" s="27">
        <v>0</v>
      </c>
      <c r="J119" s="27">
        <v>0</v>
      </c>
      <c r="K119" s="27">
        <v>0</v>
      </c>
      <c r="L119" s="27">
        <v>0</v>
      </c>
      <c r="M119" s="28">
        <v>0</v>
      </c>
      <c r="AB119" s="3"/>
    </row>
    <row r="120" spans="1:28" ht="12.75" customHeight="1">
      <c r="A120" s="31" t="s">
        <v>47</v>
      </c>
      <c r="B120" s="27">
        <v>0</v>
      </c>
      <c r="C120" s="27">
        <v>5</v>
      </c>
      <c r="D120" s="27">
        <v>0</v>
      </c>
      <c r="E120" s="27">
        <v>0</v>
      </c>
      <c r="F120" s="27">
        <v>0</v>
      </c>
      <c r="G120" s="27">
        <v>0</v>
      </c>
      <c r="H120" s="30">
        <v>0</v>
      </c>
      <c r="I120" s="27">
        <v>0</v>
      </c>
      <c r="J120" s="27">
        <v>0</v>
      </c>
      <c r="K120" s="27">
        <v>0</v>
      </c>
      <c r="L120" s="27">
        <v>0</v>
      </c>
      <c r="M120" s="28">
        <v>0</v>
      </c>
      <c r="AB120" s="3"/>
    </row>
    <row r="121" spans="1:28" ht="12.75" customHeight="1">
      <c r="A121" s="31" t="s">
        <v>48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30">
        <v>0</v>
      </c>
      <c r="I121" s="27">
        <v>0</v>
      </c>
      <c r="J121" s="27">
        <v>0</v>
      </c>
      <c r="K121" s="27">
        <v>0</v>
      </c>
      <c r="L121" s="27">
        <v>0</v>
      </c>
      <c r="M121" s="28">
        <v>0</v>
      </c>
      <c r="AB121" s="3"/>
    </row>
    <row r="122" spans="1:28" ht="12.75" customHeight="1">
      <c r="A122" s="32" t="s">
        <v>49</v>
      </c>
      <c r="B122" s="34">
        <v>0</v>
      </c>
      <c r="C122" s="34">
        <v>16</v>
      </c>
      <c r="D122" s="34">
        <v>0</v>
      </c>
      <c r="E122" s="34">
        <v>0</v>
      </c>
      <c r="F122" s="34">
        <v>0</v>
      </c>
      <c r="G122" s="34">
        <v>0</v>
      </c>
      <c r="H122" s="33">
        <v>23</v>
      </c>
      <c r="I122" s="34">
        <v>0</v>
      </c>
      <c r="J122" s="34">
        <v>0</v>
      </c>
      <c r="K122" s="34">
        <v>1</v>
      </c>
      <c r="L122" s="34">
        <v>0</v>
      </c>
      <c r="M122" s="35">
        <v>0</v>
      </c>
      <c r="AB122" s="3"/>
    </row>
    <row r="123" spans="1:28" ht="12.75" customHeight="1">
      <c r="A123" s="29" t="s">
        <v>50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30">
        <v>0</v>
      </c>
      <c r="I123" s="27">
        <v>0</v>
      </c>
      <c r="J123" s="27">
        <v>0</v>
      </c>
      <c r="K123" s="27">
        <v>0</v>
      </c>
      <c r="L123" s="27">
        <v>0</v>
      </c>
      <c r="M123" s="28">
        <v>0</v>
      </c>
      <c r="AB123" s="3"/>
    </row>
    <row r="124" spans="1:28" ht="12.75" customHeight="1">
      <c r="A124" s="39" t="s">
        <v>51</v>
      </c>
      <c r="B124" s="41">
        <v>0</v>
      </c>
      <c r="C124" s="41">
        <v>2</v>
      </c>
      <c r="D124" s="41">
        <v>6</v>
      </c>
      <c r="E124" s="41">
        <v>0</v>
      </c>
      <c r="F124" s="41">
        <v>0</v>
      </c>
      <c r="G124" s="41">
        <v>0</v>
      </c>
      <c r="H124" s="40">
        <v>0</v>
      </c>
      <c r="I124" s="41">
        <v>0</v>
      </c>
      <c r="J124" s="41">
        <v>0</v>
      </c>
      <c r="K124" s="41">
        <v>0</v>
      </c>
      <c r="L124" s="41">
        <v>0</v>
      </c>
      <c r="M124" s="42">
        <v>0</v>
      </c>
      <c r="AB124" s="3"/>
    </row>
    <row r="130" ht="12.75" customHeight="1">
      <c r="A130" s="1" t="s">
        <v>163</v>
      </c>
    </row>
    <row r="131" ht="12.75" customHeight="1">
      <c r="B131" s="2" t="s">
        <v>71</v>
      </c>
    </row>
    <row r="132" spans="6:15" ht="12.75" customHeight="1">
      <c r="F132" s="3" t="s">
        <v>0</v>
      </c>
      <c r="L132" s="5"/>
      <c r="M132" s="5" t="s">
        <v>0</v>
      </c>
      <c r="N132" s="5"/>
      <c r="O132" s="4"/>
    </row>
    <row r="133" spans="1:34" ht="12.75" customHeight="1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9"/>
      <c r="AH133" s="3"/>
    </row>
    <row r="134" spans="1:34" ht="12.75" customHeight="1">
      <c r="A134" s="10" t="s">
        <v>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3"/>
      <c r="AH134" s="3"/>
    </row>
    <row r="135" spans="1:34" s="18" customFormat="1" ht="12.75" customHeight="1">
      <c r="A135" s="14"/>
      <c r="B135" s="15" t="s">
        <v>217</v>
      </c>
      <c r="C135" s="15" t="s">
        <v>158</v>
      </c>
      <c r="D135" s="15" t="s">
        <v>126</v>
      </c>
      <c r="E135" s="15" t="s">
        <v>127</v>
      </c>
      <c r="F135" s="15" t="s">
        <v>128</v>
      </c>
      <c r="G135" s="15" t="s">
        <v>218</v>
      </c>
      <c r="H135" s="15" t="s">
        <v>219</v>
      </c>
      <c r="I135" s="15" t="s">
        <v>220</v>
      </c>
      <c r="J135" s="15" t="s">
        <v>221</v>
      </c>
      <c r="K135" s="15" t="s">
        <v>222</v>
      </c>
      <c r="L135" s="15" t="s">
        <v>129</v>
      </c>
      <c r="M135" s="16" t="s">
        <v>130</v>
      </c>
      <c r="AH135" s="43"/>
    </row>
    <row r="136" spans="1:34" ht="12.75" customHeight="1">
      <c r="A136" s="19" t="s">
        <v>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3"/>
      <c r="AH136" s="3"/>
    </row>
    <row r="137" spans="1:34" ht="12.75" customHeight="1">
      <c r="A137" s="20" t="s">
        <v>4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2"/>
      <c r="AH137" s="3"/>
    </row>
    <row r="138" spans="1:34" ht="12.75" customHeight="1">
      <c r="A138" s="23" t="s">
        <v>68</v>
      </c>
      <c r="B138" s="27">
        <v>0</v>
      </c>
      <c r="C138" s="27">
        <v>0</v>
      </c>
      <c r="D138" s="27">
        <v>67</v>
      </c>
      <c r="E138" s="27">
        <v>50</v>
      </c>
      <c r="F138" s="27">
        <v>16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595</v>
      </c>
      <c r="M138" s="26">
        <v>0</v>
      </c>
      <c r="AH138" s="3"/>
    </row>
    <row r="139" spans="1:34" ht="12.75" customHeight="1">
      <c r="A139" s="23" t="s">
        <v>54</v>
      </c>
      <c r="B139" s="25">
        <v>0</v>
      </c>
      <c r="C139" s="25">
        <v>5</v>
      </c>
      <c r="D139" s="25">
        <v>102</v>
      </c>
      <c r="E139" s="25">
        <v>132</v>
      </c>
      <c r="F139" s="25">
        <v>16</v>
      </c>
      <c r="G139" s="25">
        <v>0</v>
      </c>
      <c r="H139" s="25">
        <v>0</v>
      </c>
      <c r="I139" s="25">
        <v>0</v>
      </c>
      <c r="J139" s="25">
        <v>0</v>
      </c>
      <c r="K139" s="25">
        <v>37</v>
      </c>
      <c r="L139" s="25">
        <v>502</v>
      </c>
      <c r="M139" s="28">
        <v>28</v>
      </c>
      <c r="AH139" s="3"/>
    </row>
    <row r="140" spans="1:34" ht="12.75" customHeight="1">
      <c r="A140" s="23" t="s">
        <v>164</v>
      </c>
      <c r="B140" s="25">
        <f aca="true" t="shared" si="3" ref="B140:M140">SUM(B141:B187)</f>
        <v>24</v>
      </c>
      <c r="C140" s="25">
        <f t="shared" si="3"/>
        <v>16</v>
      </c>
      <c r="D140" s="25">
        <f t="shared" si="3"/>
        <v>114</v>
      </c>
      <c r="E140" s="25">
        <f t="shared" si="3"/>
        <v>330</v>
      </c>
      <c r="F140" s="25">
        <f t="shared" si="3"/>
        <v>15</v>
      </c>
      <c r="G140" s="25">
        <f t="shared" si="3"/>
        <v>8</v>
      </c>
      <c r="H140" s="25">
        <f t="shared" si="3"/>
        <v>10</v>
      </c>
      <c r="I140" s="25">
        <f t="shared" si="3"/>
        <v>5</v>
      </c>
      <c r="J140" s="25">
        <f t="shared" si="3"/>
        <v>141</v>
      </c>
      <c r="K140" s="25">
        <f t="shared" si="3"/>
        <v>30</v>
      </c>
      <c r="L140" s="25">
        <f t="shared" si="3"/>
        <v>574</v>
      </c>
      <c r="M140" s="26">
        <f t="shared" si="3"/>
        <v>5</v>
      </c>
      <c r="AH140" s="3"/>
    </row>
    <row r="141" spans="1:34" ht="12.75" customHeight="1">
      <c r="A141" s="29" t="s">
        <v>5</v>
      </c>
      <c r="B141" s="27">
        <f>19+5</f>
        <v>24</v>
      </c>
      <c r="C141" s="27">
        <v>0</v>
      </c>
      <c r="D141" s="27">
        <v>0</v>
      </c>
      <c r="E141" s="27">
        <v>0</v>
      </c>
      <c r="F141" s="27">
        <v>2</v>
      </c>
      <c r="G141" s="27">
        <v>0</v>
      </c>
      <c r="H141" s="27">
        <v>0</v>
      </c>
      <c r="I141" s="27">
        <v>5</v>
      </c>
      <c r="J141" s="27">
        <v>16</v>
      </c>
      <c r="K141" s="27">
        <v>0</v>
      </c>
      <c r="L141" s="27">
        <v>8</v>
      </c>
      <c r="M141" s="28">
        <v>0</v>
      </c>
      <c r="AH141" s="3"/>
    </row>
    <row r="142" spans="1:34" ht="12.75" customHeight="1">
      <c r="A142" s="31" t="s">
        <v>6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8">
        <v>0</v>
      </c>
      <c r="AH142" s="3"/>
    </row>
    <row r="143" spans="1:34" ht="12.75" customHeight="1">
      <c r="A143" s="31" t="s">
        <v>7</v>
      </c>
      <c r="B143" s="27">
        <v>0</v>
      </c>
      <c r="C143" s="27">
        <v>0</v>
      </c>
      <c r="D143" s="27">
        <v>114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534</v>
      </c>
      <c r="M143" s="28">
        <v>0</v>
      </c>
      <c r="AH143" s="3"/>
    </row>
    <row r="144" spans="1:34" ht="12.75" customHeight="1">
      <c r="A144" s="31" t="s">
        <v>8</v>
      </c>
      <c r="B144" s="27">
        <v>0</v>
      </c>
      <c r="C144" s="27">
        <v>0</v>
      </c>
      <c r="D144" s="27">
        <v>0</v>
      </c>
      <c r="E144" s="27">
        <v>2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8">
        <v>0</v>
      </c>
      <c r="AH144" s="3"/>
    </row>
    <row r="145" spans="1:34" ht="12.75" customHeight="1">
      <c r="A145" s="32" t="s">
        <v>9</v>
      </c>
      <c r="B145" s="34">
        <v>0</v>
      </c>
      <c r="C145" s="34">
        <v>0</v>
      </c>
      <c r="D145" s="34">
        <v>0</v>
      </c>
      <c r="E145" s="34">
        <v>114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5">
        <v>0</v>
      </c>
      <c r="AH145" s="3"/>
    </row>
    <row r="146" spans="1:34" ht="12.75" customHeight="1">
      <c r="A146" s="29" t="s">
        <v>10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8">
        <v>0</v>
      </c>
      <c r="AH146" s="3"/>
    </row>
    <row r="147" spans="1:34" ht="12.75" customHeight="1">
      <c r="A147" s="31" t="s">
        <v>11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8">
        <v>0</v>
      </c>
      <c r="AH147" s="3"/>
    </row>
    <row r="148" spans="1:34" ht="12.75" customHeight="1">
      <c r="A148" s="31" t="s">
        <v>12</v>
      </c>
      <c r="B148" s="27">
        <v>0</v>
      </c>
      <c r="C148" s="27">
        <v>0</v>
      </c>
      <c r="D148" s="27">
        <v>0</v>
      </c>
      <c r="E148" s="27">
        <v>153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6</v>
      </c>
      <c r="M148" s="28">
        <v>0</v>
      </c>
      <c r="AH148" s="3"/>
    </row>
    <row r="149" spans="1:34" ht="12.75" customHeight="1">
      <c r="A149" s="31" t="s">
        <v>13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8">
        <v>0</v>
      </c>
      <c r="AH149" s="3"/>
    </row>
    <row r="150" spans="1:34" ht="12.75" customHeight="1">
      <c r="A150" s="32" t="s">
        <v>14</v>
      </c>
      <c r="B150" s="34">
        <v>0</v>
      </c>
      <c r="C150" s="34">
        <v>0</v>
      </c>
      <c r="D150" s="34">
        <v>0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5">
        <v>0</v>
      </c>
      <c r="AH150" s="3"/>
    </row>
    <row r="151" spans="1:34" ht="12.75" customHeight="1">
      <c r="A151" s="29" t="s">
        <v>15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8">
        <v>5</v>
      </c>
      <c r="AH151" s="3"/>
    </row>
    <row r="152" spans="1:34" ht="12.75" customHeight="1">
      <c r="A152" s="31" t="s">
        <v>16</v>
      </c>
      <c r="B152" s="27">
        <v>0</v>
      </c>
      <c r="C152" s="27">
        <v>16</v>
      </c>
      <c r="D152" s="27">
        <v>0</v>
      </c>
      <c r="E152" s="27">
        <v>60</v>
      </c>
      <c r="F152" s="27">
        <v>0</v>
      </c>
      <c r="G152" s="27">
        <v>0</v>
      </c>
      <c r="H152" s="27">
        <v>10</v>
      </c>
      <c r="I152" s="27">
        <v>0</v>
      </c>
      <c r="J152" s="27">
        <v>10</v>
      </c>
      <c r="K152" s="27">
        <v>0</v>
      </c>
      <c r="L152" s="27">
        <v>0</v>
      </c>
      <c r="M152" s="28">
        <v>0</v>
      </c>
      <c r="AH152" s="3"/>
    </row>
    <row r="153" spans="1:34" ht="12.75" customHeight="1">
      <c r="A153" s="31" t="s">
        <v>17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8</v>
      </c>
      <c r="H153" s="27">
        <v>0</v>
      </c>
      <c r="I153" s="27">
        <v>0</v>
      </c>
      <c r="J153" s="27">
        <v>0</v>
      </c>
      <c r="K153" s="27">
        <v>30</v>
      </c>
      <c r="L153" s="27">
        <v>0</v>
      </c>
      <c r="M153" s="28">
        <v>0</v>
      </c>
      <c r="AH153" s="3"/>
    </row>
    <row r="154" spans="1:34" ht="12.75" customHeight="1">
      <c r="A154" s="31" t="s">
        <v>18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8">
        <v>0</v>
      </c>
      <c r="AH154" s="3"/>
    </row>
    <row r="155" spans="1:34" ht="12.75" customHeight="1">
      <c r="A155" s="32" t="s">
        <v>19</v>
      </c>
      <c r="B155" s="34">
        <v>0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115</v>
      </c>
      <c r="K155" s="34">
        <v>0</v>
      </c>
      <c r="L155" s="34">
        <v>2</v>
      </c>
      <c r="M155" s="35">
        <v>0</v>
      </c>
      <c r="AH155" s="3"/>
    </row>
    <row r="156" spans="1:34" ht="12.75" customHeight="1">
      <c r="A156" s="29" t="s">
        <v>20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8">
        <v>0</v>
      </c>
      <c r="AH156" s="3"/>
    </row>
    <row r="157" spans="1:34" ht="12.75" customHeight="1">
      <c r="A157" s="31" t="s">
        <v>21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8">
        <v>0</v>
      </c>
      <c r="AH157" s="3"/>
    </row>
    <row r="158" spans="1:34" ht="12.75" customHeight="1">
      <c r="A158" s="31" t="s">
        <v>22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8">
        <v>0</v>
      </c>
      <c r="AH158" s="3"/>
    </row>
    <row r="159" spans="1:34" ht="12.75" customHeight="1">
      <c r="A159" s="31" t="s">
        <v>23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8">
        <v>0</v>
      </c>
      <c r="AH159" s="3"/>
    </row>
    <row r="160" spans="1:34" ht="12.75" customHeight="1">
      <c r="A160" s="32" t="s">
        <v>24</v>
      </c>
      <c r="B160" s="34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5">
        <v>0</v>
      </c>
      <c r="AH160" s="3"/>
    </row>
    <row r="161" spans="1:34" ht="12.75" customHeight="1">
      <c r="A161" s="29" t="s">
        <v>25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8">
        <v>0</v>
      </c>
      <c r="AH161" s="3"/>
    </row>
    <row r="162" spans="1:34" ht="12.75" customHeight="1">
      <c r="A162" s="31" t="s">
        <v>26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8">
        <v>0</v>
      </c>
      <c r="AH162" s="3"/>
    </row>
    <row r="163" spans="1:34" ht="12.75" customHeight="1">
      <c r="A163" s="31" t="s">
        <v>27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8">
        <v>0</v>
      </c>
      <c r="AH163" s="3"/>
    </row>
    <row r="164" spans="1:34" ht="12.75" customHeight="1">
      <c r="A164" s="31" t="s">
        <v>28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8">
        <v>0</v>
      </c>
      <c r="AH164" s="3"/>
    </row>
    <row r="165" spans="1:34" ht="12.75" customHeight="1">
      <c r="A165" s="32" t="s">
        <v>29</v>
      </c>
      <c r="B165" s="34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5">
        <v>0</v>
      </c>
      <c r="AH165" s="3"/>
    </row>
    <row r="166" spans="1:34" ht="12.75" customHeight="1">
      <c r="A166" s="29" t="s">
        <v>30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8">
        <v>0</v>
      </c>
      <c r="AH166" s="3"/>
    </row>
    <row r="167" spans="1:34" ht="12.75" customHeight="1">
      <c r="A167" s="31" t="s">
        <v>31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8">
        <v>0</v>
      </c>
      <c r="AH167" s="3"/>
    </row>
    <row r="168" spans="1:34" ht="12.75" customHeight="1">
      <c r="A168" s="31" t="s">
        <v>32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8">
        <v>0</v>
      </c>
      <c r="AH168" s="3"/>
    </row>
    <row r="169" spans="1:34" ht="12.75" customHeight="1">
      <c r="A169" s="31" t="s">
        <v>33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8">
        <v>0</v>
      </c>
      <c r="AH169" s="3"/>
    </row>
    <row r="170" spans="1:34" ht="12.75" customHeight="1">
      <c r="A170" s="32" t="s">
        <v>34</v>
      </c>
      <c r="B170" s="34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5">
        <v>0</v>
      </c>
      <c r="AH170" s="3"/>
    </row>
    <row r="171" spans="1:34" ht="12.75" customHeight="1">
      <c r="A171" s="29" t="s">
        <v>35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8">
        <v>0</v>
      </c>
      <c r="AH171" s="3"/>
    </row>
    <row r="172" spans="1:34" ht="12.75" customHeight="1">
      <c r="A172" s="31" t="s">
        <v>36</v>
      </c>
      <c r="B172" s="27">
        <v>0</v>
      </c>
      <c r="C172" s="27">
        <v>0</v>
      </c>
      <c r="D172" s="27">
        <v>0</v>
      </c>
      <c r="E172" s="27">
        <v>0</v>
      </c>
      <c r="F172" s="27">
        <v>13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8">
        <v>0</v>
      </c>
      <c r="AH172" s="3"/>
    </row>
    <row r="173" spans="1:34" ht="12.75" customHeight="1">
      <c r="A173" s="31" t="s">
        <v>37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8">
        <v>0</v>
      </c>
      <c r="AH173" s="3"/>
    </row>
    <row r="174" spans="1:34" ht="12.75" customHeight="1">
      <c r="A174" s="31" t="s">
        <v>38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8">
        <v>0</v>
      </c>
      <c r="AH174" s="3"/>
    </row>
    <row r="175" spans="1:34" ht="12.75" customHeight="1">
      <c r="A175" s="32" t="s">
        <v>39</v>
      </c>
      <c r="B175" s="34">
        <v>0</v>
      </c>
      <c r="C175" s="34">
        <v>0</v>
      </c>
      <c r="D175" s="34">
        <v>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5">
        <v>0</v>
      </c>
      <c r="AH175" s="3"/>
    </row>
    <row r="176" spans="1:34" ht="12.75" customHeight="1">
      <c r="A176" s="29" t="s">
        <v>40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8">
        <v>0</v>
      </c>
      <c r="AH176" s="3"/>
    </row>
    <row r="177" spans="1:34" ht="12.75" customHeight="1">
      <c r="A177" s="31" t="s">
        <v>41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8">
        <v>0</v>
      </c>
      <c r="AH177" s="3"/>
    </row>
    <row r="178" spans="1:34" ht="12.75" customHeight="1">
      <c r="A178" s="31" t="s">
        <v>42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8">
        <v>0</v>
      </c>
      <c r="AH178" s="3"/>
    </row>
    <row r="179" spans="1:34" ht="12.75" customHeight="1">
      <c r="A179" s="31" t="s">
        <v>43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8">
        <v>0</v>
      </c>
      <c r="AH179" s="3"/>
    </row>
    <row r="180" spans="1:34" ht="12.75" customHeight="1">
      <c r="A180" s="32" t="s">
        <v>44</v>
      </c>
      <c r="B180" s="34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5">
        <v>0</v>
      </c>
      <c r="AH180" s="3"/>
    </row>
    <row r="181" spans="1:34" ht="12.75" customHeight="1">
      <c r="A181" s="29" t="s">
        <v>45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8">
        <v>0</v>
      </c>
      <c r="AH181" s="3"/>
    </row>
    <row r="182" spans="1:34" ht="12.75" customHeight="1">
      <c r="A182" s="31" t="s">
        <v>46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23</v>
      </c>
      <c r="M182" s="28">
        <v>0</v>
      </c>
      <c r="AH182" s="3"/>
    </row>
    <row r="183" spans="1:34" ht="12.75" customHeight="1">
      <c r="A183" s="31" t="s">
        <v>47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1</v>
      </c>
      <c r="M183" s="28">
        <v>0</v>
      </c>
      <c r="AH183" s="3"/>
    </row>
    <row r="184" spans="1:34" ht="12.75" customHeight="1">
      <c r="A184" s="31" t="s">
        <v>48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8">
        <v>0</v>
      </c>
      <c r="AH184" s="3"/>
    </row>
    <row r="185" spans="1:34" ht="12.75" customHeight="1">
      <c r="A185" s="32" t="s">
        <v>49</v>
      </c>
      <c r="B185" s="34">
        <v>0</v>
      </c>
      <c r="C185" s="34">
        <v>0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5">
        <v>0</v>
      </c>
      <c r="AH185" s="3"/>
    </row>
    <row r="186" spans="1:34" ht="12.75" customHeight="1">
      <c r="A186" s="29" t="s">
        <v>50</v>
      </c>
      <c r="B186" s="27">
        <v>0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8">
        <v>0</v>
      </c>
      <c r="AH186" s="3"/>
    </row>
    <row r="187" spans="1:34" ht="12.75" customHeight="1">
      <c r="A187" s="39" t="s">
        <v>51</v>
      </c>
      <c r="B187" s="41">
        <v>0</v>
      </c>
      <c r="C187" s="41">
        <v>0</v>
      </c>
      <c r="D187" s="41">
        <v>0</v>
      </c>
      <c r="E187" s="41">
        <v>1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2">
        <v>0</v>
      </c>
      <c r="AH187" s="3"/>
    </row>
    <row r="193" ht="12.75" customHeight="1">
      <c r="A193" s="1" t="s">
        <v>163</v>
      </c>
    </row>
    <row r="194" ht="12.75" customHeight="1">
      <c r="B194" s="2" t="s">
        <v>72</v>
      </c>
    </row>
    <row r="195" spans="1:15" ht="12.75" customHeight="1">
      <c r="A195" s="4"/>
      <c r="B195" s="5"/>
      <c r="C195" s="5"/>
      <c r="D195" s="5"/>
      <c r="E195" s="51"/>
      <c r="F195" s="5"/>
      <c r="G195" s="5"/>
      <c r="H195" s="5"/>
      <c r="I195" s="5"/>
      <c r="J195" s="5"/>
      <c r="K195" s="5"/>
      <c r="L195" s="5"/>
      <c r="M195" s="5" t="s">
        <v>0</v>
      </c>
      <c r="N195" s="5"/>
      <c r="O195" s="4"/>
    </row>
    <row r="196" spans="1:39" ht="12.75" customHeight="1">
      <c r="A196" s="7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9"/>
      <c r="AM196" s="3"/>
    </row>
    <row r="197" spans="1:39" ht="12.75" customHeight="1">
      <c r="A197" s="10" t="s">
        <v>1</v>
      </c>
      <c r="B197" s="12"/>
      <c r="C197" s="12"/>
      <c r="D197" s="12"/>
      <c r="E197" s="12"/>
      <c r="F197" s="11"/>
      <c r="G197" s="12"/>
      <c r="H197" s="12"/>
      <c r="I197" s="12"/>
      <c r="J197" s="12"/>
      <c r="K197" s="12"/>
      <c r="L197" s="12"/>
      <c r="M197" s="13"/>
      <c r="AM197" s="3"/>
    </row>
    <row r="198" spans="1:128" s="52" customFormat="1" ht="12.75" customHeight="1">
      <c r="A198" s="14"/>
      <c r="B198" s="15" t="s">
        <v>165</v>
      </c>
      <c r="C198" s="15" t="s">
        <v>223</v>
      </c>
      <c r="D198" s="15" t="s">
        <v>224</v>
      </c>
      <c r="E198" s="15" t="s">
        <v>131</v>
      </c>
      <c r="F198" s="15" t="s">
        <v>132</v>
      </c>
      <c r="G198" s="15" t="s">
        <v>133</v>
      </c>
      <c r="H198" s="15" t="s">
        <v>155</v>
      </c>
      <c r="I198" s="15" t="s">
        <v>225</v>
      </c>
      <c r="J198" s="15" t="s">
        <v>134</v>
      </c>
      <c r="K198" s="15" t="s">
        <v>135</v>
      </c>
      <c r="L198" s="15" t="s">
        <v>226</v>
      </c>
      <c r="M198" s="16" t="s">
        <v>159</v>
      </c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</row>
    <row r="199" spans="1:39" ht="12.75" customHeight="1">
      <c r="A199" s="19" t="s">
        <v>3</v>
      </c>
      <c r="B199" s="12"/>
      <c r="C199" s="12"/>
      <c r="D199" s="12"/>
      <c r="E199" s="12"/>
      <c r="F199" s="11"/>
      <c r="G199" s="12"/>
      <c r="H199" s="12"/>
      <c r="I199" s="12"/>
      <c r="J199" s="12"/>
      <c r="K199" s="12"/>
      <c r="L199" s="12"/>
      <c r="M199" s="13"/>
      <c r="AM199" s="3"/>
    </row>
    <row r="200" spans="1:39" ht="12.75" customHeight="1">
      <c r="A200" s="20" t="s">
        <v>4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2"/>
      <c r="AM200" s="3"/>
    </row>
    <row r="201" spans="1:39" ht="12.75" customHeight="1">
      <c r="A201" s="23" t="s">
        <v>68</v>
      </c>
      <c r="B201" s="25">
        <v>0</v>
      </c>
      <c r="C201" s="25">
        <v>0</v>
      </c>
      <c r="D201" s="25">
        <v>0</v>
      </c>
      <c r="E201" s="25">
        <v>3</v>
      </c>
      <c r="F201" s="24">
        <v>14</v>
      </c>
      <c r="G201" s="25">
        <v>0</v>
      </c>
      <c r="H201" s="25">
        <v>3</v>
      </c>
      <c r="I201" s="25">
        <v>0</v>
      </c>
      <c r="J201" s="25">
        <v>1</v>
      </c>
      <c r="K201" s="25">
        <v>0</v>
      </c>
      <c r="L201" s="25">
        <v>0</v>
      </c>
      <c r="M201" s="26">
        <v>0</v>
      </c>
      <c r="AM201" s="3"/>
    </row>
    <row r="202" spans="1:39" ht="12.75" customHeight="1">
      <c r="A202" s="23" t="s">
        <v>54</v>
      </c>
      <c r="B202" s="27">
        <v>0</v>
      </c>
      <c r="C202" s="27">
        <v>0</v>
      </c>
      <c r="D202" s="27">
        <v>0</v>
      </c>
      <c r="E202" s="27">
        <v>19</v>
      </c>
      <c r="F202" s="24">
        <v>15</v>
      </c>
      <c r="G202" s="27">
        <v>17</v>
      </c>
      <c r="H202" s="27">
        <v>7</v>
      </c>
      <c r="I202" s="27">
        <v>0</v>
      </c>
      <c r="J202" s="27">
        <v>7</v>
      </c>
      <c r="K202" s="27">
        <v>4</v>
      </c>
      <c r="L202" s="27">
        <v>0</v>
      </c>
      <c r="M202" s="28">
        <v>1047</v>
      </c>
      <c r="AM202" s="3"/>
    </row>
    <row r="203" spans="1:39" ht="12.75" customHeight="1">
      <c r="A203" s="23" t="s">
        <v>164</v>
      </c>
      <c r="B203" s="25">
        <f aca="true" t="shared" si="4" ref="B203:M203">SUM(B204:B250)</f>
        <v>12</v>
      </c>
      <c r="C203" s="25">
        <f t="shared" si="4"/>
        <v>81</v>
      </c>
      <c r="D203" s="25">
        <f t="shared" si="4"/>
        <v>40</v>
      </c>
      <c r="E203" s="25">
        <f t="shared" si="4"/>
        <v>6</v>
      </c>
      <c r="F203" s="25">
        <f t="shared" si="4"/>
        <v>55</v>
      </c>
      <c r="G203" s="25">
        <f t="shared" si="4"/>
        <v>130</v>
      </c>
      <c r="H203" s="25">
        <f t="shared" si="4"/>
        <v>2</v>
      </c>
      <c r="I203" s="25">
        <f t="shared" si="4"/>
        <v>4</v>
      </c>
      <c r="J203" s="25">
        <f t="shared" si="4"/>
        <v>69</v>
      </c>
      <c r="K203" s="25">
        <f t="shared" si="4"/>
        <v>7</v>
      </c>
      <c r="L203" s="25">
        <f t="shared" si="4"/>
        <v>2</v>
      </c>
      <c r="M203" s="26">
        <f t="shared" si="4"/>
        <v>460</v>
      </c>
      <c r="AM203" s="3"/>
    </row>
    <row r="204" spans="1:39" ht="12.75" customHeight="1">
      <c r="A204" s="29" t="s">
        <v>5</v>
      </c>
      <c r="B204" s="27">
        <v>0</v>
      </c>
      <c r="C204" s="27">
        <v>0</v>
      </c>
      <c r="D204" s="27">
        <f>26+9</f>
        <v>35</v>
      </c>
      <c r="E204" s="27">
        <v>1</v>
      </c>
      <c r="F204" s="30">
        <v>0</v>
      </c>
      <c r="G204" s="27">
        <v>106</v>
      </c>
      <c r="H204" s="27">
        <v>0</v>
      </c>
      <c r="I204" s="27">
        <v>4</v>
      </c>
      <c r="J204" s="27">
        <v>21</v>
      </c>
      <c r="K204" s="27">
        <v>2</v>
      </c>
      <c r="L204" s="27">
        <v>2</v>
      </c>
      <c r="M204" s="28">
        <v>0</v>
      </c>
      <c r="AM204" s="3"/>
    </row>
    <row r="205" spans="1:39" ht="12.75" customHeight="1">
      <c r="A205" s="31" t="s">
        <v>6</v>
      </c>
      <c r="B205" s="27">
        <v>0</v>
      </c>
      <c r="C205" s="27">
        <v>0</v>
      </c>
      <c r="D205" s="27">
        <v>0</v>
      </c>
      <c r="E205" s="27">
        <v>0</v>
      </c>
      <c r="F205" s="30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8">
        <v>0</v>
      </c>
      <c r="AM205" s="3"/>
    </row>
    <row r="206" spans="1:39" ht="12.75" customHeight="1">
      <c r="A206" s="31" t="s">
        <v>7</v>
      </c>
      <c r="B206" s="27">
        <v>0</v>
      </c>
      <c r="C206" s="27">
        <v>0</v>
      </c>
      <c r="D206" s="27">
        <v>0</v>
      </c>
      <c r="E206" s="27">
        <v>0</v>
      </c>
      <c r="F206" s="30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8">
        <v>0</v>
      </c>
      <c r="AM206" s="3"/>
    </row>
    <row r="207" spans="1:39" ht="12.75" customHeight="1">
      <c r="A207" s="31" t="s">
        <v>8</v>
      </c>
      <c r="B207" s="27">
        <v>0</v>
      </c>
      <c r="C207" s="27">
        <v>0</v>
      </c>
      <c r="D207" s="27">
        <v>0</v>
      </c>
      <c r="E207" s="27">
        <v>0</v>
      </c>
      <c r="F207" s="30">
        <v>0</v>
      </c>
      <c r="G207" s="27">
        <v>5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8">
        <v>0</v>
      </c>
      <c r="AM207" s="3"/>
    </row>
    <row r="208" spans="1:39" ht="12.75" customHeight="1">
      <c r="A208" s="32" t="s">
        <v>9</v>
      </c>
      <c r="B208" s="34">
        <v>0</v>
      </c>
      <c r="C208" s="34">
        <v>0</v>
      </c>
      <c r="D208" s="34">
        <v>0</v>
      </c>
      <c r="E208" s="34">
        <v>1</v>
      </c>
      <c r="F208" s="33">
        <v>2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5">
        <v>0</v>
      </c>
      <c r="AM208" s="3"/>
    </row>
    <row r="209" spans="1:39" ht="12.75" customHeight="1">
      <c r="A209" s="29" t="s">
        <v>10</v>
      </c>
      <c r="B209" s="27">
        <v>0</v>
      </c>
      <c r="C209" s="27">
        <v>0</v>
      </c>
      <c r="D209" s="27">
        <v>0</v>
      </c>
      <c r="E209" s="27">
        <v>0</v>
      </c>
      <c r="F209" s="30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8">
        <v>0</v>
      </c>
      <c r="AM209" s="3"/>
    </row>
    <row r="210" spans="1:39" ht="12.75" customHeight="1">
      <c r="A210" s="31" t="s">
        <v>11</v>
      </c>
      <c r="B210" s="27">
        <v>0</v>
      </c>
      <c r="C210" s="27">
        <v>0</v>
      </c>
      <c r="D210" s="27">
        <v>0</v>
      </c>
      <c r="E210" s="27">
        <v>0</v>
      </c>
      <c r="F210" s="30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8">
        <v>0</v>
      </c>
      <c r="AM210" s="3"/>
    </row>
    <row r="211" spans="1:39" ht="12.75" customHeight="1">
      <c r="A211" s="31" t="s">
        <v>12</v>
      </c>
      <c r="B211" s="27">
        <v>0</v>
      </c>
      <c r="C211" s="27">
        <v>0</v>
      </c>
      <c r="D211" s="27">
        <v>0</v>
      </c>
      <c r="E211" s="27">
        <v>0</v>
      </c>
      <c r="F211" s="30">
        <v>1</v>
      </c>
      <c r="G211" s="27">
        <v>0</v>
      </c>
      <c r="H211" s="27">
        <v>2</v>
      </c>
      <c r="I211" s="27">
        <v>0</v>
      </c>
      <c r="J211" s="27">
        <v>2</v>
      </c>
      <c r="K211" s="27">
        <v>0</v>
      </c>
      <c r="L211" s="27">
        <v>0</v>
      </c>
      <c r="M211" s="28">
        <v>0</v>
      </c>
      <c r="AM211" s="3"/>
    </row>
    <row r="212" spans="1:39" ht="12.75" customHeight="1">
      <c r="A212" s="31" t="s">
        <v>13</v>
      </c>
      <c r="B212" s="27">
        <v>0</v>
      </c>
      <c r="C212" s="27">
        <v>0</v>
      </c>
      <c r="D212" s="27">
        <v>0</v>
      </c>
      <c r="E212" s="27">
        <v>0</v>
      </c>
      <c r="F212" s="30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8">
        <v>0</v>
      </c>
      <c r="AM212" s="3"/>
    </row>
    <row r="213" spans="1:39" ht="12.75" customHeight="1">
      <c r="A213" s="32" t="s">
        <v>14</v>
      </c>
      <c r="B213" s="34">
        <v>0</v>
      </c>
      <c r="C213" s="34">
        <v>0</v>
      </c>
      <c r="D213" s="34">
        <v>0</v>
      </c>
      <c r="E213" s="34">
        <v>0</v>
      </c>
      <c r="F213" s="33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5">
        <v>0</v>
      </c>
      <c r="AM213" s="3"/>
    </row>
    <row r="214" spans="1:39" ht="12.75" customHeight="1">
      <c r="A214" s="29" t="s">
        <v>15</v>
      </c>
      <c r="B214" s="27">
        <v>0</v>
      </c>
      <c r="C214" s="27">
        <v>0</v>
      </c>
      <c r="D214" s="27">
        <v>0</v>
      </c>
      <c r="E214" s="27">
        <v>0</v>
      </c>
      <c r="F214" s="30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8">
        <v>0</v>
      </c>
      <c r="AM214" s="3"/>
    </row>
    <row r="215" spans="1:39" ht="12.75" customHeight="1">
      <c r="A215" s="31" t="s">
        <v>16</v>
      </c>
      <c r="B215" s="27">
        <v>0</v>
      </c>
      <c r="C215" s="27">
        <v>0</v>
      </c>
      <c r="D215" s="27">
        <v>0</v>
      </c>
      <c r="E215" s="27">
        <v>1</v>
      </c>
      <c r="F215" s="30">
        <v>0</v>
      </c>
      <c r="G215" s="27">
        <v>18</v>
      </c>
      <c r="H215" s="27">
        <v>0</v>
      </c>
      <c r="I215" s="27">
        <v>0</v>
      </c>
      <c r="J215" s="27">
        <v>0</v>
      </c>
      <c r="K215" s="27">
        <v>3</v>
      </c>
      <c r="L215" s="27">
        <v>0</v>
      </c>
      <c r="M215" s="28">
        <v>0</v>
      </c>
      <c r="AM215" s="3"/>
    </row>
    <row r="216" spans="1:39" ht="12.75" customHeight="1">
      <c r="A216" s="31" t="s">
        <v>17</v>
      </c>
      <c r="B216" s="27">
        <v>0</v>
      </c>
      <c r="C216" s="27">
        <v>4</v>
      </c>
      <c r="D216" s="27">
        <v>0</v>
      </c>
      <c r="E216" s="27">
        <v>0</v>
      </c>
      <c r="F216" s="30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8">
        <v>460</v>
      </c>
      <c r="AM216" s="3"/>
    </row>
    <row r="217" spans="1:39" ht="12.75" customHeight="1">
      <c r="A217" s="31" t="s">
        <v>18</v>
      </c>
      <c r="B217" s="27">
        <v>0</v>
      </c>
      <c r="C217" s="27">
        <v>0</v>
      </c>
      <c r="D217" s="27">
        <v>0</v>
      </c>
      <c r="E217" s="27">
        <v>0</v>
      </c>
      <c r="F217" s="30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8">
        <v>0</v>
      </c>
      <c r="AM217" s="3"/>
    </row>
    <row r="218" spans="1:39" ht="12.75" customHeight="1">
      <c r="A218" s="32" t="s">
        <v>19</v>
      </c>
      <c r="B218" s="34">
        <v>0</v>
      </c>
      <c r="C218" s="34">
        <v>0</v>
      </c>
      <c r="D218" s="34">
        <v>0</v>
      </c>
      <c r="E218" s="34">
        <v>0</v>
      </c>
      <c r="F218" s="33">
        <v>3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5">
        <v>0</v>
      </c>
      <c r="AM218" s="3"/>
    </row>
    <row r="219" spans="1:39" ht="12.75" customHeight="1">
      <c r="A219" s="29" t="s">
        <v>20</v>
      </c>
      <c r="B219" s="27">
        <v>0</v>
      </c>
      <c r="C219" s="27">
        <v>0</v>
      </c>
      <c r="D219" s="27">
        <v>0</v>
      </c>
      <c r="E219" s="27">
        <v>0</v>
      </c>
      <c r="F219" s="30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8">
        <v>0</v>
      </c>
      <c r="AM219" s="3"/>
    </row>
    <row r="220" spans="1:39" ht="12.75" customHeight="1">
      <c r="A220" s="31" t="s">
        <v>21</v>
      </c>
      <c r="B220" s="27">
        <v>0</v>
      </c>
      <c r="C220" s="27">
        <v>0</v>
      </c>
      <c r="D220" s="27">
        <v>0</v>
      </c>
      <c r="E220" s="27">
        <v>0</v>
      </c>
      <c r="F220" s="30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8">
        <v>0</v>
      </c>
      <c r="AM220" s="3"/>
    </row>
    <row r="221" spans="1:39" ht="12.75" customHeight="1">
      <c r="A221" s="31" t="s">
        <v>22</v>
      </c>
      <c r="B221" s="27">
        <v>0</v>
      </c>
      <c r="C221" s="27">
        <v>0</v>
      </c>
      <c r="D221" s="27">
        <v>0</v>
      </c>
      <c r="E221" s="27">
        <v>0</v>
      </c>
      <c r="F221" s="30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8">
        <v>0</v>
      </c>
      <c r="AM221" s="3"/>
    </row>
    <row r="222" spans="1:39" ht="12.75" customHeight="1">
      <c r="A222" s="31" t="s">
        <v>23</v>
      </c>
      <c r="B222" s="27">
        <v>0</v>
      </c>
      <c r="C222" s="27">
        <v>0</v>
      </c>
      <c r="D222" s="27">
        <v>0</v>
      </c>
      <c r="E222" s="27">
        <v>0</v>
      </c>
      <c r="F222" s="30">
        <v>0</v>
      </c>
      <c r="G222" s="27">
        <v>0</v>
      </c>
      <c r="H222" s="27">
        <v>0</v>
      </c>
      <c r="I222" s="27">
        <v>0</v>
      </c>
      <c r="J222" s="27">
        <v>20</v>
      </c>
      <c r="K222" s="27">
        <v>0</v>
      </c>
      <c r="L222" s="27">
        <v>0</v>
      </c>
      <c r="M222" s="28">
        <v>0</v>
      </c>
      <c r="AM222" s="3"/>
    </row>
    <row r="223" spans="1:39" ht="12.75" customHeight="1">
      <c r="A223" s="32" t="s">
        <v>24</v>
      </c>
      <c r="B223" s="34">
        <v>0</v>
      </c>
      <c r="C223" s="34">
        <v>0</v>
      </c>
      <c r="D223" s="34">
        <v>0</v>
      </c>
      <c r="E223" s="34">
        <v>0</v>
      </c>
      <c r="F223" s="33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5">
        <v>0</v>
      </c>
      <c r="AM223" s="3"/>
    </row>
    <row r="224" spans="1:39" ht="12.75" customHeight="1">
      <c r="A224" s="29" t="s">
        <v>25</v>
      </c>
      <c r="B224" s="27">
        <v>0</v>
      </c>
      <c r="C224" s="27">
        <v>0</v>
      </c>
      <c r="D224" s="27">
        <v>0</v>
      </c>
      <c r="E224" s="27">
        <v>0</v>
      </c>
      <c r="F224" s="30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8">
        <v>0</v>
      </c>
      <c r="AM224" s="3"/>
    </row>
    <row r="225" spans="1:39" ht="12.75" customHeight="1">
      <c r="A225" s="31" t="s">
        <v>26</v>
      </c>
      <c r="B225" s="27">
        <v>0</v>
      </c>
      <c r="C225" s="27">
        <v>0</v>
      </c>
      <c r="D225" s="27">
        <v>0</v>
      </c>
      <c r="E225" s="27">
        <v>0</v>
      </c>
      <c r="F225" s="30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8">
        <v>0</v>
      </c>
      <c r="AM225" s="3"/>
    </row>
    <row r="226" spans="1:39" ht="12.75" customHeight="1">
      <c r="A226" s="31" t="s">
        <v>27</v>
      </c>
      <c r="B226" s="27">
        <v>0</v>
      </c>
      <c r="C226" s="27">
        <v>5</v>
      </c>
      <c r="D226" s="27">
        <v>0</v>
      </c>
      <c r="E226" s="27">
        <v>0</v>
      </c>
      <c r="F226" s="30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8">
        <v>0</v>
      </c>
      <c r="AM226" s="3"/>
    </row>
    <row r="227" spans="1:39" ht="12.75" customHeight="1">
      <c r="A227" s="31" t="s">
        <v>28</v>
      </c>
      <c r="B227" s="27">
        <v>0</v>
      </c>
      <c r="C227" s="27">
        <v>0</v>
      </c>
      <c r="D227" s="27">
        <v>0</v>
      </c>
      <c r="E227" s="27">
        <v>0</v>
      </c>
      <c r="F227" s="30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8">
        <v>0</v>
      </c>
      <c r="AM227" s="3"/>
    </row>
    <row r="228" spans="1:39" ht="12.75" customHeight="1">
      <c r="A228" s="32" t="s">
        <v>29</v>
      </c>
      <c r="B228" s="34">
        <v>0</v>
      </c>
      <c r="C228" s="34">
        <v>0</v>
      </c>
      <c r="D228" s="34">
        <v>0</v>
      </c>
      <c r="E228" s="34">
        <v>0</v>
      </c>
      <c r="F228" s="33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5">
        <v>0</v>
      </c>
      <c r="AM228" s="3"/>
    </row>
    <row r="229" spans="1:39" ht="12.75" customHeight="1">
      <c r="A229" s="29" t="s">
        <v>30</v>
      </c>
      <c r="B229" s="27">
        <v>0</v>
      </c>
      <c r="C229" s="27">
        <v>0</v>
      </c>
      <c r="D229" s="27">
        <v>5</v>
      </c>
      <c r="E229" s="27">
        <v>0</v>
      </c>
      <c r="F229" s="30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8">
        <v>0</v>
      </c>
      <c r="AM229" s="3"/>
    </row>
    <row r="230" spans="1:39" ht="12.75" customHeight="1">
      <c r="A230" s="31" t="s">
        <v>31</v>
      </c>
      <c r="B230" s="27">
        <v>0</v>
      </c>
      <c r="C230" s="27">
        <v>0</v>
      </c>
      <c r="D230" s="27">
        <v>0</v>
      </c>
      <c r="E230" s="27">
        <v>0</v>
      </c>
      <c r="F230" s="30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8">
        <v>0</v>
      </c>
      <c r="AM230" s="3"/>
    </row>
    <row r="231" spans="1:39" ht="12.75" customHeight="1">
      <c r="A231" s="31" t="s">
        <v>32</v>
      </c>
      <c r="B231" s="27">
        <v>0</v>
      </c>
      <c r="C231" s="27">
        <v>0</v>
      </c>
      <c r="D231" s="27">
        <v>0</v>
      </c>
      <c r="E231" s="27">
        <v>0</v>
      </c>
      <c r="F231" s="30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8">
        <v>0</v>
      </c>
      <c r="AM231" s="3"/>
    </row>
    <row r="232" spans="1:39" ht="12.75" customHeight="1">
      <c r="A232" s="31" t="s">
        <v>33</v>
      </c>
      <c r="B232" s="27">
        <v>0</v>
      </c>
      <c r="C232" s="27">
        <v>0</v>
      </c>
      <c r="D232" s="27">
        <v>0</v>
      </c>
      <c r="E232" s="27">
        <v>0</v>
      </c>
      <c r="F232" s="30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8">
        <v>0</v>
      </c>
      <c r="AM232" s="3"/>
    </row>
    <row r="233" spans="1:39" ht="12.75" customHeight="1">
      <c r="A233" s="32" t="s">
        <v>34</v>
      </c>
      <c r="B233" s="34">
        <v>0</v>
      </c>
      <c r="C233" s="34">
        <v>0</v>
      </c>
      <c r="D233" s="34">
        <v>0</v>
      </c>
      <c r="E233" s="34">
        <v>0</v>
      </c>
      <c r="F233" s="33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5">
        <v>0</v>
      </c>
      <c r="AM233" s="3"/>
    </row>
    <row r="234" spans="1:39" ht="12.75" customHeight="1">
      <c r="A234" s="29" t="s">
        <v>35</v>
      </c>
      <c r="B234" s="27">
        <v>0</v>
      </c>
      <c r="C234" s="27">
        <v>0</v>
      </c>
      <c r="D234" s="27">
        <v>0</v>
      </c>
      <c r="E234" s="27">
        <v>0</v>
      </c>
      <c r="F234" s="30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8">
        <v>0</v>
      </c>
      <c r="AM234" s="3"/>
    </row>
    <row r="235" spans="1:39" ht="12.75" customHeight="1">
      <c r="A235" s="31" t="s">
        <v>36</v>
      </c>
      <c r="B235" s="30">
        <v>0</v>
      </c>
      <c r="C235" s="27">
        <v>72</v>
      </c>
      <c r="D235" s="27">
        <v>0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25</v>
      </c>
      <c r="K235" s="27">
        <v>0</v>
      </c>
      <c r="L235" s="27">
        <v>0</v>
      </c>
      <c r="M235" s="28">
        <v>0</v>
      </c>
      <c r="AM235" s="3"/>
    </row>
    <row r="236" spans="1:39" ht="12.75" customHeight="1">
      <c r="A236" s="31" t="s">
        <v>37</v>
      </c>
      <c r="B236" s="30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8">
        <v>0</v>
      </c>
      <c r="AM236" s="3"/>
    </row>
    <row r="237" spans="1:39" ht="12.75" customHeight="1">
      <c r="A237" s="31" t="s">
        <v>38</v>
      </c>
      <c r="B237" s="30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8">
        <v>0</v>
      </c>
      <c r="AM237" s="3"/>
    </row>
    <row r="238" spans="1:39" ht="12.75" customHeight="1">
      <c r="A238" s="32" t="s">
        <v>39</v>
      </c>
      <c r="B238" s="33">
        <v>0</v>
      </c>
      <c r="C238" s="34">
        <v>0</v>
      </c>
      <c r="D238" s="34">
        <v>0</v>
      </c>
      <c r="E238" s="34">
        <v>0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5">
        <v>0</v>
      </c>
      <c r="AM238" s="3"/>
    </row>
    <row r="239" spans="1:39" ht="12.75" customHeight="1">
      <c r="A239" s="29" t="s">
        <v>40</v>
      </c>
      <c r="B239" s="30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8">
        <v>0</v>
      </c>
      <c r="AM239" s="3"/>
    </row>
    <row r="240" spans="1:39" ht="12.75" customHeight="1">
      <c r="A240" s="31" t="s">
        <v>41</v>
      </c>
      <c r="B240" s="30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8">
        <v>0</v>
      </c>
      <c r="AM240" s="3"/>
    </row>
    <row r="241" spans="1:39" ht="12.75" customHeight="1">
      <c r="A241" s="31" t="s">
        <v>42</v>
      </c>
      <c r="B241" s="30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8">
        <v>0</v>
      </c>
      <c r="AM241" s="3"/>
    </row>
    <row r="242" spans="1:39" ht="12.75" customHeight="1">
      <c r="A242" s="31" t="s">
        <v>43</v>
      </c>
      <c r="B242" s="30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8">
        <v>0</v>
      </c>
      <c r="AM242" s="3"/>
    </row>
    <row r="243" spans="1:39" ht="12.75" customHeight="1">
      <c r="A243" s="32" t="s">
        <v>44</v>
      </c>
      <c r="B243" s="34">
        <v>0</v>
      </c>
      <c r="C243" s="34">
        <v>0</v>
      </c>
      <c r="D243" s="34">
        <v>0</v>
      </c>
      <c r="E243" s="34">
        <v>0</v>
      </c>
      <c r="F243" s="33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5">
        <v>0</v>
      </c>
      <c r="AM243" s="3"/>
    </row>
    <row r="244" spans="1:39" ht="12.75" customHeight="1">
      <c r="A244" s="29" t="s">
        <v>45</v>
      </c>
      <c r="B244" s="27">
        <v>0</v>
      </c>
      <c r="C244" s="27">
        <v>0</v>
      </c>
      <c r="D244" s="27">
        <v>0</v>
      </c>
      <c r="E244" s="27">
        <v>0</v>
      </c>
      <c r="F244" s="30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8">
        <v>0</v>
      </c>
      <c r="AM244" s="3"/>
    </row>
    <row r="245" spans="1:39" ht="12.75" customHeight="1">
      <c r="A245" s="31" t="s">
        <v>46</v>
      </c>
      <c r="B245" s="27">
        <v>0</v>
      </c>
      <c r="C245" s="27">
        <v>0</v>
      </c>
      <c r="D245" s="27">
        <v>0</v>
      </c>
      <c r="E245" s="27">
        <v>2</v>
      </c>
      <c r="F245" s="30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8">
        <v>0</v>
      </c>
      <c r="AM245" s="3"/>
    </row>
    <row r="246" spans="1:39" ht="12.75" customHeight="1">
      <c r="A246" s="31" t="s">
        <v>47</v>
      </c>
      <c r="B246" s="27">
        <v>12</v>
      </c>
      <c r="C246" s="27">
        <v>0</v>
      </c>
      <c r="D246" s="27">
        <v>0</v>
      </c>
      <c r="E246" s="27">
        <v>0</v>
      </c>
      <c r="F246" s="30">
        <v>1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8">
        <v>0</v>
      </c>
      <c r="AM246" s="3"/>
    </row>
    <row r="247" spans="1:39" ht="12.75" customHeight="1">
      <c r="A247" s="31" t="s">
        <v>48</v>
      </c>
      <c r="B247" s="27">
        <v>0</v>
      </c>
      <c r="C247" s="27">
        <v>0</v>
      </c>
      <c r="D247" s="27">
        <v>0</v>
      </c>
      <c r="E247" s="27">
        <v>0</v>
      </c>
      <c r="F247" s="30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8">
        <v>0</v>
      </c>
      <c r="AM247" s="3"/>
    </row>
    <row r="248" spans="1:39" ht="12.75" customHeight="1">
      <c r="A248" s="32" t="s">
        <v>49</v>
      </c>
      <c r="B248" s="34">
        <v>0</v>
      </c>
      <c r="C248" s="34">
        <v>0</v>
      </c>
      <c r="D248" s="34">
        <v>0</v>
      </c>
      <c r="E248" s="34">
        <v>0</v>
      </c>
      <c r="F248" s="33">
        <v>48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5">
        <v>0</v>
      </c>
      <c r="AM248" s="3"/>
    </row>
    <row r="249" spans="1:39" ht="12.75" customHeight="1">
      <c r="A249" s="29" t="s">
        <v>50</v>
      </c>
      <c r="B249" s="27">
        <v>0</v>
      </c>
      <c r="C249" s="27">
        <v>0</v>
      </c>
      <c r="D249" s="27">
        <v>0</v>
      </c>
      <c r="E249" s="27">
        <v>0</v>
      </c>
      <c r="F249" s="30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8">
        <v>0</v>
      </c>
      <c r="AM249" s="3"/>
    </row>
    <row r="250" spans="1:39" ht="12.75" customHeight="1">
      <c r="A250" s="39" t="s">
        <v>51</v>
      </c>
      <c r="B250" s="41">
        <v>0</v>
      </c>
      <c r="C250" s="41">
        <v>0</v>
      </c>
      <c r="D250" s="41">
        <v>0</v>
      </c>
      <c r="E250" s="41">
        <v>1</v>
      </c>
      <c r="F250" s="40">
        <v>0</v>
      </c>
      <c r="G250" s="41">
        <v>1</v>
      </c>
      <c r="H250" s="41">
        <v>0</v>
      </c>
      <c r="I250" s="41">
        <v>0</v>
      </c>
      <c r="J250" s="41">
        <v>1</v>
      </c>
      <c r="K250" s="41">
        <v>2</v>
      </c>
      <c r="L250" s="41">
        <v>0</v>
      </c>
      <c r="M250" s="42">
        <v>0</v>
      </c>
      <c r="AM250" s="3"/>
    </row>
    <row r="251" spans="1:15" ht="12.75" customHeight="1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 customHeight="1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6" spans="1:93" s="4" customFormat="1" ht="12.75" customHeight="1">
      <c r="A256" s="1" t="s">
        <v>163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</row>
    <row r="257" spans="1:93" s="4" customFormat="1" ht="12.75" customHeight="1">
      <c r="A257" s="6"/>
      <c r="B257" s="2" t="s">
        <v>74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</row>
    <row r="258" spans="2:93" s="4" customFormat="1" ht="12.75" customHeight="1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 t="s">
        <v>0</v>
      </c>
      <c r="N258" s="5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</row>
    <row r="259" spans="1:131" s="4" customFormat="1" ht="12.75" customHeight="1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9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</row>
    <row r="260" spans="1:131" s="4" customFormat="1" ht="12.75" customHeight="1">
      <c r="A260" s="10" t="s">
        <v>1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3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</row>
    <row r="261" spans="1:131" s="17" customFormat="1" ht="12.75" customHeight="1">
      <c r="A261" s="14"/>
      <c r="B261" s="15" t="s">
        <v>136</v>
      </c>
      <c r="C261" s="15" t="s">
        <v>137</v>
      </c>
      <c r="D261" s="15" t="s">
        <v>227</v>
      </c>
      <c r="E261" s="15" t="s">
        <v>138</v>
      </c>
      <c r="F261" s="15" t="s">
        <v>139</v>
      </c>
      <c r="G261" s="15" t="s">
        <v>228</v>
      </c>
      <c r="H261" s="15" t="s">
        <v>229</v>
      </c>
      <c r="I261" s="15" t="s">
        <v>140</v>
      </c>
      <c r="J261" s="15" t="s">
        <v>230</v>
      </c>
      <c r="K261" s="15" t="s">
        <v>231</v>
      </c>
      <c r="L261" s="15" t="s">
        <v>232</v>
      </c>
      <c r="M261" s="16" t="s">
        <v>141</v>
      </c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</row>
    <row r="262" spans="1:131" s="4" customFormat="1" ht="12.75" customHeight="1">
      <c r="A262" s="19" t="s">
        <v>3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3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</row>
    <row r="263" spans="1:131" s="4" customFormat="1" ht="12.75" customHeight="1">
      <c r="A263" s="20" t="s">
        <v>4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2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</row>
    <row r="264" spans="1:131" s="4" customFormat="1" ht="12.75" customHeight="1">
      <c r="A264" s="23" t="s">
        <v>68</v>
      </c>
      <c r="B264" s="25">
        <v>69</v>
      </c>
      <c r="C264" s="25">
        <v>5</v>
      </c>
      <c r="D264" s="25">
        <v>0</v>
      </c>
      <c r="E264" s="25">
        <v>56</v>
      </c>
      <c r="F264" s="25">
        <v>0</v>
      </c>
      <c r="G264" s="25">
        <v>0</v>
      </c>
      <c r="H264" s="25">
        <v>0</v>
      </c>
      <c r="I264" s="25">
        <v>7</v>
      </c>
      <c r="J264" s="25">
        <v>0</v>
      </c>
      <c r="K264" s="25">
        <v>0</v>
      </c>
      <c r="L264" s="25">
        <v>0</v>
      </c>
      <c r="M264" s="26">
        <v>63</v>
      </c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</row>
    <row r="265" spans="1:131" s="4" customFormat="1" ht="12.75" customHeight="1">
      <c r="A265" s="23" t="s">
        <v>54</v>
      </c>
      <c r="B265" s="27">
        <v>21</v>
      </c>
      <c r="C265" s="27">
        <v>12</v>
      </c>
      <c r="D265" s="27">
        <v>0</v>
      </c>
      <c r="E265" s="27">
        <v>147</v>
      </c>
      <c r="F265" s="27">
        <v>16</v>
      </c>
      <c r="G265" s="27">
        <v>0</v>
      </c>
      <c r="H265" s="27">
        <v>0</v>
      </c>
      <c r="I265" s="34">
        <v>9</v>
      </c>
      <c r="J265" s="34">
        <v>0</v>
      </c>
      <c r="K265" s="34">
        <v>0</v>
      </c>
      <c r="L265" s="34">
        <v>0</v>
      </c>
      <c r="M265" s="35">
        <v>117</v>
      </c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</row>
    <row r="266" spans="1:131" s="4" customFormat="1" ht="12.75" customHeight="1">
      <c r="A266" s="23" t="s">
        <v>164</v>
      </c>
      <c r="B266" s="25">
        <f>SUM(B267:B313)</f>
        <v>53</v>
      </c>
      <c r="C266" s="25">
        <f>SUM(C267:C313)</f>
        <v>252</v>
      </c>
      <c r="D266" s="25">
        <f>SUM(D267:D313)</f>
        <v>2</v>
      </c>
      <c r="E266" s="25">
        <f>SUM(E267:E313)</f>
        <v>208</v>
      </c>
      <c r="F266" s="25">
        <f aca="true" t="shared" si="5" ref="F266:M266">SUM(F267:F313)</f>
        <v>15</v>
      </c>
      <c r="G266" s="25">
        <f t="shared" si="5"/>
        <v>2</v>
      </c>
      <c r="H266" s="25">
        <f t="shared" si="5"/>
        <v>6</v>
      </c>
      <c r="I266" s="25">
        <f t="shared" si="5"/>
        <v>3</v>
      </c>
      <c r="J266" s="25">
        <f t="shared" si="5"/>
        <v>20</v>
      </c>
      <c r="K266" s="25">
        <f t="shared" si="5"/>
        <v>28</v>
      </c>
      <c r="L266" s="25">
        <f t="shared" si="5"/>
        <v>23</v>
      </c>
      <c r="M266" s="26">
        <f t="shared" si="5"/>
        <v>109</v>
      </c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</row>
    <row r="267" spans="1:131" s="4" customFormat="1" ht="12.75" customHeight="1">
      <c r="A267" s="29" t="s">
        <v>5</v>
      </c>
      <c r="B267" s="27">
        <v>6</v>
      </c>
      <c r="C267" s="27">
        <f>145+1</f>
        <v>146</v>
      </c>
      <c r="D267" s="27">
        <v>2</v>
      </c>
      <c r="E267" s="27">
        <v>0</v>
      </c>
      <c r="F267" s="27">
        <v>0</v>
      </c>
      <c r="G267" s="27">
        <v>2</v>
      </c>
      <c r="H267" s="27">
        <v>0</v>
      </c>
      <c r="I267" s="27">
        <v>0</v>
      </c>
      <c r="J267" s="27">
        <v>16</v>
      </c>
      <c r="K267" s="27">
        <v>28</v>
      </c>
      <c r="L267" s="27">
        <f>6+16</f>
        <v>22</v>
      </c>
      <c r="M267" s="28">
        <v>0</v>
      </c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</row>
    <row r="268" spans="1:131" s="4" customFormat="1" ht="12.75" customHeight="1">
      <c r="A268" s="31" t="s">
        <v>6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8">
        <v>0</v>
      </c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</row>
    <row r="269" spans="1:131" s="4" customFormat="1" ht="12.75" customHeight="1">
      <c r="A269" s="31" t="s">
        <v>7</v>
      </c>
      <c r="B269" s="27">
        <v>12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3</v>
      </c>
      <c r="J269" s="27">
        <v>0</v>
      </c>
      <c r="K269" s="27">
        <v>0</v>
      </c>
      <c r="L269" s="27">
        <v>0</v>
      </c>
      <c r="M269" s="28">
        <v>0</v>
      </c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</row>
    <row r="270" spans="1:131" s="4" customFormat="1" ht="12.75" customHeight="1">
      <c r="A270" s="31" t="s">
        <v>8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2</v>
      </c>
      <c r="I270" s="27">
        <v>0</v>
      </c>
      <c r="J270" s="27">
        <v>0</v>
      </c>
      <c r="K270" s="27">
        <v>0</v>
      </c>
      <c r="L270" s="27">
        <v>0</v>
      </c>
      <c r="M270" s="28">
        <v>0</v>
      </c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</row>
    <row r="271" spans="1:131" s="4" customFormat="1" ht="12.75" customHeight="1">
      <c r="A271" s="32" t="s">
        <v>9</v>
      </c>
      <c r="B271" s="34">
        <v>0</v>
      </c>
      <c r="C271" s="34">
        <v>0</v>
      </c>
      <c r="D271" s="34">
        <v>0</v>
      </c>
      <c r="E271" s="34">
        <v>0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5">
        <v>31</v>
      </c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</row>
    <row r="272" spans="1:131" s="4" customFormat="1" ht="12.75" customHeight="1">
      <c r="A272" s="29" t="s">
        <v>10</v>
      </c>
      <c r="B272" s="27">
        <v>26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8">
        <v>0</v>
      </c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</row>
    <row r="273" spans="1:131" s="4" customFormat="1" ht="12.75" customHeight="1">
      <c r="A273" s="31" t="s">
        <v>11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8">
        <v>0</v>
      </c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</row>
    <row r="274" spans="1:131" s="4" customFormat="1" ht="12.75" customHeight="1">
      <c r="A274" s="31" t="s">
        <v>12</v>
      </c>
      <c r="B274" s="27">
        <v>0</v>
      </c>
      <c r="C274" s="27">
        <v>1</v>
      </c>
      <c r="D274" s="27">
        <v>0</v>
      </c>
      <c r="E274" s="27">
        <v>11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8">
        <v>76</v>
      </c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</row>
    <row r="275" spans="1:131" s="4" customFormat="1" ht="12.75" customHeight="1">
      <c r="A275" s="31" t="s">
        <v>13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8">
        <v>0</v>
      </c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</row>
    <row r="276" spans="1:131" s="4" customFormat="1" ht="12.75" customHeight="1">
      <c r="A276" s="32" t="s">
        <v>14</v>
      </c>
      <c r="B276" s="34">
        <v>0</v>
      </c>
      <c r="C276" s="34">
        <v>0</v>
      </c>
      <c r="D276" s="34">
        <v>0</v>
      </c>
      <c r="E276" s="34">
        <v>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5">
        <v>0</v>
      </c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</row>
    <row r="277" spans="1:131" s="4" customFormat="1" ht="12.75" customHeight="1">
      <c r="A277" s="29" t="s">
        <v>15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8">
        <v>0</v>
      </c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</row>
    <row r="278" spans="1:131" s="4" customFormat="1" ht="12.75" customHeight="1">
      <c r="A278" s="31" t="s">
        <v>16</v>
      </c>
      <c r="B278" s="27">
        <v>0</v>
      </c>
      <c r="C278" s="27">
        <v>0</v>
      </c>
      <c r="D278" s="27">
        <v>0</v>
      </c>
      <c r="E278" s="27">
        <v>9</v>
      </c>
      <c r="F278" s="27">
        <v>0</v>
      </c>
      <c r="G278" s="27">
        <v>0</v>
      </c>
      <c r="H278" s="27">
        <v>4</v>
      </c>
      <c r="I278" s="27">
        <v>0</v>
      </c>
      <c r="J278" s="27">
        <v>0</v>
      </c>
      <c r="K278" s="27">
        <v>0</v>
      </c>
      <c r="L278" s="27">
        <v>0</v>
      </c>
      <c r="M278" s="28">
        <v>0</v>
      </c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</row>
    <row r="279" spans="1:131" s="4" customFormat="1" ht="12.75" customHeight="1">
      <c r="A279" s="31" t="s">
        <v>17</v>
      </c>
      <c r="B279" s="27">
        <v>0</v>
      </c>
      <c r="C279" s="27">
        <v>0</v>
      </c>
      <c r="D279" s="27">
        <v>0</v>
      </c>
      <c r="E279" s="27">
        <v>89</v>
      </c>
      <c r="F279" s="27">
        <v>15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8">
        <v>0</v>
      </c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</row>
    <row r="280" spans="1:131" s="4" customFormat="1" ht="12.75" customHeight="1">
      <c r="A280" s="31" t="s">
        <v>18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8">
        <v>0</v>
      </c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</row>
    <row r="281" spans="1:131" s="4" customFormat="1" ht="12.75" customHeight="1">
      <c r="A281" s="32" t="s">
        <v>19</v>
      </c>
      <c r="B281" s="34">
        <v>0</v>
      </c>
      <c r="C281" s="34">
        <v>2</v>
      </c>
      <c r="D281" s="34">
        <v>0</v>
      </c>
      <c r="E281" s="34">
        <v>0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5">
        <v>2</v>
      </c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</row>
    <row r="282" spans="1:131" s="4" customFormat="1" ht="12.75" customHeight="1">
      <c r="A282" s="29" t="s">
        <v>20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8">
        <v>0</v>
      </c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</row>
    <row r="283" spans="1:131" s="4" customFormat="1" ht="12.75" customHeight="1">
      <c r="A283" s="31" t="s">
        <v>21</v>
      </c>
      <c r="B283" s="27">
        <v>0</v>
      </c>
      <c r="C283" s="27">
        <v>4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8">
        <v>0</v>
      </c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</row>
    <row r="284" spans="1:131" s="4" customFormat="1" ht="12.75" customHeight="1">
      <c r="A284" s="31" t="s">
        <v>22</v>
      </c>
      <c r="B284" s="27">
        <v>8</v>
      </c>
      <c r="C284" s="27">
        <v>87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1</v>
      </c>
      <c r="K284" s="27">
        <v>0</v>
      </c>
      <c r="L284" s="27">
        <v>1</v>
      </c>
      <c r="M284" s="28">
        <v>0</v>
      </c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</row>
    <row r="285" spans="1:131" s="4" customFormat="1" ht="12.75" customHeight="1">
      <c r="A285" s="31" t="s">
        <v>23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8">
        <v>0</v>
      </c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</row>
    <row r="286" spans="1:131" s="4" customFormat="1" ht="12.75" customHeight="1">
      <c r="A286" s="32" t="s">
        <v>24</v>
      </c>
      <c r="B286" s="34">
        <v>0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0</v>
      </c>
      <c r="L286" s="34">
        <v>0</v>
      </c>
      <c r="M286" s="35">
        <v>0</v>
      </c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</row>
    <row r="287" spans="1:131" s="4" customFormat="1" ht="12.75" customHeight="1">
      <c r="A287" s="29" t="s">
        <v>25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1</v>
      </c>
      <c r="K287" s="27">
        <v>0</v>
      </c>
      <c r="L287" s="27">
        <v>0</v>
      </c>
      <c r="M287" s="28">
        <v>0</v>
      </c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</row>
    <row r="288" spans="1:131" s="4" customFormat="1" ht="12.75" customHeight="1">
      <c r="A288" s="31" t="s">
        <v>26</v>
      </c>
      <c r="B288" s="27">
        <v>0</v>
      </c>
      <c r="C288" s="27">
        <v>0</v>
      </c>
      <c r="D288" s="27">
        <v>0</v>
      </c>
      <c r="E288" s="27">
        <v>22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8">
        <v>0</v>
      </c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</row>
    <row r="289" spans="1:131" s="4" customFormat="1" ht="12.75" customHeight="1">
      <c r="A289" s="31" t="s">
        <v>27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8">
        <v>0</v>
      </c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</row>
    <row r="290" spans="1:131" s="4" customFormat="1" ht="12.75" customHeight="1">
      <c r="A290" s="31" t="s">
        <v>28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8">
        <v>0</v>
      </c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</row>
    <row r="291" spans="1:131" s="4" customFormat="1" ht="12.75" customHeight="1">
      <c r="A291" s="32" t="s">
        <v>29</v>
      </c>
      <c r="B291" s="34">
        <v>0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5">
        <v>0</v>
      </c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</row>
    <row r="292" spans="1:131" s="4" customFormat="1" ht="12.75" customHeight="1">
      <c r="A292" s="29" t="s">
        <v>30</v>
      </c>
      <c r="B292" s="27">
        <v>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8">
        <v>0</v>
      </c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</row>
    <row r="293" spans="1:131" s="4" customFormat="1" ht="12.75" customHeight="1">
      <c r="A293" s="31" t="s">
        <v>31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8">
        <v>0</v>
      </c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</row>
    <row r="294" spans="1:131" s="4" customFormat="1" ht="12.75" customHeight="1">
      <c r="A294" s="31" t="s">
        <v>32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8">
        <v>0</v>
      </c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</row>
    <row r="295" spans="1:131" s="4" customFormat="1" ht="12.75" customHeight="1">
      <c r="A295" s="31" t="s">
        <v>33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8">
        <v>0</v>
      </c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</row>
    <row r="296" spans="1:131" s="4" customFormat="1" ht="12.75" customHeight="1">
      <c r="A296" s="32" t="s">
        <v>34</v>
      </c>
      <c r="B296" s="34">
        <v>0</v>
      </c>
      <c r="C296" s="34">
        <v>0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5">
        <v>0</v>
      </c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</row>
    <row r="297" spans="1:131" s="4" customFormat="1" ht="12.75" customHeight="1">
      <c r="A297" s="29" t="s">
        <v>35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8">
        <v>0</v>
      </c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</row>
    <row r="298" spans="1:131" s="4" customFormat="1" ht="12.75" customHeight="1">
      <c r="A298" s="31" t="s">
        <v>36</v>
      </c>
      <c r="B298" s="27">
        <v>1</v>
      </c>
      <c r="C298" s="27">
        <v>12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1</v>
      </c>
      <c r="K298" s="27">
        <v>0</v>
      </c>
      <c r="L298" s="27">
        <v>0</v>
      </c>
      <c r="M298" s="28">
        <v>0</v>
      </c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</row>
    <row r="299" spans="1:131" s="4" customFormat="1" ht="12.75" customHeight="1">
      <c r="A299" s="31" t="s">
        <v>37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8">
        <v>0</v>
      </c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</row>
    <row r="300" spans="1:131" s="4" customFormat="1" ht="12.75" customHeight="1">
      <c r="A300" s="31" t="s">
        <v>38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8">
        <v>0</v>
      </c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</row>
    <row r="301" spans="1:131" s="4" customFormat="1" ht="12.75" customHeight="1">
      <c r="A301" s="32" t="s">
        <v>39</v>
      </c>
      <c r="B301" s="34">
        <v>0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5">
        <v>0</v>
      </c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</row>
    <row r="302" spans="1:131" s="4" customFormat="1" ht="12.75" customHeight="1">
      <c r="A302" s="29" t="s">
        <v>40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8">
        <v>0</v>
      </c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</row>
    <row r="303" spans="1:131" s="4" customFormat="1" ht="12.75" customHeight="1">
      <c r="A303" s="31" t="s">
        <v>41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8">
        <v>0</v>
      </c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</row>
    <row r="304" spans="1:131" s="4" customFormat="1" ht="12.75" customHeight="1">
      <c r="A304" s="31" t="s">
        <v>42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8">
        <v>0</v>
      </c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</row>
    <row r="305" spans="1:131" s="4" customFormat="1" ht="12.75" customHeight="1">
      <c r="A305" s="31" t="s">
        <v>43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8">
        <v>0</v>
      </c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</row>
    <row r="306" spans="1:131" s="4" customFormat="1" ht="12.75" customHeight="1">
      <c r="A306" s="32" t="s">
        <v>44</v>
      </c>
      <c r="B306" s="34">
        <v>0</v>
      </c>
      <c r="C306" s="34">
        <v>0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5">
        <v>0</v>
      </c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</row>
    <row r="307" spans="1:131" s="4" customFormat="1" ht="12.75" customHeight="1">
      <c r="A307" s="29" t="s">
        <v>45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8">
        <v>0</v>
      </c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</row>
    <row r="308" spans="1:131" s="4" customFormat="1" ht="12.75" customHeight="1">
      <c r="A308" s="31" t="s">
        <v>46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8">
        <v>0</v>
      </c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</row>
    <row r="309" spans="1:131" s="4" customFormat="1" ht="12.75" customHeight="1">
      <c r="A309" s="31" t="s">
        <v>47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8">
        <v>0</v>
      </c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</row>
    <row r="310" spans="1:131" s="4" customFormat="1" ht="12.75" customHeight="1">
      <c r="A310" s="31" t="s">
        <v>48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8">
        <v>0</v>
      </c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</row>
    <row r="311" spans="1:131" s="4" customFormat="1" ht="12.75" customHeight="1">
      <c r="A311" s="32" t="s">
        <v>49</v>
      </c>
      <c r="B311" s="34">
        <v>0</v>
      </c>
      <c r="C311" s="34">
        <v>0</v>
      </c>
      <c r="D311" s="34">
        <v>0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5">
        <v>0</v>
      </c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</row>
    <row r="312" spans="1:131" s="4" customFormat="1" ht="12.75" customHeight="1">
      <c r="A312" s="29" t="s">
        <v>50</v>
      </c>
      <c r="B312" s="27">
        <v>0</v>
      </c>
      <c r="C312" s="27">
        <v>0</v>
      </c>
      <c r="D312" s="27">
        <v>0</v>
      </c>
      <c r="E312" s="27">
        <v>19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8">
        <v>0</v>
      </c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</row>
    <row r="313" spans="1:131" s="4" customFormat="1" ht="12.75" customHeight="1">
      <c r="A313" s="39" t="s">
        <v>51</v>
      </c>
      <c r="B313" s="41">
        <v>0</v>
      </c>
      <c r="C313" s="41">
        <v>0</v>
      </c>
      <c r="D313" s="41">
        <v>0</v>
      </c>
      <c r="E313" s="41">
        <v>58</v>
      </c>
      <c r="F313" s="41">
        <v>0</v>
      </c>
      <c r="G313" s="41">
        <v>0</v>
      </c>
      <c r="H313" s="41">
        <v>0</v>
      </c>
      <c r="I313" s="41">
        <v>0</v>
      </c>
      <c r="J313" s="41">
        <v>1</v>
      </c>
      <c r="K313" s="41">
        <v>0</v>
      </c>
      <c r="L313" s="41">
        <v>0</v>
      </c>
      <c r="M313" s="42">
        <v>0</v>
      </c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</row>
    <row r="314" spans="2:93" s="4" customFormat="1" ht="12.75" customHeight="1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</row>
    <row r="315" spans="2:93" s="4" customFormat="1" ht="12.75" customHeight="1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</row>
    <row r="316" spans="1:93" s="4" customFormat="1" ht="12.75" customHeight="1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</row>
    <row r="317" spans="1:93" s="4" customFormat="1" ht="12.75" customHeight="1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</row>
    <row r="318" spans="1:93" s="4" customFormat="1" ht="12.75" customHeight="1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</row>
    <row r="319" spans="1:93" s="4" customFormat="1" ht="12.75" customHeight="1">
      <c r="A319" s="1" t="s">
        <v>163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</row>
    <row r="320" spans="1:93" s="4" customFormat="1" ht="12.75" customHeight="1">
      <c r="A320" s="6"/>
      <c r="B320" s="2" t="s">
        <v>233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</row>
    <row r="321" spans="2:93" s="4" customFormat="1" ht="12.75" customHeight="1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 t="s">
        <v>0</v>
      </c>
      <c r="N321" s="5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</row>
    <row r="322" spans="1:143" s="4" customFormat="1" ht="12.75" customHeight="1">
      <c r="A322" s="7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9"/>
      <c r="AY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</row>
    <row r="323" spans="1:143" s="4" customFormat="1" ht="12.75" customHeight="1">
      <c r="A323" s="10" t="s">
        <v>1</v>
      </c>
      <c r="B323" s="12"/>
      <c r="C323" s="12"/>
      <c r="D323" s="12"/>
      <c r="E323" s="12"/>
      <c r="F323" s="12"/>
      <c r="G323" s="11"/>
      <c r="H323" s="12"/>
      <c r="I323" s="12"/>
      <c r="J323" s="12"/>
      <c r="K323" s="12"/>
      <c r="L323" s="12"/>
      <c r="M323" s="13"/>
      <c r="AY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</row>
    <row r="324" spans="1:143" s="17" customFormat="1" ht="12.75" customHeight="1">
      <c r="A324" s="14"/>
      <c r="B324" s="15" t="s">
        <v>142</v>
      </c>
      <c r="C324" s="15" t="s">
        <v>234</v>
      </c>
      <c r="D324" s="15" t="s">
        <v>235</v>
      </c>
      <c r="E324" s="15" t="s">
        <v>236</v>
      </c>
      <c r="F324" s="15" t="s">
        <v>143</v>
      </c>
      <c r="G324" s="15" t="s">
        <v>73</v>
      </c>
      <c r="H324" s="15" t="s">
        <v>144</v>
      </c>
      <c r="I324" s="15" t="s">
        <v>237</v>
      </c>
      <c r="J324" s="15" t="s">
        <v>145</v>
      </c>
      <c r="K324" s="15" t="s">
        <v>238</v>
      </c>
      <c r="L324" s="15" t="s">
        <v>239</v>
      </c>
      <c r="M324" s="16" t="s">
        <v>146</v>
      </c>
      <c r="AY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</row>
    <row r="325" spans="1:143" s="4" customFormat="1" ht="12.75" customHeight="1">
      <c r="A325" s="19" t="s">
        <v>3</v>
      </c>
      <c r="B325" s="12"/>
      <c r="C325" s="12"/>
      <c r="D325" s="12"/>
      <c r="E325" s="12"/>
      <c r="F325" s="12"/>
      <c r="G325" s="11"/>
      <c r="H325" s="12"/>
      <c r="I325" s="12"/>
      <c r="J325" s="12"/>
      <c r="K325" s="12"/>
      <c r="L325" s="12"/>
      <c r="M325" s="13"/>
      <c r="AY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</row>
    <row r="326" spans="1:143" s="4" customFormat="1" ht="12.75" customHeight="1">
      <c r="A326" s="20" t="s">
        <v>4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2"/>
      <c r="AY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</row>
    <row r="327" spans="1:143" s="4" customFormat="1" ht="12.75" customHeight="1">
      <c r="A327" s="23" t="s">
        <v>68</v>
      </c>
      <c r="B327" s="25">
        <v>0</v>
      </c>
      <c r="C327" s="25">
        <v>0</v>
      </c>
      <c r="D327" s="25">
        <v>0</v>
      </c>
      <c r="E327" s="25">
        <v>0</v>
      </c>
      <c r="F327" s="25">
        <v>250</v>
      </c>
      <c r="G327" s="24">
        <v>131</v>
      </c>
      <c r="H327" s="25">
        <v>9</v>
      </c>
      <c r="I327" s="25">
        <v>0</v>
      </c>
      <c r="J327" s="25">
        <v>42</v>
      </c>
      <c r="K327" s="25">
        <v>0</v>
      </c>
      <c r="L327" s="25">
        <v>0</v>
      </c>
      <c r="M327" s="26">
        <v>8</v>
      </c>
      <c r="AY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</row>
    <row r="328" spans="1:143" s="4" customFormat="1" ht="12.75" customHeight="1">
      <c r="A328" s="23" t="s">
        <v>54</v>
      </c>
      <c r="B328" s="34">
        <v>7</v>
      </c>
      <c r="C328" s="34">
        <v>0</v>
      </c>
      <c r="D328" s="34">
        <v>0</v>
      </c>
      <c r="E328" s="34">
        <v>0</v>
      </c>
      <c r="F328" s="34">
        <v>107</v>
      </c>
      <c r="G328" s="24">
        <v>104</v>
      </c>
      <c r="H328" s="27">
        <v>7</v>
      </c>
      <c r="I328" s="27">
        <v>0</v>
      </c>
      <c r="J328" s="27">
        <v>118</v>
      </c>
      <c r="K328" s="27">
        <v>0</v>
      </c>
      <c r="L328" s="27">
        <v>0</v>
      </c>
      <c r="M328" s="28">
        <v>2</v>
      </c>
      <c r="AY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</row>
    <row r="329" spans="1:143" s="4" customFormat="1" ht="12.75" customHeight="1">
      <c r="A329" s="23" t="s">
        <v>164</v>
      </c>
      <c r="B329" s="25">
        <f aca="true" t="shared" si="6" ref="B329:M329">SUM(B330:B376)</f>
        <v>2</v>
      </c>
      <c r="C329" s="25">
        <f t="shared" si="6"/>
        <v>4</v>
      </c>
      <c r="D329" s="25">
        <f t="shared" si="6"/>
        <v>6</v>
      </c>
      <c r="E329" s="25">
        <f t="shared" si="6"/>
        <v>3</v>
      </c>
      <c r="F329" s="25">
        <f t="shared" si="6"/>
        <v>346</v>
      </c>
      <c r="G329" s="25">
        <f t="shared" si="6"/>
        <v>146</v>
      </c>
      <c r="H329" s="25">
        <f t="shared" si="6"/>
        <v>41</v>
      </c>
      <c r="I329" s="25">
        <f t="shared" si="6"/>
        <v>9</v>
      </c>
      <c r="J329" s="25">
        <f t="shared" si="6"/>
        <v>219</v>
      </c>
      <c r="K329" s="25">
        <f t="shared" si="6"/>
        <v>30</v>
      </c>
      <c r="L329" s="25">
        <f t="shared" si="6"/>
        <v>11</v>
      </c>
      <c r="M329" s="26">
        <f t="shared" si="6"/>
        <v>21</v>
      </c>
      <c r="AY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</row>
    <row r="330" spans="1:143" s="4" customFormat="1" ht="12.75" customHeight="1">
      <c r="A330" s="29" t="s">
        <v>5</v>
      </c>
      <c r="B330" s="27">
        <v>2</v>
      </c>
      <c r="C330" s="27">
        <v>3</v>
      </c>
      <c r="D330" s="27">
        <v>2</v>
      </c>
      <c r="E330" s="27">
        <v>0</v>
      </c>
      <c r="F330" s="27">
        <v>0</v>
      </c>
      <c r="G330" s="30">
        <v>2</v>
      </c>
      <c r="H330" s="27">
        <v>38</v>
      </c>
      <c r="I330" s="27">
        <v>0</v>
      </c>
      <c r="J330" s="27">
        <f>8+6</f>
        <v>14</v>
      </c>
      <c r="K330" s="27">
        <f>26+1</f>
        <v>27</v>
      </c>
      <c r="L330" s="27">
        <v>0</v>
      </c>
      <c r="M330" s="28">
        <v>0</v>
      </c>
      <c r="AY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</row>
    <row r="331" spans="1:143" s="4" customFormat="1" ht="12.75" customHeight="1">
      <c r="A331" s="31" t="s">
        <v>6</v>
      </c>
      <c r="B331" s="27">
        <v>0</v>
      </c>
      <c r="C331" s="27">
        <v>0</v>
      </c>
      <c r="D331" s="27">
        <v>0</v>
      </c>
      <c r="E331" s="27">
        <v>0</v>
      </c>
      <c r="F331" s="27">
        <v>0</v>
      </c>
      <c r="G331" s="30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8">
        <v>0</v>
      </c>
      <c r="AY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</row>
    <row r="332" spans="1:143" s="4" customFormat="1" ht="12.75" customHeight="1">
      <c r="A332" s="31" t="s">
        <v>7</v>
      </c>
      <c r="B332" s="27">
        <v>0</v>
      </c>
      <c r="C332" s="27">
        <v>0</v>
      </c>
      <c r="D332" s="27">
        <v>0</v>
      </c>
      <c r="E332" s="27">
        <v>0</v>
      </c>
      <c r="F332" s="27">
        <v>0</v>
      </c>
      <c r="G332" s="30">
        <v>0</v>
      </c>
      <c r="H332" s="27">
        <v>0</v>
      </c>
      <c r="I332" s="27">
        <v>0</v>
      </c>
      <c r="J332" s="27">
        <v>62</v>
      </c>
      <c r="K332" s="27">
        <v>0</v>
      </c>
      <c r="L332" s="27">
        <v>0</v>
      </c>
      <c r="M332" s="28">
        <v>2</v>
      </c>
      <c r="AY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</row>
    <row r="333" spans="1:143" s="4" customFormat="1" ht="12.75" customHeight="1">
      <c r="A333" s="31" t="s">
        <v>8</v>
      </c>
      <c r="B333" s="27">
        <v>0</v>
      </c>
      <c r="C333" s="27">
        <v>0</v>
      </c>
      <c r="D333" s="27">
        <v>0</v>
      </c>
      <c r="E333" s="27">
        <v>0</v>
      </c>
      <c r="F333" s="27">
        <v>0</v>
      </c>
      <c r="G333" s="30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8">
        <v>0</v>
      </c>
      <c r="AY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</row>
    <row r="334" spans="1:143" s="4" customFormat="1" ht="12.75" customHeight="1">
      <c r="A334" s="32" t="s">
        <v>9</v>
      </c>
      <c r="B334" s="34">
        <v>0</v>
      </c>
      <c r="C334" s="34">
        <v>0</v>
      </c>
      <c r="D334" s="34">
        <v>0</v>
      </c>
      <c r="E334" s="34">
        <v>0</v>
      </c>
      <c r="F334" s="34">
        <v>0</v>
      </c>
      <c r="G334" s="33">
        <v>131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5">
        <v>0</v>
      </c>
      <c r="AY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</row>
    <row r="335" spans="1:143" s="4" customFormat="1" ht="12.75" customHeight="1">
      <c r="A335" s="29" t="s">
        <v>10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30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8">
        <v>0</v>
      </c>
      <c r="AY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</row>
    <row r="336" spans="1:143" s="4" customFormat="1" ht="12.75" customHeight="1">
      <c r="A336" s="31" t="s">
        <v>11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30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8">
        <v>0</v>
      </c>
      <c r="AY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</row>
    <row r="337" spans="1:143" s="4" customFormat="1" ht="12.75" customHeight="1">
      <c r="A337" s="31" t="s">
        <v>12</v>
      </c>
      <c r="B337" s="27">
        <v>0</v>
      </c>
      <c r="C337" s="27">
        <v>0</v>
      </c>
      <c r="D337" s="27">
        <v>0</v>
      </c>
      <c r="E337" s="27">
        <v>0</v>
      </c>
      <c r="F337" s="27">
        <v>0</v>
      </c>
      <c r="G337" s="30">
        <v>11</v>
      </c>
      <c r="H337" s="27">
        <v>1</v>
      </c>
      <c r="I337" s="27">
        <v>0</v>
      </c>
      <c r="J337" s="27">
        <v>19</v>
      </c>
      <c r="K337" s="27">
        <v>0</v>
      </c>
      <c r="L337" s="27">
        <v>0</v>
      </c>
      <c r="M337" s="28">
        <v>0</v>
      </c>
      <c r="AY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</row>
    <row r="338" spans="1:143" s="4" customFormat="1" ht="12.75" customHeight="1">
      <c r="A338" s="31" t="s">
        <v>13</v>
      </c>
      <c r="B338" s="27">
        <v>0</v>
      </c>
      <c r="C338" s="27">
        <v>0</v>
      </c>
      <c r="D338" s="27">
        <v>0</v>
      </c>
      <c r="E338" s="27">
        <v>0</v>
      </c>
      <c r="F338" s="27">
        <v>0</v>
      </c>
      <c r="G338" s="30">
        <v>0</v>
      </c>
      <c r="H338" s="27">
        <v>0</v>
      </c>
      <c r="I338" s="27">
        <v>0</v>
      </c>
      <c r="J338" s="27">
        <v>1</v>
      </c>
      <c r="K338" s="27">
        <v>1</v>
      </c>
      <c r="L338" s="27">
        <v>0</v>
      </c>
      <c r="M338" s="28">
        <v>1</v>
      </c>
      <c r="AY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</row>
    <row r="339" spans="1:143" s="4" customFormat="1" ht="12.75" customHeight="1">
      <c r="A339" s="32" t="s">
        <v>14</v>
      </c>
      <c r="B339" s="34">
        <v>0</v>
      </c>
      <c r="C339" s="34">
        <v>0</v>
      </c>
      <c r="D339" s="34">
        <v>0</v>
      </c>
      <c r="E339" s="34">
        <v>0</v>
      </c>
      <c r="F339" s="34">
        <v>0</v>
      </c>
      <c r="G339" s="33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5">
        <v>0</v>
      </c>
      <c r="AY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</row>
    <row r="340" spans="1:143" s="4" customFormat="1" ht="12.75" customHeight="1">
      <c r="A340" s="29" t="s">
        <v>15</v>
      </c>
      <c r="B340" s="27">
        <v>0</v>
      </c>
      <c r="C340" s="27">
        <v>0</v>
      </c>
      <c r="D340" s="27">
        <v>0</v>
      </c>
      <c r="E340" s="27">
        <v>0</v>
      </c>
      <c r="F340" s="27">
        <v>0</v>
      </c>
      <c r="G340" s="30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8">
        <v>0</v>
      </c>
      <c r="AY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</row>
    <row r="341" spans="1:143" s="4" customFormat="1" ht="12.75" customHeight="1">
      <c r="A341" s="31" t="s">
        <v>16</v>
      </c>
      <c r="B341" s="27">
        <v>0</v>
      </c>
      <c r="C341" s="27">
        <v>0</v>
      </c>
      <c r="D341" s="27">
        <v>0</v>
      </c>
      <c r="E341" s="27">
        <v>0</v>
      </c>
      <c r="F341" s="27">
        <v>0</v>
      </c>
      <c r="G341" s="30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8">
        <v>0</v>
      </c>
      <c r="AY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</row>
    <row r="342" spans="1:143" s="4" customFormat="1" ht="12.75" customHeight="1">
      <c r="A342" s="31" t="s">
        <v>17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30">
        <v>0</v>
      </c>
      <c r="H342" s="27">
        <v>0</v>
      </c>
      <c r="I342" s="27">
        <v>0</v>
      </c>
      <c r="J342" s="27">
        <v>51</v>
      </c>
      <c r="K342" s="27">
        <v>0</v>
      </c>
      <c r="L342" s="27">
        <v>0</v>
      </c>
      <c r="M342" s="28">
        <v>0</v>
      </c>
      <c r="AY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</row>
    <row r="343" spans="1:143" s="4" customFormat="1" ht="12.75" customHeight="1">
      <c r="A343" s="31" t="s">
        <v>18</v>
      </c>
      <c r="B343" s="27">
        <v>0</v>
      </c>
      <c r="C343" s="27">
        <v>0</v>
      </c>
      <c r="D343" s="27">
        <v>0</v>
      </c>
      <c r="E343" s="27">
        <v>0</v>
      </c>
      <c r="F343" s="27">
        <v>0</v>
      </c>
      <c r="G343" s="30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8">
        <v>0</v>
      </c>
      <c r="AY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</row>
    <row r="344" spans="1:143" s="4" customFormat="1" ht="12.75" customHeight="1">
      <c r="A344" s="32" t="s">
        <v>19</v>
      </c>
      <c r="B344" s="34">
        <v>0</v>
      </c>
      <c r="C344" s="34">
        <v>0</v>
      </c>
      <c r="D344" s="34">
        <v>0</v>
      </c>
      <c r="E344" s="34">
        <v>0</v>
      </c>
      <c r="F344" s="34">
        <v>344</v>
      </c>
      <c r="G344" s="33">
        <v>0</v>
      </c>
      <c r="H344" s="34">
        <v>0</v>
      </c>
      <c r="I344" s="34">
        <v>0</v>
      </c>
      <c r="J344" s="34">
        <v>42</v>
      </c>
      <c r="K344" s="34">
        <v>1</v>
      </c>
      <c r="L344" s="34">
        <v>0</v>
      </c>
      <c r="M344" s="35">
        <v>0</v>
      </c>
      <c r="AY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</row>
    <row r="345" spans="1:143" s="4" customFormat="1" ht="12.75" customHeight="1">
      <c r="A345" s="29" t="s">
        <v>20</v>
      </c>
      <c r="B345" s="27">
        <v>0</v>
      </c>
      <c r="C345" s="27">
        <v>0</v>
      </c>
      <c r="D345" s="27">
        <v>0</v>
      </c>
      <c r="E345" s="27">
        <v>0</v>
      </c>
      <c r="F345" s="27">
        <v>0</v>
      </c>
      <c r="G345" s="30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8">
        <v>0</v>
      </c>
      <c r="AY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</row>
    <row r="346" spans="1:143" s="4" customFormat="1" ht="12.75" customHeight="1">
      <c r="A346" s="31" t="s">
        <v>21</v>
      </c>
      <c r="B346" s="27">
        <v>0</v>
      </c>
      <c r="C346" s="27">
        <v>0</v>
      </c>
      <c r="D346" s="27">
        <v>0</v>
      </c>
      <c r="E346" s="27">
        <v>0</v>
      </c>
      <c r="F346" s="27">
        <v>0</v>
      </c>
      <c r="G346" s="30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8">
        <v>0</v>
      </c>
      <c r="AY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</row>
    <row r="347" spans="1:143" s="4" customFormat="1" ht="12.75" customHeight="1">
      <c r="A347" s="31" t="s">
        <v>22</v>
      </c>
      <c r="B347" s="27">
        <v>0</v>
      </c>
      <c r="C347" s="27">
        <v>0</v>
      </c>
      <c r="D347" s="27">
        <v>0</v>
      </c>
      <c r="E347" s="27">
        <v>0</v>
      </c>
      <c r="F347" s="27">
        <v>0</v>
      </c>
      <c r="G347" s="30">
        <v>0</v>
      </c>
      <c r="H347" s="27">
        <v>0</v>
      </c>
      <c r="I347" s="27">
        <v>0</v>
      </c>
      <c r="J347" s="27">
        <v>1</v>
      </c>
      <c r="K347" s="27">
        <v>0</v>
      </c>
      <c r="L347" s="27">
        <v>0</v>
      </c>
      <c r="M347" s="28">
        <v>0</v>
      </c>
      <c r="AY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</row>
    <row r="348" spans="1:143" s="4" customFormat="1" ht="12.75" customHeight="1">
      <c r="A348" s="31" t="s">
        <v>23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30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8">
        <v>0</v>
      </c>
      <c r="AY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</row>
    <row r="349" spans="1:143" s="4" customFormat="1" ht="12.75" customHeight="1">
      <c r="A349" s="32" t="s">
        <v>24</v>
      </c>
      <c r="B349" s="34">
        <v>0</v>
      </c>
      <c r="C349" s="34">
        <v>0</v>
      </c>
      <c r="D349" s="34">
        <v>0</v>
      </c>
      <c r="E349" s="34">
        <v>0</v>
      </c>
      <c r="F349" s="34">
        <v>0</v>
      </c>
      <c r="G349" s="33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5">
        <v>0</v>
      </c>
      <c r="AY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</row>
    <row r="350" spans="1:143" s="4" customFormat="1" ht="12.75" customHeight="1">
      <c r="A350" s="29" t="s">
        <v>25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30">
        <v>0</v>
      </c>
      <c r="H350" s="27">
        <v>0</v>
      </c>
      <c r="I350" s="27">
        <v>0</v>
      </c>
      <c r="J350" s="27">
        <v>19</v>
      </c>
      <c r="K350" s="27">
        <v>0</v>
      </c>
      <c r="L350" s="27">
        <v>0</v>
      </c>
      <c r="M350" s="28">
        <v>0</v>
      </c>
      <c r="AY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</row>
    <row r="351" spans="1:143" s="4" customFormat="1" ht="12.75" customHeight="1">
      <c r="A351" s="31" t="s">
        <v>26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30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11</v>
      </c>
      <c r="M351" s="28">
        <v>0</v>
      </c>
      <c r="AY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</row>
    <row r="352" spans="1:143" s="4" customFormat="1" ht="12.75" customHeight="1">
      <c r="A352" s="31" t="s">
        <v>27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30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8">
        <v>0</v>
      </c>
      <c r="AY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</row>
    <row r="353" spans="1:143" s="4" customFormat="1" ht="12.75" customHeight="1">
      <c r="A353" s="31" t="s">
        <v>28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30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8">
        <v>0</v>
      </c>
      <c r="AY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</row>
    <row r="354" spans="1:143" s="4" customFormat="1" ht="12.75" customHeight="1">
      <c r="A354" s="32" t="s">
        <v>29</v>
      </c>
      <c r="B354" s="34">
        <v>0</v>
      </c>
      <c r="C354" s="34">
        <v>0</v>
      </c>
      <c r="D354" s="34">
        <v>0</v>
      </c>
      <c r="E354" s="34">
        <v>0</v>
      </c>
      <c r="F354" s="34">
        <v>0</v>
      </c>
      <c r="G354" s="33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5">
        <v>0</v>
      </c>
      <c r="AY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</row>
    <row r="355" spans="1:143" s="4" customFormat="1" ht="12.75" customHeight="1">
      <c r="A355" s="29" t="s">
        <v>30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30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8">
        <v>0</v>
      </c>
      <c r="AY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</row>
    <row r="356" spans="1:143" s="4" customFormat="1" ht="12.75" customHeight="1">
      <c r="A356" s="31" t="s">
        <v>31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30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8">
        <v>0</v>
      </c>
      <c r="AY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</row>
    <row r="357" spans="1:143" s="4" customFormat="1" ht="12.75" customHeight="1">
      <c r="A357" s="31" t="s">
        <v>32</v>
      </c>
      <c r="B357" s="27">
        <v>0</v>
      </c>
      <c r="C357" s="27">
        <v>0</v>
      </c>
      <c r="D357" s="27">
        <v>0</v>
      </c>
      <c r="E357" s="27">
        <v>0</v>
      </c>
      <c r="F357" s="27">
        <v>0</v>
      </c>
      <c r="G357" s="30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8">
        <v>0</v>
      </c>
      <c r="AY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</row>
    <row r="358" spans="1:143" s="4" customFormat="1" ht="12.75" customHeight="1">
      <c r="A358" s="31" t="s">
        <v>33</v>
      </c>
      <c r="B358" s="27">
        <v>0</v>
      </c>
      <c r="C358" s="27">
        <v>0</v>
      </c>
      <c r="D358" s="27">
        <v>0</v>
      </c>
      <c r="E358" s="27">
        <v>0</v>
      </c>
      <c r="F358" s="27">
        <v>0</v>
      </c>
      <c r="G358" s="30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8">
        <v>0</v>
      </c>
      <c r="AY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</row>
    <row r="359" spans="1:143" s="4" customFormat="1" ht="12.75" customHeight="1">
      <c r="A359" s="32" t="s">
        <v>34</v>
      </c>
      <c r="B359" s="34">
        <v>0</v>
      </c>
      <c r="C359" s="34">
        <v>0</v>
      </c>
      <c r="D359" s="34">
        <v>0</v>
      </c>
      <c r="E359" s="34">
        <v>0</v>
      </c>
      <c r="F359" s="34">
        <v>0</v>
      </c>
      <c r="G359" s="33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5">
        <v>0</v>
      </c>
      <c r="AY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</row>
    <row r="360" spans="1:143" s="4" customFormat="1" ht="12.75" customHeight="1">
      <c r="A360" s="29" t="s">
        <v>35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30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8">
        <v>0</v>
      </c>
      <c r="AY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</row>
    <row r="361" spans="1:143" s="4" customFormat="1" ht="12.75" customHeight="1">
      <c r="A361" s="31" t="s">
        <v>36</v>
      </c>
      <c r="B361" s="27">
        <v>0</v>
      </c>
      <c r="C361" s="27">
        <v>0</v>
      </c>
      <c r="D361" s="27">
        <v>0</v>
      </c>
      <c r="E361" s="27">
        <v>3</v>
      </c>
      <c r="F361" s="27">
        <v>0</v>
      </c>
      <c r="G361" s="30">
        <v>0</v>
      </c>
      <c r="H361" s="27">
        <v>2</v>
      </c>
      <c r="I361" s="27">
        <v>0</v>
      </c>
      <c r="J361" s="27">
        <v>0</v>
      </c>
      <c r="K361" s="27">
        <v>0</v>
      </c>
      <c r="L361" s="27">
        <v>0</v>
      </c>
      <c r="M361" s="28">
        <v>1</v>
      </c>
      <c r="AY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</row>
    <row r="362" spans="1:143" s="4" customFormat="1" ht="12.75" customHeight="1">
      <c r="A362" s="31" t="s">
        <v>37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30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8">
        <v>0</v>
      </c>
      <c r="AY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</row>
    <row r="363" spans="1:143" s="4" customFormat="1" ht="12.75" customHeight="1">
      <c r="A363" s="31" t="s">
        <v>38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30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8">
        <v>0</v>
      </c>
      <c r="AY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</row>
    <row r="364" spans="1:143" s="4" customFormat="1" ht="12.75" customHeight="1">
      <c r="A364" s="32" t="s">
        <v>39</v>
      </c>
      <c r="B364" s="34">
        <v>0</v>
      </c>
      <c r="C364" s="34">
        <v>0</v>
      </c>
      <c r="D364" s="34">
        <v>0</v>
      </c>
      <c r="E364" s="34">
        <v>0</v>
      </c>
      <c r="F364" s="34">
        <v>0</v>
      </c>
      <c r="G364" s="33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5">
        <v>0</v>
      </c>
      <c r="AY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</row>
    <row r="365" spans="1:143" s="4" customFormat="1" ht="12.75" customHeight="1">
      <c r="A365" s="29" t="s">
        <v>40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30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8">
        <v>0</v>
      </c>
      <c r="AY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</row>
    <row r="366" spans="1:143" s="4" customFormat="1" ht="12.75" customHeight="1">
      <c r="A366" s="31" t="s">
        <v>41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30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8">
        <v>0</v>
      </c>
      <c r="AY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</row>
    <row r="367" spans="1:143" s="4" customFormat="1" ht="12.75" customHeight="1">
      <c r="A367" s="31" t="s">
        <v>42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30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8">
        <v>0</v>
      </c>
      <c r="AY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</row>
    <row r="368" spans="1:143" s="4" customFormat="1" ht="12.75" customHeight="1">
      <c r="A368" s="31" t="s">
        <v>43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30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8">
        <v>0</v>
      </c>
      <c r="AY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</row>
    <row r="369" spans="1:143" s="4" customFormat="1" ht="12.75" customHeight="1">
      <c r="A369" s="32" t="s">
        <v>44</v>
      </c>
      <c r="B369" s="34">
        <v>0</v>
      </c>
      <c r="C369" s="34">
        <v>0</v>
      </c>
      <c r="D369" s="34">
        <v>0</v>
      </c>
      <c r="E369" s="34">
        <v>0</v>
      </c>
      <c r="F369" s="34">
        <v>0</v>
      </c>
      <c r="G369" s="33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5">
        <v>0</v>
      </c>
      <c r="AY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</row>
    <row r="370" spans="1:143" s="4" customFormat="1" ht="12.75" customHeight="1">
      <c r="A370" s="29" t="s">
        <v>45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30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8">
        <v>0</v>
      </c>
      <c r="AY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</row>
    <row r="371" spans="1:143" s="4" customFormat="1" ht="12.75" customHeight="1">
      <c r="A371" s="31" t="s">
        <v>46</v>
      </c>
      <c r="B371" s="27">
        <v>0</v>
      </c>
      <c r="C371" s="27">
        <v>0</v>
      </c>
      <c r="D371" s="27">
        <v>4</v>
      </c>
      <c r="E371" s="27">
        <v>0</v>
      </c>
      <c r="F371" s="27">
        <v>0</v>
      </c>
      <c r="G371" s="30">
        <v>2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8">
        <v>3</v>
      </c>
      <c r="AY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</row>
    <row r="372" spans="1:143" s="4" customFormat="1" ht="12.75" customHeight="1">
      <c r="A372" s="31" t="s">
        <v>47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30">
        <v>0</v>
      </c>
      <c r="H372" s="27">
        <v>0</v>
      </c>
      <c r="I372" s="27">
        <v>0</v>
      </c>
      <c r="J372" s="27">
        <v>1</v>
      </c>
      <c r="K372" s="27">
        <v>0</v>
      </c>
      <c r="L372" s="27">
        <v>0</v>
      </c>
      <c r="M372" s="28">
        <v>1</v>
      </c>
      <c r="AY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</row>
    <row r="373" spans="1:143" s="4" customFormat="1" ht="12.75" customHeight="1">
      <c r="A373" s="31" t="s">
        <v>48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30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8">
        <v>0</v>
      </c>
      <c r="AY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</row>
    <row r="374" spans="1:143" s="4" customFormat="1" ht="12.75" customHeight="1">
      <c r="A374" s="32" t="s">
        <v>49</v>
      </c>
      <c r="B374" s="34">
        <v>0</v>
      </c>
      <c r="C374" s="34">
        <v>0</v>
      </c>
      <c r="D374" s="34">
        <v>0</v>
      </c>
      <c r="E374" s="34">
        <v>0</v>
      </c>
      <c r="F374" s="34">
        <v>0</v>
      </c>
      <c r="G374" s="33">
        <v>0</v>
      </c>
      <c r="H374" s="34">
        <v>0</v>
      </c>
      <c r="I374" s="34">
        <v>0</v>
      </c>
      <c r="J374" s="34">
        <v>9</v>
      </c>
      <c r="K374" s="34">
        <v>0</v>
      </c>
      <c r="L374" s="34">
        <v>0</v>
      </c>
      <c r="M374" s="35">
        <v>13</v>
      </c>
      <c r="AY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</row>
    <row r="375" spans="1:143" s="4" customFormat="1" ht="12.75" customHeight="1">
      <c r="A375" s="29" t="s">
        <v>50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30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8">
        <v>0</v>
      </c>
      <c r="AY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</row>
    <row r="376" spans="1:143" s="4" customFormat="1" ht="12.75" customHeight="1">
      <c r="A376" s="39" t="s">
        <v>51</v>
      </c>
      <c r="B376" s="41">
        <v>0</v>
      </c>
      <c r="C376" s="41">
        <v>1</v>
      </c>
      <c r="D376" s="41">
        <v>0</v>
      </c>
      <c r="E376" s="41">
        <v>0</v>
      </c>
      <c r="F376" s="41">
        <v>2</v>
      </c>
      <c r="G376" s="40">
        <v>0</v>
      </c>
      <c r="H376" s="41">
        <v>0</v>
      </c>
      <c r="I376" s="41">
        <v>9</v>
      </c>
      <c r="J376" s="41">
        <v>0</v>
      </c>
      <c r="K376" s="41">
        <v>1</v>
      </c>
      <c r="L376" s="41">
        <v>0</v>
      </c>
      <c r="M376" s="42">
        <v>0</v>
      </c>
      <c r="AY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</row>
    <row r="377" spans="2:93" s="4" customFormat="1" ht="12.75" customHeight="1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</row>
    <row r="378" spans="2:93" s="4" customFormat="1" ht="12.75" customHeight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</row>
    <row r="379" spans="1:93" s="4" customFormat="1" ht="12.75" customHeight="1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5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</row>
    <row r="380" spans="1:93" s="4" customFormat="1" ht="12.75" customHeight="1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5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</row>
    <row r="381" spans="1:93" s="4" customFormat="1" ht="12.75" customHeight="1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5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</row>
    <row r="382" spans="1:93" s="4" customFormat="1" ht="12.75" customHeight="1">
      <c r="A382" s="1" t="s">
        <v>163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5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</row>
    <row r="383" spans="1:93" s="4" customFormat="1" ht="12.75" customHeight="1">
      <c r="A383" s="6"/>
      <c r="B383" s="2" t="s">
        <v>240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5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</row>
    <row r="384" spans="2:93" s="4" customFormat="1" ht="12.75" customHeight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 t="s">
        <v>0</v>
      </c>
      <c r="N384" s="5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</row>
    <row r="385" spans="1:135" s="4" customFormat="1" ht="12.75" customHeight="1">
      <c r="A385" s="7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9"/>
      <c r="BF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</row>
    <row r="386" spans="1:135" s="4" customFormat="1" ht="12.75" customHeight="1">
      <c r="A386" s="10" t="s">
        <v>1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1"/>
      <c r="M386" s="13"/>
      <c r="BF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</row>
    <row r="387" spans="1:135" s="17" customFormat="1" ht="12.75" customHeight="1">
      <c r="A387" s="14"/>
      <c r="B387" s="15" t="s">
        <v>161</v>
      </c>
      <c r="C387" s="15" t="s">
        <v>147</v>
      </c>
      <c r="D387" s="15" t="s">
        <v>148</v>
      </c>
      <c r="E387" s="15" t="s">
        <v>241</v>
      </c>
      <c r="F387" s="15" t="s">
        <v>149</v>
      </c>
      <c r="G387" s="15" t="s">
        <v>162</v>
      </c>
      <c r="H387" s="15" t="s">
        <v>150</v>
      </c>
      <c r="I387" s="15" t="s">
        <v>156</v>
      </c>
      <c r="J387" s="15" t="s">
        <v>151</v>
      </c>
      <c r="K387" s="15" t="s">
        <v>152</v>
      </c>
      <c r="L387" s="15" t="s">
        <v>75</v>
      </c>
      <c r="M387" s="16" t="s">
        <v>76</v>
      </c>
      <c r="BF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</row>
    <row r="388" spans="1:135" s="4" customFormat="1" ht="12.75" customHeight="1">
      <c r="A388" s="19" t="s">
        <v>3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1"/>
      <c r="M388" s="13"/>
      <c r="BF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</row>
    <row r="389" spans="1:135" s="4" customFormat="1" ht="12.75" customHeight="1">
      <c r="A389" s="20" t="s">
        <v>4</v>
      </c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2"/>
      <c r="BF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</row>
    <row r="390" spans="1:135" s="4" customFormat="1" ht="12.75" customHeight="1">
      <c r="A390" s="23" t="s">
        <v>68</v>
      </c>
      <c r="B390" s="25">
        <v>0</v>
      </c>
      <c r="C390" s="27">
        <v>0</v>
      </c>
      <c r="D390" s="34">
        <v>30</v>
      </c>
      <c r="E390" s="34">
        <v>0</v>
      </c>
      <c r="F390" s="34">
        <v>60</v>
      </c>
      <c r="G390" s="34">
        <v>0</v>
      </c>
      <c r="H390" s="34">
        <v>96</v>
      </c>
      <c r="I390" s="34">
        <v>7</v>
      </c>
      <c r="J390" s="34">
        <v>177</v>
      </c>
      <c r="K390" s="34">
        <v>0</v>
      </c>
      <c r="L390" s="24">
        <v>0</v>
      </c>
      <c r="M390" s="28">
        <v>25</v>
      </c>
      <c r="BF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</row>
    <row r="391" spans="1:135" s="4" customFormat="1" ht="12.75" customHeight="1">
      <c r="A391" s="23" t="s">
        <v>54</v>
      </c>
      <c r="B391" s="27">
        <v>29</v>
      </c>
      <c r="C391" s="25">
        <v>8</v>
      </c>
      <c r="D391" s="25">
        <v>8</v>
      </c>
      <c r="E391" s="25">
        <v>0</v>
      </c>
      <c r="F391" s="25">
        <v>75</v>
      </c>
      <c r="G391" s="25">
        <v>24</v>
      </c>
      <c r="H391" s="25">
        <v>63</v>
      </c>
      <c r="I391" s="25">
        <v>5</v>
      </c>
      <c r="J391" s="25">
        <v>176</v>
      </c>
      <c r="K391" s="25">
        <v>13</v>
      </c>
      <c r="L391" s="24">
        <v>11</v>
      </c>
      <c r="M391" s="26">
        <v>32</v>
      </c>
      <c r="BF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</row>
    <row r="392" spans="1:135" s="4" customFormat="1" ht="12.75" customHeight="1">
      <c r="A392" s="23" t="s">
        <v>164</v>
      </c>
      <c r="B392" s="25">
        <f>SUM(B393:B439)</f>
        <v>4</v>
      </c>
      <c r="C392" s="25">
        <f aca="true" t="shared" si="7" ref="C392:M392">SUM(C393:C439)</f>
        <v>15</v>
      </c>
      <c r="D392" s="25">
        <f t="shared" si="7"/>
        <v>49</v>
      </c>
      <c r="E392" s="25">
        <f t="shared" si="7"/>
        <v>2</v>
      </c>
      <c r="F392" s="25">
        <f t="shared" si="7"/>
        <v>233</v>
      </c>
      <c r="G392" s="25">
        <f t="shared" si="7"/>
        <v>14</v>
      </c>
      <c r="H392" s="25">
        <f t="shared" si="7"/>
        <v>72</v>
      </c>
      <c r="I392" s="25">
        <f t="shared" si="7"/>
        <v>91</v>
      </c>
      <c r="J392" s="25">
        <f t="shared" si="7"/>
        <v>145</v>
      </c>
      <c r="K392" s="25">
        <f t="shared" si="7"/>
        <v>28</v>
      </c>
      <c r="L392" s="25">
        <f t="shared" si="7"/>
        <v>10</v>
      </c>
      <c r="M392" s="26">
        <f t="shared" si="7"/>
        <v>23</v>
      </c>
      <c r="BF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</row>
    <row r="393" spans="1:135" s="4" customFormat="1" ht="12.75" customHeight="1">
      <c r="A393" s="29" t="s">
        <v>5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61</v>
      </c>
      <c r="J393" s="27">
        <v>0</v>
      </c>
      <c r="K393" s="27">
        <v>4</v>
      </c>
      <c r="L393" s="30">
        <v>0</v>
      </c>
      <c r="M393" s="28">
        <v>0</v>
      </c>
      <c r="BF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</row>
    <row r="394" spans="1:135" s="4" customFormat="1" ht="12.75" customHeight="1">
      <c r="A394" s="31" t="s">
        <v>6</v>
      </c>
      <c r="B394" s="27">
        <v>0</v>
      </c>
      <c r="C394" s="27">
        <v>0</v>
      </c>
      <c r="D394" s="27">
        <v>0</v>
      </c>
      <c r="E394" s="27">
        <v>0</v>
      </c>
      <c r="F394" s="27">
        <v>27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30">
        <v>0</v>
      </c>
      <c r="M394" s="28">
        <v>0</v>
      </c>
      <c r="BF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</row>
    <row r="395" spans="1:135" s="4" customFormat="1" ht="12.75" customHeight="1">
      <c r="A395" s="31" t="s">
        <v>7</v>
      </c>
      <c r="B395" s="27">
        <v>0</v>
      </c>
      <c r="C395" s="27">
        <v>0</v>
      </c>
      <c r="D395" s="27">
        <v>2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30">
        <v>0</v>
      </c>
      <c r="M395" s="28">
        <v>0</v>
      </c>
      <c r="BF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</row>
    <row r="396" spans="1:135" s="4" customFormat="1" ht="12.75" customHeight="1">
      <c r="A396" s="31" t="s">
        <v>8</v>
      </c>
      <c r="B396" s="27">
        <v>0</v>
      </c>
      <c r="C396" s="27">
        <v>0</v>
      </c>
      <c r="D396" s="27">
        <v>0</v>
      </c>
      <c r="E396" s="27">
        <v>0</v>
      </c>
      <c r="F396" s="27">
        <v>23</v>
      </c>
      <c r="G396" s="27">
        <v>0</v>
      </c>
      <c r="H396" s="27">
        <v>0</v>
      </c>
      <c r="I396" s="27">
        <v>0</v>
      </c>
      <c r="J396" s="27">
        <v>0</v>
      </c>
      <c r="K396" s="27">
        <v>11</v>
      </c>
      <c r="L396" s="30">
        <v>0</v>
      </c>
      <c r="M396" s="28">
        <v>0</v>
      </c>
      <c r="BF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</row>
    <row r="397" spans="1:135" s="4" customFormat="1" ht="12.75" customHeight="1">
      <c r="A397" s="32" t="s">
        <v>9</v>
      </c>
      <c r="B397" s="34">
        <v>0</v>
      </c>
      <c r="C397" s="34">
        <v>0</v>
      </c>
      <c r="D397" s="34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3">
        <v>0</v>
      </c>
      <c r="M397" s="35">
        <v>0</v>
      </c>
      <c r="BF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</row>
    <row r="398" spans="1:135" s="4" customFormat="1" ht="12.75" customHeight="1">
      <c r="A398" s="29" t="s">
        <v>10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30">
        <v>0</v>
      </c>
      <c r="M398" s="28">
        <v>0</v>
      </c>
      <c r="BF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</row>
    <row r="399" spans="1:135" s="4" customFormat="1" ht="12.75" customHeight="1">
      <c r="A399" s="31" t="s">
        <v>11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30">
        <v>0</v>
      </c>
      <c r="M399" s="28">
        <v>0</v>
      </c>
      <c r="BF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</row>
    <row r="400" spans="1:135" s="4" customFormat="1" ht="12.75" customHeight="1">
      <c r="A400" s="31" t="s">
        <v>12</v>
      </c>
      <c r="B400" s="27">
        <v>0</v>
      </c>
      <c r="C400" s="27">
        <v>0</v>
      </c>
      <c r="D400" s="27">
        <v>0</v>
      </c>
      <c r="E400" s="27">
        <v>0</v>
      </c>
      <c r="F400" s="27">
        <v>15</v>
      </c>
      <c r="G400" s="27">
        <v>0</v>
      </c>
      <c r="H400" s="27">
        <v>64</v>
      </c>
      <c r="I400" s="27">
        <v>11</v>
      </c>
      <c r="J400" s="27">
        <v>143</v>
      </c>
      <c r="K400" s="27">
        <v>0</v>
      </c>
      <c r="L400" s="30">
        <v>0</v>
      </c>
      <c r="M400" s="28">
        <v>0</v>
      </c>
      <c r="BF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</row>
    <row r="401" spans="1:135" s="4" customFormat="1" ht="12.75" customHeight="1">
      <c r="A401" s="31" t="s">
        <v>13</v>
      </c>
      <c r="B401" s="27">
        <v>0</v>
      </c>
      <c r="C401" s="27">
        <v>0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30">
        <v>0</v>
      </c>
      <c r="M401" s="28">
        <v>0</v>
      </c>
      <c r="BF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</row>
    <row r="402" spans="1:135" s="4" customFormat="1" ht="12.75" customHeight="1">
      <c r="A402" s="32" t="s">
        <v>14</v>
      </c>
      <c r="B402" s="34">
        <v>0</v>
      </c>
      <c r="C402" s="34">
        <v>0</v>
      </c>
      <c r="D402" s="34">
        <v>0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3">
        <v>0</v>
      </c>
      <c r="M402" s="35">
        <v>0</v>
      </c>
      <c r="BF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</row>
    <row r="403" spans="1:135" s="4" customFormat="1" ht="12.75" customHeight="1">
      <c r="A403" s="29" t="s">
        <v>15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30">
        <v>0</v>
      </c>
      <c r="M403" s="28">
        <v>0</v>
      </c>
      <c r="BF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</row>
    <row r="404" spans="1:135" s="4" customFormat="1" ht="12.75" customHeight="1">
      <c r="A404" s="31" t="s">
        <v>16</v>
      </c>
      <c r="B404" s="27">
        <v>0</v>
      </c>
      <c r="C404" s="27">
        <v>2</v>
      </c>
      <c r="D404" s="27">
        <v>0</v>
      </c>
      <c r="E404" s="27">
        <v>0</v>
      </c>
      <c r="F404" s="27">
        <v>42</v>
      </c>
      <c r="G404" s="27">
        <v>14</v>
      </c>
      <c r="H404" s="27">
        <v>0</v>
      </c>
      <c r="I404" s="27">
        <v>0</v>
      </c>
      <c r="J404" s="27">
        <v>0</v>
      </c>
      <c r="K404" s="27">
        <v>13</v>
      </c>
      <c r="L404" s="30">
        <v>10</v>
      </c>
      <c r="M404" s="28">
        <v>0</v>
      </c>
      <c r="BF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</row>
    <row r="405" spans="1:135" s="4" customFormat="1" ht="12.75" customHeight="1">
      <c r="A405" s="31" t="s">
        <v>17</v>
      </c>
      <c r="B405" s="27">
        <v>0</v>
      </c>
      <c r="C405" s="27">
        <v>0</v>
      </c>
      <c r="D405" s="27">
        <v>0</v>
      </c>
      <c r="E405" s="27">
        <v>0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30">
        <v>0</v>
      </c>
      <c r="M405" s="28">
        <v>0</v>
      </c>
      <c r="BF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</row>
    <row r="406" spans="1:135" s="4" customFormat="1" ht="12.75" customHeight="1">
      <c r="A406" s="31" t="s">
        <v>18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30">
        <v>0</v>
      </c>
      <c r="M406" s="28">
        <v>0</v>
      </c>
      <c r="BF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</row>
    <row r="407" spans="1:135" s="4" customFormat="1" ht="12.75" customHeight="1">
      <c r="A407" s="32" t="s">
        <v>19</v>
      </c>
      <c r="B407" s="34">
        <v>0</v>
      </c>
      <c r="C407" s="34">
        <v>0</v>
      </c>
      <c r="D407" s="34">
        <v>0</v>
      </c>
      <c r="E407" s="34">
        <v>0</v>
      </c>
      <c r="F407" s="34">
        <v>33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3">
        <v>0</v>
      </c>
      <c r="M407" s="35">
        <v>0</v>
      </c>
      <c r="BF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</row>
    <row r="408" spans="1:135" s="4" customFormat="1" ht="12.75" customHeight="1">
      <c r="A408" s="29" t="s">
        <v>20</v>
      </c>
      <c r="B408" s="27">
        <v>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30">
        <v>0</v>
      </c>
      <c r="M408" s="28">
        <v>0</v>
      </c>
      <c r="BF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</row>
    <row r="409" spans="1:135" s="4" customFormat="1" ht="12.75" customHeight="1">
      <c r="A409" s="31" t="s">
        <v>21</v>
      </c>
      <c r="B409" s="27">
        <v>0</v>
      </c>
      <c r="C409" s="27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30">
        <v>0</v>
      </c>
      <c r="M409" s="28">
        <v>0</v>
      </c>
      <c r="BF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</row>
    <row r="410" spans="1:135" s="4" customFormat="1" ht="12.75" customHeight="1">
      <c r="A410" s="31" t="s">
        <v>22</v>
      </c>
      <c r="B410" s="27">
        <v>0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30">
        <v>0</v>
      </c>
      <c r="M410" s="28">
        <v>0</v>
      </c>
      <c r="BF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</row>
    <row r="411" spans="1:135" s="4" customFormat="1" ht="12.75" customHeight="1">
      <c r="A411" s="31" t="s">
        <v>23</v>
      </c>
      <c r="B411" s="27">
        <v>0</v>
      </c>
      <c r="C411" s="27">
        <v>1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30">
        <v>0</v>
      </c>
      <c r="M411" s="28">
        <v>0</v>
      </c>
      <c r="BF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</row>
    <row r="412" spans="1:135" s="4" customFormat="1" ht="12.75" customHeight="1">
      <c r="A412" s="32" t="s">
        <v>24</v>
      </c>
      <c r="B412" s="34">
        <v>0</v>
      </c>
      <c r="C412" s="34">
        <v>0</v>
      </c>
      <c r="D412" s="34">
        <v>0</v>
      </c>
      <c r="E412" s="34">
        <v>0</v>
      </c>
      <c r="F412" s="34">
        <v>0</v>
      </c>
      <c r="G412" s="34">
        <v>0</v>
      </c>
      <c r="H412" s="34">
        <v>0</v>
      </c>
      <c r="I412" s="34">
        <v>1</v>
      </c>
      <c r="J412" s="34">
        <v>0</v>
      </c>
      <c r="K412" s="34">
        <v>0</v>
      </c>
      <c r="L412" s="33">
        <v>0</v>
      </c>
      <c r="M412" s="35">
        <v>0</v>
      </c>
      <c r="BF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</row>
    <row r="413" spans="1:135" s="4" customFormat="1" ht="12.75" customHeight="1">
      <c r="A413" s="29" t="s">
        <v>25</v>
      </c>
      <c r="B413" s="27">
        <v>0</v>
      </c>
      <c r="C413" s="27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30">
        <v>0</v>
      </c>
      <c r="M413" s="28">
        <v>0</v>
      </c>
      <c r="BF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</row>
    <row r="414" spans="1:135" s="4" customFormat="1" ht="12.75" customHeight="1">
      <c r="A414" s="31" t="s">
        <v>26</v>
      </c>
      <c r="B414" s="27">
        <v>0</v>
      </c>
      <c r="C414" s="27">
        <v>4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30">
        <v>0</v>
      </c>
      <c r="M414" s="28">
        <v>0</v>
      </c>
      <c r="BF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</row>
    <row r="415" spans="1:135" s="4" customFormat="1" ht="12.75" customHeight="1">
      <c r="A415" s="31" t="s">
        <v>27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30">
        <v>0</v>
      </c>
      <c r="M415" s="28">
        <v>0</v>
      </c>
      <c r="BF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</row>
    <row r="416" spans="1:135" s="4" customFormat="1" ht="12.75" customHeight="1">
      <c r="A416" s="31" t="s">
        <v>28</v>
      </c>
      <c r="B416" s="27">
        <v>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30">
        <v>0</v>
      </c>
      <c r="M416" s="28">
        <v>0</v>
      </c>
      <c r="BF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</row>
    <row r="417" spans="1:135" s="4" customFormat="1" ht="12.75" customHeight="1">
      <c r="A417" s="32" t="s">
        <v>29</v>
      </c>
      <c r="B417" s="34">
        <v>0</v>
      </c>
      <c r="C417" s="34">
        <v>0</v>
      </c>
      <c r="D417" s="34">
        <v>0</v>
      </c>
      <c r="E417" s="34">
        <v>0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3">
        <v>0</v>
      </c>
      <c r="M417" s="35">
        <v>0</v>
      </c>
      <c r="BF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</row>
    <row r="418" spans="1:135" s="4" customFormat="1" ht="12.75" customHeight="1">
      <c r="A418" s="29" t="s">
        <v>30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30">
        <v>0</v>
      </c>
      <c r="M418" s="28">
        <v>0</v>
      </c>
      <c r="BF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</row>
    <row r="419" spans="1:135" s="4" customFormat="1" ht="12.75" customHeight="1">
      <c r="A419" s="31" t="s">
        <v>31</v>
      </c>
      <c r="B419" s="27">
        <v>0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30">
        <v>0</v>
      </c>
      <c r="M419" s="28">
        <v>0</v>
      </c>
      <c r="BF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</row>
    <row r="420" spans="1:135" s="4" customFormat="1" ht="12.75" customHeight="1">
      <c r="A420" s="31" t="s">
        <v>32</v>
      </c>
      <c r="B420" s="27">
        <v>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30">
        <v>0</v>
      </c>
      <c r="M420" s="28">
        <v>0</v>
      </c>
      <c r="BF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</row>
    <row r="421" spans="1:135" s="4" customFormat="1" ht="12.75" customHeight="1">
      <c r="A421" s="31" t="s">
        <v>33</v>
      </c>
      <c r="B421" s="27">
        <v>0</v>
      </c>
      <c r="C421" s="27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30">
        <v>0</v>
      </c>
      <c r="M421" s="28">
        <v>0</v>
      </c>
      <c r="BF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</row>
    <row r="422" spans="1:135" s="4" customFormat="1" ht="12.75" customHeight="1">
      <c r="A422" s="32" t="s">
        <v>34</v>
      </c>
      <c r="B422" s="34">
        <v>0</v>
      </c>
      <c r="C422" s="34">
        <v>0</v>
      </c>
      <c r="D422" s="34">
        <v>0</v>
      </c>
      <c r="E422" s="34">
        <v>0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3">
        <v>0</v>
      </c>
      <c r="M422" s="35">
        <v>0</v>
      </c>
      <c r="BF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</row>
    <row r="423" spans="1:135" s="4" customFormat="1" ht="12.75" customHeight="1">
      <c r="A423" s="29" t="s">
        <v>35</v>
      </c>
      <c r="B423" s="27">
        <v>0</v>
      </c>
      <c r="C423" s="27">
        <v>0</v>
      </c>
      <c r="D423" s="27">
        <v>0</v>
      </c>
      <c r="E423" s="27">
        <v>0</v>
      </c>
      <c r="F423" s="27">
        <v>3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30">
        <v>0</v>
      </c>
      <c r="M423" s="28">
        <v>0</v>
      </c>
      <c r="BF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</row>
    <row r="424" spans="1:135" s="4" customFormat="1" ht="12.75" customHeight="1">
      <c r="A424" s="31" t="s">
        <v>36</v>
      </c>
      <c r="B424" s="27">
        <v>0</v>
      </c>
      <c r="C424" s="27">
        <v>0</v>
      </c>
      <c r="D424" s="27">
        <v>12</v>
      </c>
      <c r="E424" s="27">
        <v>2</v>
      </c>
      <c r="F424" s="27">
        <v>0</v>
      </c>
      <c r="G424" s="27">
        <v>0</v>
      </c>
      <c r="H424" s="27">
        <v>0</v>
      </c>
      <c r="I424" s="27">
        <v>18</v>
      </c>
      <c r="J424" s="27">
        <v>0</v>
      </c>
      <c r="K424" s="27">
        <v>0</v>
      </c>
      <c r="L424" s="30">
        <v>0</v>
      </c>
      <c r="M424" s="28">
        <v>0</v>
      </c>
      <c r="BF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</row>
    <row r="425" spans="1:135" s="4" customFormat="1" ht="12.75" customHeight="1">
      <c r="A425" s="31" t="s">
        <v>37</v>
      </c>
      <c r="B425" s="27">
        <v>0</v>
      </c>
      <c r="C425" s="27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30">
        <v>0</v>
      </c>
      <c r="M425" s="28">
        <v>0</v>
      </c>
      <c r="BF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</row>
    <row r="426" spans="1:135" s="4" customFormat="1" ht="12.75" customHeight="1">
      <c r="A426" s="31" t="s">
        <v>38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30">
        <v>0</v>
      </c>
      <c r="M426" s="28">
        <v>0</v>
      </c>
      <c r="BF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</row>
    <row r="427" spans="1:135" s="4" customFormat="1" ht="12.75" customHeight="1">
      <c r="A427" s="32" t="s">
        <v>39</v>
      </c>
      <c r="B427" s="34">
        <v>0</v>
      </c>
      <c r="C427" s="34">
        <v>0</v>
      </c>
      <c r="D427" s="34">
        <v>0</v>
      </c>
      <c r="E427" s="34">
        <v>0</v>
      </c>
      <c r="F427" s="34">
        <v>15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3">
        <v>0</v>
      </c>
      <c r="M427" s="35">
        <v>0</v>
      </c>
      <c r="BF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</row>
    <row r="428" spans="1:135" s="4" customFormat="1" ht="12.75" customHeight="1">
      <c r="A428" s="29" t="s">
        <v>40</v>
      </c>
      <c r="B428" s="27">
        <v>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30">
        <v>0</v>
      </c>
      <c r="M428" s="28">
        <v>0</v>
      </c>
      <c r="BF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</row>
    <row r="429" spans="1:135" s="4" customFormat="1" ht="12.75" customHeight="1">
      <c r="A429" s="31" t="s">
        <v>41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30">
        <v>0</v>
      </c>
      <c r="M429" s="28">
        <v>0</v>
      </c>
      <c r="BF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</row>
    <row r="430" spans="1:135" s="4" customFormat="1" ht="12.75" customHeight="1">
      <c r="A430" s="31" t="s">
        <v>42</v>
      </c>
      <c r="B430" s="27">
        <v>0</v>
      </c>
      <c r="C430" s="27">
        <v>0</v>
      </c>
      <c r="D430" s="27">
        <v>0</v>
      </c>
      <c r="E430" s="27">
        <v>0</v>
      </c>
      <c r="F430" s="27">
        <v>3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30">
        <v>0</v>
      </c>
      <c r="M430" s="28">
        <v>0</v>
      </c>
      <c r="BF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</row>
    <row r="431" spans="1:135" s="4" customFormat="1" ht="12.75" customHeight="1">
      <c r="A431" s="31" t="s">
        <v>43</v>
      </c>
      <c r="B431" s="27">
        <v>0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30">
        <v>0</v>
      </c>
      <c r="M431" s="28">
        <v>0</v>
      </c>
      <c r="BF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</row>
    <row r="432" spans="1:135" s="4" customFormat="1" ht="12.75" customHeight="1">
      <c r="A432" s="32" t="s">
        <v>44</v>
      </c>
      <c r="B432" s="34">
        <v>0</v>
      </c>
      <c r="C432" s="34">
        <v>0</v>
      </c>
      <c r="D432" s="34">
        <v>0</v>
      </c>
      <c r="E432" s="34">
        <v>0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3">
        <v>0</v>
      </c>
      <c r="M432" s="35">
        <v>0</v>
      </c>
      <c r="BF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</row>
    <row r="433" spans="1:135" s="4" customFormat="1" ht="12.75" customHeight="1">
      <c r="A433" s="29" t="s">
        <v>45</v>
      </c>
      <c r="B433" s="27">
        <v>0</v>
      </c>
      <c r="C433" s="27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30">
        <v>0</v>
      </c>
      <c r="M433" s="28">
        <v>0</v>
      </c>
      <c r="BF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</row>
    <row r="434" spans="1:135" s="4" customFormat="1" ht="12.75" customHeight="1">
      <c r="A434" s="31" t="s">
        <v>46</v>
      </c>
      <c r="B434" s="27">
        <v>0</v>
      </c>
      <c r="C434" s="27">
        <v>0</v>
      </c>
      <c r="D434" s="27">
        <v>1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30">
        <v>0</v>
      </c>
      <c r="M434" s="28">
        <v>0</v>
      </c>
      <c r="BF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</row>
    <row r="435" spans="1:135" s="4" customFormat="1" ht="12.75" customHeight="1">
      <c r="A435" s="31" t="s">
        <v>47</v>
      </c>
      <c r="B435" s="27">
        <v>0</v>
      </c>
      <c r="C435" s="27">
        <v>6</v>
      </c>
      <c r="D435" s="27">
        <v>5</v>
      </c>
      <c r="E435" s="27">
        <v>0</v>
      </c>
      <c r="F435" s="27">
        <v>61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30">
        <v>0</v>
      </c>
      <c r="M435" s="28">
        <v>0</v>
      </c>
      <c r="BF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</row>
    <row r="436" spans="1:135" s="4" customFormat="1" ht="12.75" customHeight="1">
      <c r="A436" s="31" t="s">
        <v>48</v>
      </c>
      <c r="B436" s="27">
        <v>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30">
        <v>0</v>
      </c>
      <c r="M436" s="28">
        <v>0</v>
      </c>
      <c r="BF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</row>
    <row r="437" spans="1:135" s="4" customFormat="1" ht="12.75" customHeight="1">
      <c r="A437" s="32" t="s">
        <v>49</v>
      </c>
      <c r="B437" s="34">
        <v>0</v>
      </c>
      <c r="C437" s="34">
        <v>0</v>
      </c>
      <c r="D437" s="34">
        <v>29</v>
      </c>
      <c r="E437" s="34">
        <v>0</v>
      </c>
      <c r="F437" s="34">
        <v>2</v>
      </c>
      <c r="G437" s="34">
        <v>0</v>
      </c>
      <c r="H437" s="34">
        <v>8</v>
      </c>
      <c r="I437" s="34">
        <v>0</v>
      </c>
      <c r="J437" s="34">
        <v>2</v>
      </c>
      <c r="K437" s="34">
        <v>0</v>
      </c>
      <c r="L437" s="33">
        <v>0</v>
      </c>
      <c r="M437" s="35">
        <v>0</v>
      </c>
      <c r="BF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</row>
    <row r="438" spans="1:135" s="4" customFormat="1" ht="12.75" customHeight="1">
      <c r="A438" s="29" t="s">
        <v>50</v>
      </c>
      <c r="B438" s="27">
        <v>0</v>
      </c>
      <c r="C438" s="27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30">
        <v>0</v>
      </c>
      <c r="M438" s="28">
        <v>0</v>
      </c>
      <c r="BF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</row>
    <row r="439" spans="1:135" s="4" customFormat="1" ht="12.75" customHeight="1">
      <c r="A439" s="39" t="s">
        <v>51</v>
      </c>
      <c r="B439" s="41">
        <v>4</v>
      </c>
      <c r="C439" s="41">
        <v>2</v>
      </c>
      <c r="D439" s="41">
        <v>0</v>
      </c>
      <c r="E439" s="41">
        <v>0</v>
      </c>
      <c r="F439" s="41">
        <v>9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0">
        <v>0</v>
      </c>
      <c r="M439" s="42">
        <v>23</v>
      </c>
      <c r="BF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</row>
    <row r="440" spans="2:93" s="4" customFormat="1" ht="12.75" customHeight="1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</row>
    <row r="441" spans="2:93" s="4" customFormat="1" ht="12.75" customHeight="1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</row>
    <row r="442" spans="1:93" s="4" customFormat="1" ht="12.75" customHeight="1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5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</row>
    <row r="443" spans="1:93" s="4" customFormat="1" ht="12.75" customHeight="1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5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</row>
    <row r="444" spans="1:93" s="4" customFormat="1" ht="12.75" customHeight="1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5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</row>
    <row r="445" spans="1:93" s="4" customFormat="1" ht="12.75" customHeight="1">
      <c r="A445" s="1" t="s">
        <v>163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</row>
    <row r="446" spans="1:93" s="4" customFormat="1" ht="12.75" customHeight="1">
      <c r="A446" s="6"/>
      <c r="B446" s="2" t="s">
        <v>242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</row>
    <row r="447" spans="2:93" s="4" customFormat="1" ht="12.75" customHeight="1">
      <c r="B447" s="5"/>
      <c r="C447" s="5"/>
      <c r="D447" s="5"/>
      <c r="E447" s="5"/>
      <c r="H447" s="5"/>
      <c r="K447" s="5"/>
      <c r="L447" s="5"/>
      <c r="M447" s="5" t="s">
        <v>0</v>
      </c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</row>
    <row r="448" spans="1:139" s="4" customFormat="1" ht="12.75" customHeight="1">
      <c r="A448" s="7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9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C448" s="6"/>
      <c r="BD448" s="6"/>
      <c r="BE448" s="5"/>
      <c r="BF448" s="5"/>
      <c r="BG448" s="5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</row>
    <row r="449" spans="1:139" s="4" customFormat="1" ht="12.75" customHeight="1">
      <c r="A449" s="10" t="s">
        <v>1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3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C449" s="6"/>
      <c r="BD449" s="6"/>
      <c r="BE449" s="5"/>
      <c r="BF449" s="5"/>
      <c r="BG449" s="5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</row>
    <row r="450" spans="1:139" s="17" customFormat="1" ht="12.75" customHeight="1">
      <c r="A450" s="14"/>
      <c r="B450" s="15" t="s">
        <v>77</v>
      </c>
      <c r="C450" s="15" t="s">
        <v>78</v>
      </c>
      <c r="D450" s="15" t="s">
        <v>79</v>
      </c>
      <c r="E450" s="15" t="s">
        <v>243</v>
      </c>
      <c r="F450" s="15" t="s">
        <v>80</v>
      </c>
      <c r="G450" s="15" t="s">
        <v>244</v>
      </c>
      <c r="H450" s="15" t="s">
        <v>81</v>
      </c>
      <c r="I450" s="15" t="s">
        <v>245</v>
      </c>
      <c r="J450" s="15" t="s">
        <v>82</v>
      </c>
      <c r="K450" s="15" t="s">
        <v>83</v>
      </c>
      <c r="L450" s="15" t="s">
        <v>246</v>
      </c>
      <c r="M450" s="16" t="s">
        <v>84</v>
      </c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C450" s="6"/>
      <c r="BD450" s="6"/>
      <c r="BE450" s="53"/>
      <c r="BF450" s="53"/>
      <c r="BG450" s="53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</row>
    <row r="451" spans="1:139" s="4" customFormat="1" ht="12.75" customHeight="1">
      <c r="A451" s="19" t="s">
        <v>3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3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C451" s="6"/>
      <c r="BD451" s="6"/>
      <c r="BE451" s="5"/>
      <c r="BF451" s="5"/>
      <c r="BG451" s="5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</row>
    <row r="452" spans="1:139" s="4" customFormat="1" ht="12.75" customHeight="1">
      <c r="A452" s="20" t="s">
        <v>4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2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C452" s="6"/>
      <c r="BD452" s="6"/>
      <c r="BE452" s="5"/>
      <c r="BF452" s="5"/>
      <c r="BG452" s="5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</row>
    <row r="453" spans="1:139" s="4" customFormat="1" ht="12.75" customHeight="1">
      <c r="A453" s="23" t="s">
        <v>68</v>
      </c>
      <c r="B453" s="27">
        <v>184</v>
      </c>
      <c r="C453" s="27">
        <v>0</v>
      </c>
      <c r="D453" s="27">
        <v>20</v>
      </c>
      <c r="E453" s="27">
        <v>0</v>
      </c>
      <c r="F453" s="27">
        <v>0</v>
      </c>
      <c r="G453" s="27">
        <v>0</v>
      </c>
      <c r="H453" s="27">
        <v>1</v>
      </c>
      <c r="I453" s="27">
        <v>0</v>
      </c>
      <c r="J453" s="27">
        <v>271</v>
      </c>
      <c r="K453" s="27">
        <v>0</v>
      </c>
      <c r="L453" s="27">
        <v>0</v>
      </c>
      <c r="M453" s="28">
        <v>12</v>
      </c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C453" s="6"/>
      <c r="BD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</row>
    <row r="454" spans="1:139" s="4" customFormat="1" ht="12.75" customHeight="1">
      <c r="A454" s="23" t="s">
        <v>54</v>
      </c>
      <c r="B454" s="25">
        <v>182</v>
      </c>
      <c r="C454" s="25">
        <v>8</v>
      </c>
      <c r="D454" s="25">
        <v>12</v>
      </c>
      <c r="E454" s="25">
        <v>0</v>
      </c>
      <c r="F454" s="25">
        <v>8</v>
      </c>
      <c r="G454" s="25">
        <v>0</v>
      </c>
      <c r="H454" s="25">
        <v>24</v>
      </c>
      <c r="I454" s="25">
        <v>0</v>
      </c>
      <c r="J454" s="25">
        <v>32</v>
      </c>
      <c r="K454" s="25">
        <v>3</v>
      </c>
      <c r="L454" s="25">
        <v>0</v>
      </c>
      <c r="M454" s="26">
        <v>3</v>
      </c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C454" s="6"/>
      <c r="BD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</row>
    <row r="455" spans="1:139" s="4" customFormat="1" ht="12.75" customHeight="1">
      <c r="A455" s="23" t="s">
        <v>164</v>
      </c>
      <c r="B455" s="25">
        <f aca="true" t="shared" si="8" ref="B455:G455">SUM(B456:B502)</f>
        <v>166</v>
      </c>
      <c r="C455" s="25">
        <f t="shared" si="8"/>
        <v>10</v>
      </c>
      <c r="D455" s="25">
        <f t="shared" si="8"/>
        <v>10</v>
      </c>
      <c r="E455" s="25">
        <f t="shared" si="8"/>
        <v>2</v>
      </c>
      <c r="F455" s="25">
        <f t="shared" si="8"/>
        <v>7</v>
      </c>
      <c r="G455" s="25">
        <f t="shared" si="8"/>
        <v>2</v>
      </c>
      <c r="H455" s="25">
        <f aca="true" t="shared" si="9" ref="H455:M455">SUM(H456:H502)</f>
        <v>2</v>
      </c>
      <c r="I455" s="25">
        <f t="shared" si="9"/>
        <v>3</v>
      </c>
      <c r="J455" s="25">
        <f t="shared" si="9"/>
        <v>282</v>
      </c>
      <c r="K455" s="25">
        <f t="shared" si="9"/>
        <v>13</v>
      </c>
      <c r="L455" s="25">
        <f t="shared" si="9"/>
        <v>10</v>
      </c>
      <c r="M455" s="26">
        <f t="shared" si="9"/>
        <v>161</v>
      </c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C455" s="6"/>
      <c r="BD455" s="6"/>
      <c r="BE455" s="54"/>
      <c r="BF455" s="54"/>
      <c r="BG455" s="54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</row>
    <row r="456" spans="1:139" s="4" customFormat="1" ht="12.75" customHeight="1">
      <c r="A456" s="29" t="s">
        <v>5</v>
      </c>
      <c r="B456" s="27">
        <v>0</v>
      </c>
      <c r="C456" s="27">
        <v>8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1</v>
      </c>
      <c r="J456" s="27">
        <v>245</v>
      </c>
      <c r="K456" s="27">
        <v>3</v>
      </c>
      <c r="L456" s="27">
        <v>8</v>
      </c>
      <c r="M456" s="28">
        <f>133+14</f>
        <v>147</v>
      </c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C456" s="6"/>
      <c r="BD456" s="6"/>
      <c r="BE456" s="54"/>
      <c r="BF456" s="54"/>
      <c r="BG456" s="54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</row>
    <row r="457" spans="1:139" s="4" customFormat="1" ht="12.75" customHeight="1">
      <c r="A457" s="31" t="s">
        <v>6</v>
      </c>
      <c r="B457" s="27">
        <v>0</v>
      </c>
      <c r="C457" s="27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8">
        <v>0</v>
      </c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C457" s="6"/>
      <c r="BD457" s="6"/>
      <c r="BE457" s="54"/>
      <c r="BF457" s="54"/>
      <c r="BG457" s="54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</row>
    <row r="458" spans="1:139" s="4" customFormat="1" ht="12.75" customHeight="1">
      <c r="A458" s="31" t="s">
        <v>7</v>
      </c>
      <c r="B458" s="27">
        <v>0</v>
      </c>
      <c r="C458" s="27">
        <v>0</v>
      </c>
      <c r="D458" s="27">
        <v>0</v>
      </c>
      <c r="E458" s="27">
        <v>0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8">
        <v>8</v>
      </c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C458" s="6"/>
      <c r="BD458" s="6"/>
      <c r="BE458" s="54"/>
      <c r="BF458" s="54"/>
      <c r="BG458" s="54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</row>
    <row r="459" spans="1:139" s="4" customFormat="1" ht="12.75" customHeight="1">
      <c r="A459" s="31" t="s">
        <v>8</v>
      </c>
      <c r="B459" s="27">
        <v>0</v>
      </c>
      <c r="C459" s="27">
        <v>2</v>
      </c>
      <c r="D459" s="27">
        <v>0</v>
      </c>
      <c r="E459" s="27">
        <v>0</v>
      </c>
      <c r="F459" s="27">
        <v>0</v>
      </c>
      <c r="G459" s="27">
        <v>0</v>
      </c>
      <c r="H459" s="27">
        <v>0</v>
      </c>
      <c r="I459" s="27">
        <v>0</v>
      </c>
      <c r="J459" s="27">
        <v>22</v>
      </c>
      <c r="K459" s="27">
        <v>0</v>
      </c>
      <c r="L459" s="27">
        <v>0</v>
      </c>
      <c r="M459" s="28">
        <v>0</v>
      </c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C459" s="6"/>
      <c r="BD459" s="6"/>
      <c r="BE459" s="54"/>
      <c r="BF459" s="54"/>
      <c r="BG459" s="54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</row>
    <row r="460" spans="1:139" s="4" customFormat="1" ht="12.75" customHeight="1">
      <c r="A460" s="32" t="s">
        <v>9</v>
      </c>
      <c r="B460" s="34">
        <v>0</v>
      </c>
      <c r="C460" s="34">
        <v>0</v>
      </c>
      <c r="D460" s="34">
        <v>0</v>
      </c>
      <c r="E460" s="34">
        <v>0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5">
        <v>0</v>
      </c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C460" s="6"/>
      <c r="BD460" s="6"/>
      <c r="BE460" s="54"/>
      <c r="BF460" s="54"/>
      <c r="BG460" s="54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</row>
    <row r="461" spans="1:139" s="4" customFormat="1" ht="12.75" customHeight="1">
      <c r="A461" s="29" t="s">
        <v>10</v>
      </c>
      <c r="B461" s="27">
        <v>0</v>
      </c>
      <c r="C461" s="27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8">
        <v>0</v>
      </c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C461" s="6"/>
      <c r="BD461" s="6"/>
      <c r="BE461" s="54"/>
      <c r="BF461" s="54"/>
      <c r="BG461" s="54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</row>
    <row r="462" spans="1:139" s="4" customFormat="1" ht="12.75" customHeight="1">
      <c r="A462" s="31" t="s">
        <v>11</v>
      </c>
      <c r="B462" s="27">
        <v>0</v>
      </c>
      <c r="C462" s="27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8">
        <v>0</v>
      </c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C462" s="6"/>
      <c r="BD462" s="6"/>
      <c r="BE462" s="54"/>
      <c r="BF462" s="54"/>
      <c r="BG462" s="54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</row>
    <row r="463" spans="1:139" s="4" customFormat="1" ht="12.75" customHeight="1">
      <c r="A463" s="31" t="s">
        <v>12</v>
      </c>
      <c r="B463" s="27">
        <v>0</v>
      </c>
      <c r="C463" s="27">
        <v>0</v>
      </c>
      <c r="D463" s="27">
        <v>0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8">
        <v>0</v>
      </c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C463" s="6"/>
      <c r="BD463" s="6"/>
      <c r="BE463" s="54"/>
      <c r="BF463" s="54"/>
      <c r="BG463" s="54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</row>
    <row r="464" spans="1:139" s="4" customFormat="1" ht="12.75" customHeight="1">
      <c r="A464" s="31" t="s">
        <v>13</v>
      </c>
      <c r="B464" s="27">
        <v>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8">
        <v>0</v>
      </c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C464" s="6"/>
      <c r="BD464" s="6"/>
      <c r="BE464" s="54"/>
      <c r="BF464" s="54"/>
      <c r="BG464" s="54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</row>
    <row r="465" spans="1:139" s="4" customFormat="1" ht="12.75" customHeight="1">
      <c r="A465" s="32" t="s">
        <v>14</v>
      </c>
      <c r="B465" s="34">
        <v>0</v>
      </c>
      <c r="C465" s="34">
        <v>0</v>
      </c>
      <c r="D465" s="34">
        <v>0</v>
      </c>
      <c r="E465" s="34">
        <v>0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5">
        <v>0</v>
      </c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C465" s="6"/>
      <c r="BD465" s="6"/>
      <c r="BE465" s="54"/>
      <c r="BF465" s="54"/>
      <c r="BG465" s="54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</row>
    <row r="466" spans="1:139" s="4" customFormat="1" ht="12.75" customHeight="1">
      <c r="A466" s="29" t="s">
        <v>15</v>
      </c>
      <c r="B466" s="27">
        <v>0</v>
      </c>
      <c r="C466" s="27">
        <v>0</v>
      </c>
      <c r="D466" s="27">
        <v>0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8">
        <v>0</v>
      </c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C466" s="6"/>
      <c r="BD466" s="6"/>
      <c r="BE466" s="54"/>
      <c r="BF466" s="54"/>
      <c r="BG466" s="54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</row>
    <row r="467" spans="1:139" s="4" customFormat="1" ht="12.75" customHeight="1">
      <c r="A467" s="31" t="s">
        <v>16</v>
      </c>
      <c r="B467" s="27">
        <v>0</v>
      </c>
      <c r="C467" s="27">
        <v>0</v>
      </c>
      <c r="D467" s="27">
        <v>0</v>
      </c>
      <c r="E467" s="27">
        <v>2</v>
      </c>
      <c r="F467" s="27">
        <v>3</v>
      </c>
      <c r="G467" s="27">
        <v>0</v>
      </c>
      <c r="H467" s="27">
        <v>2</v>
      </c>
      <c r="I467" s="27">
        <v>0</v>
      </c>
      <c r="J467" s="27">
        <v>14</v>
      </c>
      <c r="K467" s="27">
        <v>0</v>
      </c>
      <c r="L467" s="27">
        <v>0</v>
      </c>
      <c r="M467" s="28">
        <v>0</v>
      </c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C467" s="6"/>
      <c r="BD467" s="6"/>
      <c r="BE467" s="54"/>
      <c r="BF467" s="54"/>
      <c r="BG467" s="54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</row>
    <row r="468" spans="1:139" s="4" customFormat="1" ht="12.75" customHeight="1">
      <c r="A468" s="31" t="s">
        <v>17</v>
      </c>
      <c r="B468" s="27">
        <v>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7</v>
      </c>
      <c r="L468" s="27">
        <v>0</v>
      </c>
      <c r="M468" s="28">
        <v>0</v>
      </c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C468" s="6"/>
      <c r="BD468" s="6"/>
      <c r="BE468" s="54"/>
      <c r="BF468" s="54"/>
      <c r="BG468" s="54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</row>
    <row r="469" spans="1:139" s="4" customFormat="1" ht="12.75" customHeight="1">
      <c r="A469" s="31" t="s">
        <v>18</v>
      </c>
      <c r="B469" s="27">
        <v>0</v>
      </c>
      <c r="C469" s="27">
        <v>0</v>
      </c>
      <c r="D469" s="27">
        <v>0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8">
        <v>0</v>
      </c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C469" s="6"/>
      <c r="BD469" s="6"/>
      <c r="BE469" s="54"/>
      <c r="BF469" s="54"/>
      <c r="BG469" s="54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</row>
    <row r="470" spans="1:139" s="4" customFormat="1" ht="12.75" customHeight="1">
      <c r="A470" s="32" t="s">
        <v>19</v>
      </c>
      <c r="B470" s="34">
        <v>0</v>
      </c>
      <c r="C470" s="34">
        <v>0</v>
      </c>
      <c r="D470" s="34">
        <v>0</v>
      </c>
      <c r="E470" s="34">
        <v>0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2</v>
      </c>
      <c r="M470" s="35">
        <v>2</v>
      </c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C470" s="6"/>
      <c r="BD470" s="6"/>
      <c r="BE470" s="54"/>
      <c r="BF470" s="54"/>
      <c r="BG470" s="54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</row>
    <row r="471" spans="1:139" s="4" customFormat="1" ht="12.75" customHeight="1">
      <c r="A471" s="29" t="s">
        <v>20</v>
      </c>
      <c r="B471" s="27">
        <v>0</v>
      </c>
      <c r="C471" s="27">
        <v>0</v>
      </c>
      <c r="D471" s="27">
        <v>0</v>
      </c>
      <c r="E471" s="27">
        <v>0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8">
        <v>0</v>
      </c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C471" s="6"/>
      <c r="BD471" s="6"/>
      <c r="BE471" s="54"/>
      <c r="BF471" s="54"/>
      <c r="BG471" s="54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</row>
    <row r="472" spans="1:139" s="4" customFormat="1" ht="12.75" customHeight="1">
      <c r="A472" s="31" t="s">
        <v>21</v>
      </c>
      <c r="B472" s="27">
        <v>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8">
        <v>0</v>
      </c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C472" s="6"/>
      <c r="BD472" s="6"/>
      <c r="BE472" s="54"/>
      <c r="BF472" s="54"/>
      <c r="BG472" s="54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</row>
    <row r="473" spans="1:139" s="4" customFormat="1" ht="12.75" customHeight="1">
      <c r="A473" s="31" t="s">
        <v>22</v>
      </c>
      <c r="B473" s="27">
        <v>0</v>
      </c>
      <c r="C473" s="27">
        <v>0</v>
      </c>
      <c r="D473" s="27">
        <v>0</v>
      </c>
      <c r="E473" s="27">
        <v>0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8">
        <v>0</v>
      </c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C473" s="6"/>
      <c r="BD473" s="6"/>
      <c r="BE473" s="54"/>
      <c r="BF473" s="54"/>
      <c r="BG473" s="54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</row>
    <row r="474" spans="1:139" s="4" customFormat="1" ht="12.75" customHeight="1">
      <c r="A474" s="31" t="s">
        <v>23</v>
      </c>
      <c r="B474" s="27">
        <v>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8">
        <v>0</v>
      </c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C474" s="6"/>
      <c r="BD474" s="6"/>
      <c r="BE474" s="54"/>
      <c r="BF474" s="54"/>
      <c r="BG474" s="54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</row>
    <row r="475" spans="1:139" s="4" customFormat="1" ht="12.75" customHeight="1">
      <c r="A475" s="32" t="s">
        <v>24</v>
      </c>
      <c r="B475" s="34">
        <v>0</v>
      </c>
      <c r="C475" s="34">
        <v>0</v>
      </c>
      <c r="D475" s="34">
        <v>0</v>
      </c>
      <c r="E475" s="34">
        <v>0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5">
        <v>0</v>
      </c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C475" s="6"/>
      <c r="BD475" s="6"/>
      <c r="BE475" s="54"/>
      <c r="BF475" s="54"/>
      <c r="BG475" s="54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</row>
    <row r="476" spans="1:139" s="4" customFormat="1" ht="12.75" customHeight="1">
      <c r="A476" s="29" t="s">
        <v>25</v>
      </c>
      <c r="B476" s="27">
        <v>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8">
        <v>0</v>
      </c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C476" s="6"/>
      <c r="BD476" s="6"/>
      <c r="BE476" s="54"/>
      <c r="BF476" s="54"/>
      <c r="BG476" s="54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</row>
    <row r="477" spans="1:139" s="4" customFormat="1" ht="12.75" customHeight="1">
      <c r="A477" s="31" t="s">
        <v>26</v>
      </c>
      <c r="B477" s="27">
        <v>0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8">
        <v>0</v>
      </c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C477" s="6"/>
      <c r="BD477" s="6"/>
      <c r="BE477" s="54"/>
      <c r="BF477" s="54"/>
      <c r="BG477" s="54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</row>
    <row r="478" spans="1:139" s="4" customFormat="1" ht="12.75" customHeight="1">
      <c r="A478" s="31" t="s">
        <v>27</v>
      </c>
      <c r="B478" s="27">
        <v>0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8">
        <v>0</v>
      </c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C478" s="6"/>
      <c r="BD478" s="6"/>
      <c r="BE478" s="54"/>
      <c r="BF478" s="54"/>
      <c r="BG478" s="54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</row>
    <row r="479" spans="1:139" s="4" customFormat="1" ht="12.75" customHeight="1">
      <c r="A479" s="31" t="s">
        <v>28</v>
      </c>
      <c r="B479" s="27">
        <v>0</v>
      </c>
      <c r="C479" s="27">
        <v>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8">
        <v>0</v>
      </c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C479" s="6"/>
      <c r="BD479" s="6"/>
      <c r="BE479" s="54"/>
      <c r="BF479" s="54"/>
      <c r="BG479" s="54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</row>
    <row r="480" spans="1:139" s="4" customFormat="1" ht="12.75" customHeight="1">
      <c r="A480" s="32" t="s">
        <v>29</v>
      </c>
      <c r="B480" s="34">
        <v>0</v>
      </c>
      <c r="C480" s="34">
        <v>0</v>
      </c>
      <c r="D480" s="34">
        <v>0</v>
      </c>
      <c r="E480" s="34">
        <v>0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5">
        <v>0</v>
      </c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C480" s="6"/>
      <c r="BD480" s="6"/>
      <c r="BE480" s="54"/>
      <c r="BF480" s="54"/>
      <c r="BG480" s="54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</row>
    <row r="481" spans="1:139" s="4" customFormat="1" ht="12.75" customHeight="1">
      <c r="A481" s="29" t="s">
        <v>30</v>
      </c>
      <c r="B481" s="27">
        <v>0</v>
      </c>
      <c r="C481" s="27">
        <v>0</v>
      </c>
      <c r="D481" s="27">
        <v>0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8">
        <v>0</v>
      </c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C481" s="6"/>
      <c r="BD481" s="6"/>
      <c r="BE481" s="54"/>
      <c r="BF481" s="54"/>
      <c r="BG481" s="54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</row>
    <row r="482" spans="1:139" s="4" customFormat="1" ht="12.75" customHeight="1">
      <c r="A482" s="31" t="s">
        <v>31</v>
      </c>
      <c r="B482" s="27">
        <v>0</v>
      </c>
      <c r="C482" s="27">
        <v>0</v>
      </c>
      <c r="D482" s="27">
        <v>0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8">
        <v>0</v>
      </c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C482" s="6"/>
      <c r="BD482" s="6"/>
      <c r="BE482" s="54"/>
      <c r="BF482" s="54"/>
      <c r="BG482" s="54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</row>
    <row r="483" spans="1:139" s="4" customFormat="1" ht="12.75" customHeight="1">
      <c r="A483" s="31" t="s">
        <v>32</v>
      </c>
      <c r="B483" s="27">
        <v>0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8">
        <v>0</v>
      </c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C483" s="6"/>
      <c r="BD483" s="6"/>
      <c r="BE483" s="54"/>
      <c r="BF483" s="54"/>
      <c r="BG483" s="54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</row>
    <row r="484" spans="1:139" s="4" customFormat="1" ht="12.75" customHeight="1">
      <c r="A484" s="31" t="s">
        <v>33</v>
      </c>
      <c r="B484" s="27">
        <v>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8">
        <v>0</v>
      </c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C484" s="6"/>
      <c r="BD484" s="6"/>
      <c r="BE484" s="54"/>
      <c r="BF484" s="54"/>
      <c r="BG484" s="54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</row>
    <row r="485" spans="1:139" s="4" customFormat="1" ht="12.75" customHeight="1">
      <c r="A485" s="32" t="s">
        <v>34</v>
      </c>
      <c r="B485" s="34">
        <v>0</v>
      </c>
      <c r="C485" s="34">
        <v>0</v>
      </c>
      <c r="D485" s="34">
        <v>0</v>
      </c>
      <c r="E485" s="34">
        <v>0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0</v>
      </c>
      <c r="L485" s="34">
        <v>0</v>
      </c>
      <c r="M485" s="35">
        <v>0</v>
      </c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C485" s="6"/>
      <c r="BD485" s="6"/>
      <c r="BE485" s="54"/>
      <c r="BF485" s="54"/>
      <c r="BG485" s="54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</row>
    <row r="486" spans="1:139" s="4" customFormat="1" ht="12.75" customHeight="1">
      <c r="A486" s="29" t="s">
        <v>35</v>
      </c>
      <c r="B486" s="27">
        <v>0</v>
      </c>
      <c r="C486" s="27">
        <v>0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8">
        <v>0</v>
      </c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C486" s="6"/>
      <c r="BD486" s="6"/>
      <c r="BE486" s="54"/>
      <c r="BF486" s="54"/>
      <c r="BG486" s="54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</row>
    <row r="487" spans="1:139" s="4" customFormat="1" ht="12.75" customHeight="1">
      <c r="A487" s="31" t="s">
        <v>36</v>
      </c>
      <c r="B487" s="27">
        <v>0</v>
      </c>
      <c r="C487" s="27">
        <v>0</v>
      </c>
      <c r="D487" s="27">
        <v>0</v>
      </c>
      <c r="E487" s="27">
        <v>0</v>
      </c>
      <c r="F487" s="27">
        <v>0</v>
      </c>
      <c r="G487" s="27">
        <v>0</v>
      </c>
      <c r="H487" s="27">
        <v>0</v>
      </c>
      <c r="I487" s="27">
        <v>2</v>
      </c>
      <c r="J487" s="27">
        <v>0</v>
      </c>
      <c r="K487" s="27">
        <v>1</v>
      </c>
      <c r="L487" s="27">
        <v>0</v>
      </c>
      <c r="M487" s="28">
        <v>2</v>
      </c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C487" s="6"/>
      <c r="BD487" s="6"/>
      <c r="BE487" s="54"/>
      <c r="BF487" s="54"/>
      <c r="BG487" s="54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</row>
    <row r="488" spans="1:139" s="4" customFormat="1" ht="12.75" customHeight="1">
      <c r="A488" s="31" t="s">
        <v>37</v>
      </c>
      <c r="B488" s="27">
        <v>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8">
        <v>0</v>
      </c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C488" s="6"/>
      <c r="BD488" s="6"/>
      <c r="BE488" s="54"/>
      <c r="BF488" s="54"/>
      <c r="BG488" s="54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</row>
    <row r="489" spans="1:139" s="4" customFormat="1" ht="12.75" customHeight="1">
      <c r="A489" s="31" t="s">
        <v>38</v>
      </c>
      <c r="B489" s="27">
        <v>0</v>
      </c>
      <c r="C489" s="27">
        <v>0</v>
      </c>
      <c r="D489" s="27">
        <v>0</v>
      </c>
      <c r="E489" s="27">
        <v>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8">
        <v>0</v>
      </c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C489" s="6"/>
      <c r="BD489" s="6"/>
      <c r="BE489" s="54"/>
      <c r="BF489" s="54"/>
      <c r="BG489" s="54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</row>
    <row r="490" spans="1:139" s="4" customFormat="1" ht="12.75" customHeight="1">
      <c r="A490" s="32" t="s">
        <v>39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5">
        <v>0</v>
      </c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C490" s="6"/>
      <c r="BD490" s="6"/>
      <c r="BE490" s="54"/>
      <c r="BF490" s="54"/>
      <c r="BG490" s="54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</row>
    <row r="491" spans="1:139" s="4" customFormat="1" ht="12.75" customHeight="1">
      <c r="A491" s="29" t="s">
        <v>40</v>
      </c>
      <c r="B491" s="27">
        <v>0</v>
      </c>
      <c r="C491" s="27">
        <v>0</v>
      </c>
      <c r="D491" s="27">
        <v>0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8">
        <v>0</v>
      </c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C491" s="6"/>
      <c r="BD491" s="6"/>
      <c r="BE491" s="54"/>
      <c r="BF491" s="54"/>
      <c r="BG491" s="54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</row>
    <row r="492" spans="1:139" s="4" customFormat="1" ht="12.75" customHeight="1">
      <c r="A492" s="31" t="s">
        <v>41</v>
      </c>
      <c r="B492" s="27">
        <v>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8">
        <v>0</v>
      </c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C492" s="6"/>
      <c r="BD492" s="6"/>
      <c r="BE492" s="54"/>
      <c r="BF492" s="54"/>
      <c r="BG492" s="54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</row>
    <row r="493" spans="1:139" s="4" customFormat="1" ht="12.75" customHeight="1">
      <c r="A493" s="31" t="s">
        <v>42</v>
      </c>
      <c r="B493" s="27">
        <v>0</v>
      </c>
      <c r="C493" s="27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8">
        <v>0</v>
      </c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C493" s="6"/>
      <c r="BD493" s="6"/>
      <c r="BE493" s="54"/>
      <c r="BF493" s="54"/>
      <c r="BG493" s="54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</row>
    <row r="494" spans="1:139" s="4" customFormat="1" ht="12.75" customHeight="1">
      <c r="A494" s="31" t="s">
        <v>43</v>
      </c>
      <c r="B494" s="27">
        <v>0</v>
      </c>
      <c r="C494" s="27">
        <v>0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8">
        <v>0</v>
      </c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C494" s="6"/>
      <c r="BD494" s="6"/>
      <c r="BE494" s="54"/>
      <c r="BF494" s="54"/>
      <c r="BG494" s="54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</row>
    <row r="495" spans="1:139" s="4" customFormat="1" ht="12.75" customHeight="1">
      <c r="A495" s="32" t="s">
        <v>44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5">
        <v>0</v>
      </c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C495" s="6"/>
      <c r="BD495" s="6"/>
      <c r="BE495" s="54"/>
      <c r="BF495" s="54"/>
      <c r="BG495" s="54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</row>
    <row r="496" spans="1:139" s="4" customFormat="1" ht="12.75" customHeight="1">
      <c r="A496" s="29" t="s">
        <v>45</v>
      </c>
      <c r="B496" s="27">
        <v>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8">
        <v>0</v>
      </c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C496" s="6"/>
      <c r="BD496" s="6"/>
      <c r="BE496" s="54"/>
      <c r="BF496" s="54"/>
      <c r="BG496" s="54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</row>
    <row r="497" spans="1:139" s="4" customFormat="1" ht="12.75" customHeight="1">
      <c r="A497" s="31" t="s">
        <v>46</v>
      </c>
      <c r="B497" s="27">
        <v>0</v>
      </c>
      <c r="C497" s="27">
        <v>0</v>
      </c>
      <c r="D497" s="27">
        <v>10</v>
      </c>
      <c r="E497" s="27">
        <v>0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8">
        <v>1</v>
      </c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C497" s="6"/>
      <c r="BD497" s="6"/>
      <c r="BE497" s="54"/>
      <c r="BF497" s="54"/>
      <c r="BG497" s="54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</row>
    <row r="498" spans="1:139" s="4" customFormat="1" ht="12.75" customHeight="1">
      <c r="A498" s="31" t="s">
        <v>47</v>
      </c>
      <c r="B498" s="27">
        <v>0</v>
      </c>
      <c r="C498" s="27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8">
        <v>0</v>
      </c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C498" s="6"/>
      <c r="BD498" s="6"/>
      <c r="BE498" s="54"/>
      <c r="BF498" s="54"/>
      <c r="BG498" s="54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</row>
    <row r="499" spans="1:139" s="4" customFormat="1" ht="12.75" customHeight="1">
      <c r="A499" s="31" t="s">
        <v>48</v>
      </c>
      <c r="B499" s="27">
        <v>0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8">
        <v>0</v>
      </c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C499" s="6"/>
      <c r="BD499" s="6"/>
      <c r="BE499" s="54"/>
      <c r="BF499" s="54"/>
      <c r="BG499" s="54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</row>
    <row r="500" spans="1:139" s="4" customFormat="1" ht="12.75" customHeight="1">
      <c r="A500" s="32" t="s">
        <v>49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5">
        <v>1</v>
      </c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C500" s="6"/>
      <c r="BD500" s="6"/>
      <c r="BE500" s="54"/>
      <c r="BF500" s="54"/>
      <c r="BG500" s="54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</row>
    <row r="501" spans="1:139" s="4" customFormat="1" ht="12.75" customHeight="1">
      <c r="A501" s="29" t="s">
        <v>50</v>
      </c>
      <c r="B501" s="27">
        <v>0</v>
      </c>
      <c r="C501" s="27">
        <v>0</v>
      </c>
      <c r="D501" s="27">
        <v>0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8">
        <v>0</v>
      </c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C501" s="6"/>
      <c r="BD501" s="6"/>
      <c r="BE501" s="54"/>
      <c r="BF501" s="54"/>
      <c r="BG501" s="54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</row>
    <row r="502" spans="1:139" s="4" customFormat="1" ht="12.75" customHeight="1">
      <c r="A502" s="39" t="s">
        <v>51</v>
      </c>
      <c r="B502" s="41">
        <v>166</v>
      </c>
      <c r="C502" s="41">
        <v>0</v>
      </c>
      <c r="D502" s="41">
        <v>0</v>
      </c>
      <c r="E502" s="41">
        <v>0</v>
      </c>
      <c r="F502" s="41">
        <v>4</v>
      </c>
      <c r="G502" s="41">
        <v>0</v>
      </c>
      <c r="H502" s="41">
        <v>0</v>
      </c>
      <c r="I502" s="41">
        <v>0</v>
      </c>
      <c r="J502" s="41">
        <v>1</v>
      </c>
      <c r="K502" s="41">
        <v>2</v>
      </c>
      <c r="L502" s="41">
        <v>0</v>
      </c>
      <c r="M502" s="42">
        <v>0</v>
      </c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C502" s="6"/>
      <c r="BD502" s="6"/>
      <c r="BE502" s="54"/>
      <c r="BF502" s="54"/>
      <c r="BG502" s="54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</row>
    <row r="503" spans="2:93" s="4" customFormat="1" ht="12.75" customHeight="1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</row>
    <row r="504" spans="2:93" s="4" customFormat="1" ht="12.75" customHeight="1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</row>
    <row r="505" spans="1:93" s="4" customFormat="1" ht="12.75" customHeight="1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5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</row>
    <row r="506" spans="1:93" s="4" customFormat="1" ht="12.75" customHeight="1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5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</row>
    <row r="507" spans="1:93" s="4" customFormat="1" ht="12.75" customHeight="1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5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</row>
    <row r="508" spans="1:93" s="4" customFormat="1" ht="12.75" customHeight="1">
      <c r="A508" s="1" t="s">
        <v>163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</row>
    <row r="509" spans="1:93" s="4" customFormat="1" ht="12.75" customHeight="1">
      <c r="A509" s="6"/>
      <c r="B509" s="2" t="s">
        <v>247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</row>
    <row r="510" spans="2:93" s="4" customFormat="1" ht="12.75" customHeight="1">
      <c r="B510" s="5"/>
      <c r="C510" s="5"/>
      <c r="D510" s="5"/>
      <c r="E510" s="5"/>
      <c r="H510" s="5"/>
      <c r="K510" s="5"/>
      <c r="L510" s="5"/>
      <c r="M510" s="5" t="s">
        <v>0</v>
      </c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</row>
    <row r="511" spans="1:127" s="4" customFormat="1" ht="12.75" customHeight="1">
      <c r="A511" s="7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9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Q511" s="6"/>
      <c r="AR511" s="6"/>
      <c r="AS511" s="5"/>
      <c r="AT511" s="5"/>
      <c r="AU511" s="5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</row>
    <row r="512" spans="1:127" s="4" customFormat="1" ht="12.75" customHeight="1">
      <c r="A512" s="10" t="s">
        <v>1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1"/>
      <c r="L512" s="11"/>
      <c r="M512" s="13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Q512" s="6"/>
      <c r="AR512" s="6"/>
      <c r="AS512" s="5"/>
      <c r="AT512" s="5"/>
      <c r="AU512" s="5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</row>
    <row r="513" spans="1:127" s="17" customFormat="1" ht="12.75" customHeight="1">
      <c r="A513" s="14"/>
      <c r="B513" s="15" t="s">
        <v>85</v>
      </c>
      <c r="C513" s="15" t="s">
        <v>86</v>
      </c>
      <c r="D513" s="15" t="s">
        <v>248</v>
      </c>
      <c r="E513" s="15" t="s">
        <v>249</v>
      </c>
      <c r="F513" s="15" t="s">
        <v>250</v>
      </c>
      <c r="G513" s="15" t="s">
        <v>251</v>
      </c>
      <c r="H513" s="15" t="s">
        <v>252</v>
      </c>
      <c r="I513" s="15" t="s">
        <v>87</v>
      </c>
      <c r="J513" s="15" t="s">
        <v>88</v>
      </c>
      <c r="K513" s="15" t="s">
        <v>253</v>
      </c>
      <c r="L513" s="15" t="s">
        <v>89</v>
      </c>
      <c r="M513" s="16" t="s">
        <v>57</v>
      </c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Q513" s="6"/>
      <c r="AR513" s="6"/>
      <c r="AS513" s="53"/>
      <c r="AT513" s="53"/>
      <c r="AU513" s="53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</row>
    <row r="514" spans="1:127" s="4" customFormat="1" ht="12.75" customHeight="1">
      <c r="A514" s="19" t="s">
        <v>3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1"/>
      <c r="L514" s="11"/>
      <c r="M514" s="13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Q514" s="6"/>
      <c r="AR514" s="6"/>
      <c r="AS514" s="5"/>
      <c r="AT514" s="5"/>
      <c r="AU514" s="5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</row>
    <row r="515" spans="1:127" s="4" customFormat="1" ht="12.75" customHeight="1">
      <c r="A515" s="20" t="s">
        <v>4</v>
      </c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2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Q515" s="6"/>
      <c r="AR515" s="6"/>
      <c r="AS515" s="5"/>
      <c r="AT515" s="5"/>
      <c r="AU515" s="5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</row>
    <row r="516" spans="1:127" s="4" customFormat="1" ht="12.75" customHeight="1">
      <c r="A516" s="23" t="s">
        <v>68</v>
      </c>
      <c r="B516" s="34">
        <v>31</v>
      </c>
      <c r="C516" s="34">
        <v>5</v>
      </c>
      <c r="D516" s="25">
        <v>0</v>
      </c>
      <c r="E516" s="25">
        <v>0</v>
      </c>
      <c r="F516" s="34">
        <v>0</v>
      </c>
      <c r="G516" s="25">
        <v>0</v>
      </c>
      <c r="H516" s="25">
        <v>0</v>
      </c>
      <c r="I516" s="34">
        <v>66</v>
      </c>
      <c r="J516" s="34">
        <v>4</v>
      </c>
      <c r="K516" s="24">
        <v>0</v>
      </c>
      <c r="L516" s="24">
        <v>1</v>
      </c>
      <c r="M516" s="28">
        <v>30</v>
      </c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Q516" s="6"/>
      <c r="AR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</row>
    <row r="517" spans="1:127" s="4" customFormat="1" ht="12.75" customHeight="1">
      <c r="A517" s="23" t="s">
        <v>54</v>
      </c>
      <c r="B517" s="25">
        <v>11</v>
      </c>
      <c r="C517" s="25">
        <v>4</v>
      </c>
      <c r="D517" s="27">
        <v>0</v>
      </c>
      <c r="E517" s="27">
        <v>0</v>
      </c>
      <c r="F517" s="25">
        <v>0</v>
      </c>
      <c r="G517" s="27">
        <v>0</v>
      </c>
      <c r="H517" s="27">
        <v>0</v>
      </c>
      <c r="I517" s="25">
        <v>19</v>
      </c>
      <c r="J517" s="25">
        <v>42</v>
      </c>
      <c r="K517" s="24">
        <v>0</v>
      </c>
      <c r="L517" s="24">
        <v>4</v>
      </c>
      <c r="M517" s="26">
        <v>7</v>
      </c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Q517" s="6"/>
      <c r="AR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</row>
    <row r="518" spans="1:127" s="4" customFormat="1" ht="12.75" customHeight="1">
      <c r="A518" s="23" t="s">
        <v>164</v>
      </c>
      <c r="B518" s="25">
        <f aca="true" t="shared" si="10" ref="B518:M518">SUM(B519:B565)</f>
        <v>6</v>
      </c>
      <c r="C518" s="25">
        <f t="shared" si="10"/>
        <v>11</v>
      </c>
      <c r="D518" s="25">
        <f t="shared" si="10"/>
        <v>5</v>
      </c>
      <c r="E518" s="25">
        <f t="shared" si="10"/>
        <v>8</v>
      </c>
      <c r="F518" s="25">
        <f t="shared" si="10"/>
        <v>19</v>
      </c>
      <c r="G518" s="25">
        <f t="shared" si="10"/>
        <v>2</v>
      </c>
      <c r="H518" s="25">
        <f t="shared" si="10"/>
        <v>2</v>
      </c>
      <c r="I518" s="25">
        <f t="shared" si="10"/>
        <v>127</v>
      </c>
      <c r="J518" s="25">
        <f t="shared" si="10"/>
        <v>20</v>
      </c>
      <c r="K518" s="25">
        <f t="shared" si="10"/>
        <v>6</v>
      </c>
      <c r="L518" s="25">
        <f t="shared" si="10"/>
        <v>3</v>
      </c>
      <c r="M518" s="26">
        <f t="shared" si="10"/>
        <v>30</v>
      </c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Q518" s="6"/>
      <c r="AR518" s="6"/>
      <c r="AS518" s="54"/>
      <c r="AT518" s="54"/>
      <c r="AU518" s="54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</row>
    <row r="519" spans="1:127" s="4" customFormat="1" ht="12.75" customHeight="1">
      <c r="A519" s="29" t="s">
        <v>5</v>
      </c>
      <c r="B519" s="27">
        <v>0</v>
      </c>
      <c r="C519" s="27">
        <v>2</v>
      </c>
      <c r="D519" s="27">
        <v>0</v>
      </c>
      <c r="E519" s="27">
        <v>0</v>
      </c>
      <c r="F519" s="27">
        <f>16+3</f>
        <v>19</v>
      </c>
      <c r="G519" s="27">
        <v>2</v>
      </c>
      <c r="H519" s="27">
        <v>0</v>
      </c>
      <c r="I519" s="27">
        <v>12</v>
      </c>
      <c r="J519" s="27">
        <v>3</v>
      </c>
      <c r="K519" s="30">
        <v>0</v>
      </c>
      <c r="L519" s="30">
        <v>0</v>
      </c>
      <c r="M519" s="28">
        <v>13</v>
      </c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Q519" s="6"/>
      <c r="AR519" s="6"/>
      <c r="AS519" s="54"/>
      <c r="AT519" s="54"/>
      <c r="AU519" s="54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</row>
    <row r="520" spans="1:127" s="4" customFormat="1" ht="12.75" customHeight="1">
      <c r="A520" s="31" t="s">
        <v>6</v>
      </c>
      <c r="B520" s="27">
        <v>0</v>
      </c>
      <c r="C520" s="27">
        <v>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30">
        <v>0</v>
      </c>
      <c r="L520" s="30">
        <v>0</v>
      </c>
      <c r="M520" s="28">
        <v>0</v>
      </c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Q520" s="6"/>
      <c r="AR520" s="6"/>
      <c r="AS520" s="54"/>
      <c r="AT520" s="54"/>
      <c r="AU520" s="54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</row>
    <row r="521" spans="1:127" s="4" customFormat="1" ht="12.75" customHeight="1">
      <c r="A521" s="31" t="s">
        <v>7</v>
      </c>
      <c r="B521" s="27">
        <v>4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16</v>
      </c>
      <c r="K521" s="30">
        <v>0</v>
      </c>
      <c r="L521" s="30">
        <v>0</v>
      </c>
      <c r="M521" s="28">
        <v>0</v>
      </c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Q521" s="6"/>
      <c r="AR521" s="6"/>
      <c r="AS521" s="54"/>
      <c r="AT521" s="54"/>
      <c r="AU521" s="54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</row>
    <row r="522" spans="1:127" s="4" customFormat="1" ht="12.75" customHeight="1">
      <c r="A522" s="31" t="s">
        <v>8</v>
      </c>
      <c r="B522" s="27">
        <v>0</v>
      </c>
      <c r="C522" s="27">
        <v>0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1</v>
      </c>
      <c r="J522" s="27">
        <v>0</v>
      </c>
      <c r="K522" s="30">
        <v>0</v>
      </c>
      <c r="L522" s="30">
        <v>0</v>
      </c>
      <c r="M522" s="28">
        <v>4</v>
      </c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Q522" s="6"/>
      <c r="AR522" s="6"/>
      <c r="AS522" s="54"/>
      <c r="AT522" s="54"/>
      <c r="AU522" s="54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</row>
    <row r="523" spans="1:127" s="4" customFormat="1" ht="12.75" customHeight="1">
      <c r="A523" s="32" t="s">
        <v>9</v>
      </c>
      <c r="B523" s="34">
        <v>0</v>
      </c>
      <c r="C523" s="34">
        <v>0</v>
      </c>
      <c r="D523" s="34">
        <v>0</v>
      </c>
      <c r="E523" s="34">
        <v>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3">
        <v>0</v>
      </c>
      <c r="L523" s="33">
        <v>0</v>
      </c>
      <c r="M523" s="35">
        <v>0</v>
      </c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Q523" s="6"/>
      <c r="AR523" s="6"/>
      <c r="AS523" s="54"/>
      <c r="AT523" s="54"/>
      <c r="AU523" s="54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</row>
    <row r="524" spans="1:127" s="4" customFormat="1" ht="12.75" customHeight="1">
      <c r="A524" s="29" t="s">
        <v>10</v>
      </c>
      <c r="B524" s="27">
        <v>0</v>
      </c>
      <c r="C524" s="27">
        <v>0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30">
        <v>0</v>
      </c>
      <c r="L524" s="30">
        <v>0</v>
      </c>
      <c r="M524" s="28">
        <v>0</v>
      </c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Q524" s="6"/>
      <c r="AR524" s="6"/>
      <c r="AS524" s="54"/>
      <c r="AT524" s="54"/>
      <c r="AU524" s="54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</row>
    <row r="525" spans="1:127" s="4" customFormat="1" ht="12.75" customHeight="1">
      <c r="A525" s="31" t="s">
        <v>11</v>
      </c>
      <c r="B525" s="27">
        <v>0</v>
      </c>
      <c r="C525" s="27">
        <v>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30">
        <v>0</v>
      </c>
      <c r="L525" s="30">
        <v>0</v>
      </c>
      <c r="M525" s="28">
        <v>0</v>
      </c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Q525" s="6"/>
      <c r="AR525" s="6"/>
      <c r="AS525" s="54"/>
      <c r="AT525" s="54"/>
      <c r="AU525" s="54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</row>
    <row r="526" spans="1:127" s="4" customFormat="1" ht="12.75" customHeight="1">
      <c r="A526" s="31" t="s">
        <v>12</v>
      </c>
      <c r="B526" s="27">
        <v>0</v>
      </c>
      <c r="C526" s="27">
        <v>0</v>
      </c>
      <c r="D526" s="27">
        <v>0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30">
        <v>0</v>
      </c>
      <c r="L526" s="30">
        <v>0</v>
      </c>
      <c r="M526" s="28">
        <v>0</v>
      </c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Q526" s="6"/>
      <c r="AR526" s="6"/>
      <c r="AS526" s="54"/>
      <c r="AT526" s="54"/>
      <c r="AU526" s="54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</row>
    <row r="527" spans="1:127" s="4" customFormat="1" ht="12.75" customHeight="1">
      <c r="A527" s="31" t="s">
        <v>13</v>
      </c>
      <c r="B527" s="27">
        <v>0</v>
      </c>
      <c r="C527" s="27">
        <v>0</v>
      </c>
      <c r="D527" s="27">
        <v>0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30">
        <v>0</v>
      </c>
      <c r="L527" s="30">
        <v>0</v>
      </c>
      <c r="M527" s="28">
        <v>0</v>
      </c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Q527" s="6"/>
      <c r="AR527" s="6"/>
      <c r="AS527" s="54"/>
      <c r="AT527" s="54"/>
      <c r="AU527" s="54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</row>
    <row r="528" spans="1:127" s="4" customFormat="1" ht="12.75" customHeight="1">
      <c r="A528" s="32" t="s">
        <v>14</v>
      </c>
      <c r="B528" s="34">
        <v>0</v>
      </c>
      <c r="C528" s="34">
        <v>0</v>
      </c>
      <c r="D528" s="34">
        <v>0</v>
      </c>
      <c r="E528" s="34">
        <v>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3">
        <v>0</v>
      </c>
      <c r="L528" s="33">
        <v>0</v>
      </c>
      <c r="M528" s="35">
        <v>0</v>
      </c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Q528" s="6"/>
      <c r="AR528" s="6"/>
      <c r="AS528" s="54"/>
      <c r="AT528" s="54"/>
      <c r="AU528" s="54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</row>
    <row r="529" spans="1:127" s="4" customFormat="1" ht="12.75" customHeight="1">
      <c r="A529" s="29" t="s">
        <v>15</v>
      </c>
      <c r="B529" s="27">
        <v>0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30">
        <v>0</v>
      </c>
      <c r="L529" s="30">
        <v>0</v>
      </c>
      <c r="M529" s="28">
        <v>0</v>
      </c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Q529" s="6"/>
      <c r="AR529" s="6"/>
      <c r="AS529" s="54"/>
      <c r="AT529" s="54"/>
      <c r="AU529" s="54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</row>
    <row r="530" spans="1:127" s="4" customFormat="1" ht="12.75" customHeight="1">
      <c r="A530" s="31" t="s">
        <v>16</v>
      </c>
      <c r="B530" s="27">
        <v>0</v>
      </c>
      <c r="C530" s="27">
        <v>0</v>
      </c>
      <c r="D530" s="27">
        <v>0</v>
      </c>
      <c r="E530" s="27">
        <v>8</v>
      </c>
      <c r="F530" s="27">
        <v>0</v>
      </c>
      <c r="G530" s="27">
        <v>0</v>
      </c>
      <c r="H530" s="27">
        <v>0</v>
      </c>
      <c r="I530" s="27">
        <v>98</v>
      </c>
      <c r="J530" s="27">
        <v>0</v>
      </c>
      <c r="K530" s="30">
        <v>3</v>
      </c>
      <c r="L530" s="30">
        <v>3</v>
      </c>
      <c r="M530" s="28">
        <v>0</v>
      </c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Q530" s="6"/>
      <c r="AR530" s="6"/>
      <c r="AS530" s="54"/>
      <c r="AT530" s="54"/>
      <c r="AU530" s="54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</row>
    <row r="531" spans="1:127" s="4" customFormat="1" ht="12.75" customHeight="1">
      <c r="A531" s="31" t="s">
        <v>17</v>
      </c>
      <c r="B531" s="27">
        <v>0</v>
      </c>
      <c r="C531" s="27">
        <v>0</v>
      </c>
      <c r="D531" s="27">
        <v>5</v>
      </c>
      <c r="E531" s="27">
        <v>0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30">
        <v>0</v>
      </c>
      <c r="L531" s="30">
        <v>0</v>
      </c>
      <c r="M531" s="28">
        <v>0</v>
      </c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Q531" s="6"/>
      <c r="AR531" s="6"/>
      <c r="AS531" s="54"/>
      <c r="AT531" s="54"/>
      <c r="AU531" s="54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</row>
    <row r="532" spans="1:127" s="4" customFormat="1" ht="12.75" customHeight="1">
      <c r="A532" s="31" t="s">
        <v>18</v>
      </c>
      <c r="B532" s="27">
        <v>0</v>
      </c>
      <c r="C532" s="27">
        <v>0</v>
      </c>
      <c r="D532" s="27">
        <v>0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30">
        <v>0</v>
      </c>
      <c r="L532" s="30">
        <v>0</v>
      </c>
      <c r="M532" s="28">
        <v>0</v>
      </c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Q532" s="6"/>
      <c r="AR532" s="6"/>
      <c r="AS532" s="54"/>
      <c r="AT532" s="54"/>
      <c r="AU532" s="54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</row>
    <row r="533" spans="1:127" s="4" customFormat="1" ht="12.75" customHeight="1">
      <c r="A533" s="32" t="s">
        <v>19</v>
      </c>
      <c r="B533" s="34">
        <v>2</v>
      </c>
      <c r="C533" s="34">
        <v>0</v>
      </c>
      <c r="D533" s="34">
        <v>0</v>
      </c>
      <c r="E533" s="34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3">
        <v>3</v>
      </c>
      <c r="L533" s="33">
        <v>0</v>
      </c>
      <c r="M533" s="35">
        <v>0</v>
      </c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Q533" s="6"/>
      <c r="AR533" s="6"/>
      <c r="AS533" s="54"/>
      <c r="AT533" s="54"/>
      <c r="AU533" s="54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</row>
    <row r="534" spans="1:127" s="4" customFormat="1" ht="12.75" customHeight="1">
      <c r="A534" s="29" t="s">
        <v>20</v>
      </c>
      <c r="B534" s="27">
        <v>0</v>
      </c>
      <c r="C534" s="27">
        <v>0</v>
      </c>
      <c r="D534" s="27">
        <v>0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30">
        <v>0</v>
      </c>
      <c r="L534" s="30">
        <v>0</v>
      </c>
      <c r="M534" s="28">
        <v>0</v>
      </c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Q534" s="6"/>
      <c r="AR534" s="6"/>
      <c r="AS534" s="54"/>
      <c r="AT534" s="54"/>
      <c r="AU534" s="54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</row>
    <row r="535" spans="1:127" s="4" customFormat="1" ht="12.75" customHeight="1">
      <c r="A535" s="31" t="s">
        <v>21</v>
      </c>
      <c r="B535" s="27">
        <v>0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30">
        <v>0</v>
      </c>
      <c r="L535" s="30">
        <v>0</v>
      </c>
      <c r="M535" s="28">
        <v>0</v>
      </c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Q535" s="6"/>
      <c r="AR535" s="6"/>
      <c r="AS535" s="54"/>
      <c r="AT535" s="54"/>
      <c r="AU535" s="54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</row>
    <row r="536" spans="1:127" s="4" customFormat="1" ht="12.75" customHeight="1">
      <c r="A536" s="31" t="s">
        <v>22</v>
      </c>
      <c r="B536" s="27">
        <v>0</v>
      </c>
      <c r="C536" s="27">
        <v>0</v>
      </c>
      <c r="D536" s="27">
        <v>0</v>
      </c>
      <c r="E536" s="27">
        <v>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30">
        <v>0</v>
      </c>
      <c r="L536" s="30">
        <v>0</v>
      </c>
      <c r="M536" s="28">
        <v>0</v>
      </c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Q536" s="6"/>
      <c r="AR536" s="6"/>
      <c r="AS536" s="54"/>
      <c r="AT536" s="54"/>
      <c r="AU536" s="54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</row>
    <row r="537" spans="1:127" s="4" customFormat="1" ht="12.75" customHeight="1">
      <c r="A537" s="31" t="s">
        <v>23</v>
      </c>
      <c r="B537" s="27">
        <v>0</v>
      </c>
      <c r="C537" s="27">
        <v>0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30">
        <v>0</v>
      </c>
      <c r="L537" s="30">
        <v>0</v>
      </c>
      <c r="M537" s="28">
        <v>0</v>
      </c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Q537" s="6"/>
      <c r="AR537" s="6"/>
      <c r="AS537" s="54"/>
      <c r="AT537" s="54"/>
      <c r="AU537" s="54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</row>
    <row r="538" spans="1:127" s="4" customFormat="1" ht="12.75" customHeight="1">
      <c r="A538" s="32" t="s">
        <v>24</v>
      </c>
      <c r="B538" s="34">
        <v>0</v>
      </c>
      <c r="C538" s="34">
        <v>0</v>
      </c>
      <c r="D538" s="34">
        <v>0</v>
      </c>
      <c r="E538" s="34">
        <v>0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3">
        <v>0</v>
      </c>
      <c r="L538" s="33">
        <v>0</v>
      </c>
      <c r="M538" s="35">
        <v>0</v>
      </c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Q538" s="6"/>
      <c r="AR538" s="6"/>
      <c r="AS538" s="54"/>
      <c r="AT538" s="54"/>
      <c r="AU538" s="54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</row>
    <row r="539" spans="1:127" s="4" customFormat="1" ht="12.75" customHeight="1">
      <c r="A539" s="29" t="s">
        <v>25</v>
      </c>
      <c r="B539" s="27">
        <v>0</v>
      </c>
      <c r="C539" s="27">
        <v>0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30">
        <v>0</v>
      </c>
      <c r="L539" s="30">
        <v>0</v>
      </c>
      <c r="M539" s="28">
        <v>0</v>
      </c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Q539" s="6"/>
      <c r="AR539" s="6"/>
      <c r="AS539" s="54"/>
      <c r="AT539" s="54"/>
      <c r="AU539" s="54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</row>
    <row r="540" spans="1:127" s="4" customFormat="1" ht="12.75" customHeight="1">
      <c r="A540" s="31" t="s">
        <v>26</v>
      </c>
      <c r="B540" s="27">
        <v>0</v>
      </c>
      <c r="C540" s="27">
        <v>0</v>
      </c>
      <c r="D540" s="27">
        <v>0</v>
      </c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30">
        <v>0</v>
      </c>
      <c r="L540" s="30">
        <v>0</v>
      </c>
      <c r="M540" s="28">
        <v>0</v>
      </c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Q540" s="6"/>
      <c r="AR540" s="6"/>
      <c r="AS540" s="54"/>
      <c r="AT540" s="54"/>
      <c r="AU540" s="54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</row>
    <row r="541" spans="1:127" s="4" customFormat="1" ht="12.75" customHeight="1">
      <c r="A541" s="31" t="s">
        <v>27</v>
      </c>
      <c r="B541" s="27">
        <v>0</v>
      </c>
      <c r="C541" s="27">
        <v>0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30">
        <v>0</v>
      </c>
      <c r="L541" s="30">
        <v>0</v>
      </c>
      <c r="M541" s="28">
        <v>0</v>
      </c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Q541" s="6"/>
      <c r="AR541" s="6"/>
      <c r="AS541" s="54"/>
      <c r="AT541" s="54"/>
      <c r="AU541" s="54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</row>
    <row r="542" spans="1:127" s="4" customFormat="1" ht="12.75" customHeight="1">
      <c r="A542" s="31" t="s">
        <v>28</v>
      </c>
      <c r="B542" s="27">
        <v>0</v>
      </c>
      <c r="C542" s="27">
        <v>0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30">
        <v>0</v>
      </c>
      <c r="L542" s="30">
        <v>0</v>
      </c>
      <c r="M542" s="28">
        <v>0</v>
      </c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Q542" s="6"/>
      <c r="AR542" s="6"/>
      <c r="AS542" s="54"/>
      <c r="AT542" s="54"/>
      <c r="AU542" s="54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</row>
    <row r="543" spans="1:127" s="4" customFormat="1" ht="12.75" customHeight="1">
      <c r="A543" s="32" t="s">
        <v>29</v>
      </c>
      <c r="B543" s="34">
        <v>0</v>
      </c>
      <c r="C543" s="34">
        <v>0</v>
      </c>
      <c r="D543" s="34">
        <v>0</v>
      </c>
      <c r="E543" s="34">
        <v>0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3">
        <v>0</v>
      </c>
      <c r="L543" s="33">
        <v>0</v>
      </c>
      <c r="M543" s="35">
        <v>0</v>
      </c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Q543" s="6"/>
      <c r="AR543" s="6"/>
      <c r="AS543" s="54"/>
      <c r="AT543" s="54"/>
      <c r="AU543" s="54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</row>
    <row r="544" spans="1:127" s="4" customFormat="1" ht="12.75" customHeight="1">
      <c r="A544" s="29" t="s">
        <v>30</v>
      </c>
      <c r="B544" s="27">
        <v>0</v>
      </c>
      <c r="C544" s="27">
        <v>0</v>
      </c>
      <c r="D544" s="27">
        <v>0</v>
      </c>
      <c r="E544" s="27">
        <v>0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30">
        <v>0</v>
      </c>
      <c r="L544" s="30">
        <v>0</v>
      </c>
      <c r="M544" s="28">
        <v>0</v>
      </c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Q544" s="6"/>
      <c r="AR544" s="6"/>
      <c r="AS544" s="54"/>
      <c r="AT544" s="54"/>
      <c r="AU544" s="54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</row>
    <row r="545" spans="1:127" s="4" customFormat="1" ht="12.75" customHeight="1">
      <c r="A545" s="31" t="s">
        <v>31</v>
      </c>
      <c r="B545" s="27">
        <v>0</v>
      </c>
      <c r="C545" s="27">
        <v>0</v>
      </c>
      <c r="D545" s="27">
        <v>0</v>
      </c>
      <c r="E545" s="27">
        <v>0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30">
        <v>0</v>
      </c>
      <c r="L545" s="30">
        <v>0</v>
      </c>
      <c r="M545" s="28">
        <v>0</v>
      </c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Q545" s="6"/>
      <c r="AR545" s="6"/>
      <c r="AS545" s="54"/>
      <c r="AT545" s="54"/>
      <c r="AU545" s="54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</row>
    <row r="546" spans="1:127" s="4" customFormat="1" ht="12.75" customHeight="1">
      <c r="A546" s="31" t="s">
        <v>32</v>
      </c>
      <c r="B546" s="27">
        <v>0</v>
      </c>
      <c r="C546" s="27">
        <v>0</v>
      </c>
      <c r="D546" s="27">
        <v>0</v>
      </c>
      <c r="E546" s="27">
        <v>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30">
        <v>0</v>
      </c>
      <c r="L546" s="30">
        <v>0</v>
      </c>
      <c r="M546" s="28">
        <v>0</v>
      </c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Q546" s="6"/>
      <c r="AR546" s="6"/>
      <c r="AS546" s="54"/>
      <c r="AT546" s="54"/>
      <c r="AU546" s="54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</row>
    <row r="547" spans="1:127" s="4" customFormat="1" ht="12.75" customHeight="1">
      <c r="A547" s="31" t="s">
        <v>33</v>
      </c>
      <c r="B547" s="27">
        <v>0</v>
      </c>
      <c r="C547" s="27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30">
        <v>0</v>
      </c>
      <c r="L547" s="30">
        <v>0</v>
      </c>
      <c r="M547" s="28">
        <v>0</v>
      </c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Q547" s="6"/>
      <c r="AR547" s="6"/>
      <c r="AS547" s="54"/>
      <c r="AT547" s="54"/>
      <c r="AU547" s="54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</row>
    <row r="548" spans="1:127" s="4" customFormat="1" ht="12.75" customHeight="1">
      <c r="A548" s="32" t="s">
        <v>34</v>
      </c>
      <c r="B548" s="34">
        <v>0</v>
      </c>
      <c r="C548" s="34">
        <v>0</v>
      </c>
      <c r="D548" s="34">
        <v>0</v>
      </c>
      <c r="E548" s="34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3">
        <v>0</v>
      </c>
      <c r="L548" s="33">
        <v>0</v>
      </c>
      <c r="M548" s="35">
        <v>0</v>
      </c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Q548" s="6"/>
      <c r="AR548" s="6"/>
      <c r="AS548" s="54"/>
      <c r="AT548" s="54"/>
      <c r="AU548" s="54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</row>
    <row r="549" spans="1:127" s="4" customFormat="1" ht="12.75" customHeight="1">
      <c r="A549" s="29" t="s">
        <v>35</v>
      </c>
      <c r="B549" s="27">
        <v>0</v>
      </c>
      <c r="C549" s="27">
        <v>0</v>
      </c>
      <c r="D549" s="27">
        <v>0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30">
        <v>0</v>
      </c>
      <c r="L549" s="30">
        <v>0</v>
      </c>
      <c r="M549" s="28">
        <v>0</v>
      </c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Q549" s="6"/>
      <c r="AR549" s="6"/>
      <c r="AS549" s="54"/>
      <c r="AT549" s="54"/>
      <c r="AU549" s="54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</row>
    <row r="550" spans="1:127" s="4" customFormat="1" ht="12.75" customHeight="1">
      <c r="A550" s="31" t="s">
        <v>36</v>
      </c>
      <c r="B550" s="27">
        <v>0</v>
      </c>
      <c r="C550" s="27">
        <v>0</v>
      </c>
      <c r="D550" s="27">
        <v>0</v>
      </c>
      <c r="E550" s="27">
        <v>0</v>
      </c>
      <c r="F550" s="27">
        <v>0</v>
      </c>
      <c r="G550" s="27">
        <v>0</v>
      </c>
      <c r="H550" s="27">
        <v>0</v>
      </c>
      <c r="I550" s="27">
        <v>0</v>
      </c>
      <c r="J550" s="27">
        <v>1</v>
      </c>
      <c r="K550" s="30">
        <v>0</v>
      </c>
      <c r="L550" s="30">
        <v>0</v>
      </c>
      <c r="M550" s="28">
        <v>0</v>
      </c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Q550" s="6"/>
      <c r="AR550" s="6"/>
      <c r="AS550" s="54"/>
      <c r="AT550" s="54"/>
      <c r="AU550" s="54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</row>
    <row r="551" spans="1:127" s="4" customFormat="1" ht="12.75" customHeight="1">
      <c r="A551" s="31" t="s">
        <v>37</v>
      </c>
      <c r="B551" s="27">
        <v>0</v>
      </c>
      <c r="C551" s="27">
        <v>0</v>
      </c>
      <c r="D551" s="27">
        <v>0</v>
      </c>
      <c r="E551" s="27">
        <v>0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30">
        <v>0</v>
      </c>
      <c r="L551" s="30">
        <v>0</v>
      </c>
      <c r="M551" s="28">
        <v>0</v>
      </c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Q551" s="6"/>
      <c r="AR551" s="6"/>
      <c r="AS551" s="54"/>
      <c r="AT551" s="54"/>
      <c r="AU551" s="54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</row>
    <row r="552" spans="1:127" s="4" customFormat="1" ht="12.75" customHeight="1">
      <c r="A552" s="31" t="s">
        <v>38</v>
      </c>
      <c r="B552" s="27">
        <v>0</v>
      </c>
      <c r="C552" s="27">
        <v>0</v>
      </c>
      <c r="D552" s="27">
        <v>0</v>
      </c>
      <c r="E552" s="27">
        <v>0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30">
        <v>0</v>
      </c>
      <c r="L552" s="30">
        <v>0</v>
      </c>
      <c r="M552" s="28">
        <v>0</v>
      </c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Q552" s="6"/>
      <c r="AR552" s="6"/>
      <c r="AS552" s="54"/>
      <c r="AT552" s="54"/>
      <c r="AU552" s="54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</row>
    <row r="553" spans="1:127" s="4" customFormat="1" ht="12.75" customHeight="1">
      <c r="A553" s="32" t="s">
        <v>39</v>
      </c>
      <c r="B553" s="34">
        <v>0</v>
      </c>
      <c r="C553" s="34">
        <v>0</v>
      </c>
      <c r="D553" s="34">
        <v>0</v>
      </c>
      <c r="E553" s="34">
        <v>0</v>
      </c>
      <c r="F553" s="34">
        <v>0</v>
      </c>
      <c r="G553" s="34">
        <v>0</v>
      </c>
      <c r="H553" s="34">
        <v>2</v>
      </c>
      <c r="I553" s="34">
        <v>0</v>
      </c>
      <c r="J553" s="34">
        <v>0</v>
      </c>
      <c r="K553" s="33">
        <v>0</v>
      </c>
      <c r="L553" s="33">
        <v>0</v>
      </c>
      <c r="M553" s="35">
        <v>0</v>
      </c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Q553" s="6"/>
      <c r="AR553" s="6"/>
      <c r="AS553" s="54"/>
      <c r="AT553" s="54"/>
      <c r="AU553" s="54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</row>
    <row r="554" spans="1:127" s="4" customFormat="1" ht="12.75" customHeight="1">
      <c r="A554" s="29" t="s">
        <v>40</v>
      </c>
      <c r="B554" s="27">
        <v>0</v>
      </c>
      <c r="C554" s="27">
        <v>0</v>
      </c>
      <c r="D554" s="27">
        <v>0</v>
      </c>
      <c r="E554" s="27">
        <v>0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30">
        <v>0</v>
      </c>
      <c r="L554" s="30">
        <v>0</v>
      </c>
      <c r="M554" s="28">
        <v>0</v>
      </c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Q554" s="6"/>
      <c r="AR554" s="6"/>
      <c r="AS554" s="54"/>
      <c r="AT554" s="54"/>
      <c r="AU554" s="54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</row>
    <row r="555" spans="1:127" s="4" customFormat="1" ht="12.75" customHeight="1">
      <c r="A555" s="31" t="s">
        <v>41</v>
      </c>
      <c r="B555" s="27">
        <v>0</v>
      </c>
      <c r="C555" s="27">
        <v>0</v>
      </c>
      <c r="D555" s="27">
        <v>0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30">
        <v>0</v>
      </c>
      <c r="L555" s="30">
        <v>0</v>
      </c>
      <c r="M555" s="28">
        <v>0</v>
      </c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Q555" s="6"/>
      <c r="AR555" s="6"/>
      <c r="AS555" s="54"/>
      <c r="AT555" s="54"/>
      <c r="AU555" s="54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</row>
    <row r="556" spans="1:127" s="4" customFormat="1" ht="12.75" customHeight="1">
      <c r="A556" s="31" t="s">
        <v>42</v>
      </c>
      <c r="B556" s="27">
        <v>0</v>
      </c>
      <c r="C556" s="27">
        <v>0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30">
        <v>0</v>
      </c>
      <c r="L556" s="30">
        <v>0</v>
      </c>
      <c r="M556" s="28">
        <v>0</v>
      </c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Q556" s="6"/>
      <c r="AR556" s="6"/>
      <c r="AS556" s="54"/>
      <c r="AT556" s="54"/>
      <c r="AU556" s="54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</row>
    <row r="557" spans="1:127" s="4" customFormat="1" ht="12.75" customHeight="1">
      <c r="A557" s="31" t="s">
        <v>43</v>
      </c>
      <c r="B557" s="27">
        <v>0</v>
      </c>
      <c r="C557" s="27">
        <v>0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30">
        <v>0</v>
      </c>
      <c r="L557" s="30">
        <v>0</v>
      </c>
      <c r="M557" s="28">
        <v>0</v>
      </c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Q557" s="6"/>
      <c r="AR557" s="6"/>
      <c r="AS557" s="54"/>
      <c r="AT557" s="54"/>
      <c r="AU557" s="54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</row>
    <row r="558" spans="1:127" s="4" customFormat="1" ht="12.75" customHeight="1">
      <c r="A558" s="32" t="s">
        <v>44</v>
      </c>
      <c r="B558" s="34">
        <v>0</v>
      </c>
      <c r="C558" s="34">
        <v>0</v>
      </c>
      <c r="D558" s="34">
        <v>0</v>
      </c>
      <c r="E558" s="34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3">
        <v>0</v>
      </c>
      <c r="L558" s="33">
        <v>0</v>
      </c>
      <c r="M558" s="35">
        <v>0</v>
      </c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Q558" s="6"/>
      <c r="AR558" s="6"/>
      <c r="AS558" s="54"/>
      <c r="AT558" s="54"/>
      <c r="AU558" s="54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</row>
    <row r="559" spans="1:127" s="4" customFormat="1" ht="12.75" customHeight="1">
      <c r="A559" s="29" t="s">
        <v>45</v>
      </c>
      <c r="B559" s="27">
        <v>0</v>
      </c>
      <c r="C559" s="27">
        <v>0</v>
      </c>
      <c r="D559" s="27">
        <v>0</v>
      </c>
      <c r="E559" s="27">
        <v>0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30">
        <v>0</v>
      </c>
      <c r="L559" s="30">
        <v>0</v>
      </c>
      <c r="M559" s="28">
        <v>0</v>
      </c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Q559" s="6"/>
      <c r="AR559" s="6"/>
      <c r="AS559" s="54"/>
      <c r="AT559" s="54"/>
      <c r="AU559" s="54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</row>
    <row r="560" spans="1:127" s="4" customFormat="1" ht="12.75" customHeight="1">
      <c r="A560" s="31" t="s">
        <v>46</v>
      </c>
      <c r="B560" s="27">
        <v>0</v>
      </c>
      <c r="C560" s="27">
        <v>9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30">
        <v>0</v>
      </c>
      <c r="L560" s="30">
        <v>0</v>
      </c>
      <c r="M560" s="28">
        <v>0</v>
      </c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Q560" s="6"/>
      <c r="AR560" s="6"/>
      <c r="AS560" s="54"/>
      <c r="AT560" s="54"/>
      <c r="AU560" s="54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</row>
    <row r="561" spans="1:127" s="4" customFormat="1" ht="12.75" customHeight="1">
      <c r="A561" s="31" t="s">
        <v>47</v>
      </c>
      <c r="B561" s="27">
        <v>0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16</v>
      </c>
      <c r="J561" s="27">
        <v>0</v>
      </c>
      <c r="K561" s="30">
        <v>0</v>
      </c>
      <c r="L561" s="30">
        <v>0</v>
      </c>
      <c r="M561" s="28">
        <v>0</v>
      </c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Q561" s="6"/>
      <c r="AR561" s="6"/>
      <c r="AS561" s="54"/>
      <c r="AT561" s="54"/>
      <c r="AU561" s="54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</row>
    <row r="562" spans="1:127" s="4" customFormat="1" ht="12.75" customHeight="1">
      <c r="A562" s="31" t="s">
        <v>48</v>
      </c>
      <c r="B562" s="27">
        <v>0</v>
      </c>
      <c r="C562" s="27">
        <v>0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30">
        <v>0</v>
      </c>
      <c r="L562" s="30">
        <v>0</v>
      </c>
      <c r="M562" s="28">
        <v>0</v>
      </c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Q562" s="6"/>
      <c r="AR562" s="6"/>
      <c r="AS562" s="54"/>
      <c r="AT562" s="54"/>
      <c r="AU562" s="54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</row>
    <row r="563" spans="1:127" s="4" customFormat="1" ht="12.75" customHeight="1">
      <c r="A563" s="32" t="s">
        <v>49</v>
      </c>
      <c r="B563" s="34">
        <v>0</v>
      </c>
      <c r="C563" s="34">
        <v>0</v>
      </c>
      <c r="D563" s="34">
        <v>0</v>
      </c>
      <c r="E563" s="34">
        <v>0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3">
        <v>0</v>
      </c>
      <c r="L563" s="33">
        <v>0</v>
      </c>
      <c r="M563" s="35">
        <v>0</v>
      </c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Q563" s="6"/>
      <c r="AR563" s="6"/>
      <c r="AS563" s="54"/>
      <c r="AT563" s="54"/>
      <c r="AU563" s="54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</row>
    <row r="564" spans="1:127" s="4" customFormat="1" ht="12.75" customHeight="1">
      <c r="A564" s="29" t="s">
        <v>50</v>
      </c>
      <c r="B564" s="27">
        <v>0</v>
      </c>
      <c r="C564" s="27">
        <v>0</v>
      </c>
      <c r="D564" s="27">
        <v>0</v>
      </c>
      <c r="E564" s="27">
        <v>0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30">
        <v>0</v>
      </c>
      <c r="L564" s="30">
        <v>0</v>
      </c>
      <c r="M564" s="28">
        <v>0</v>
      </c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Q564" s="6"/>
      <c r="AR564" s="6"/>
      <c r="AS564" s="54"/>
      <c r="AT564" s="54"/>
      <c r="AU564" s="54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</row>
    <row r="565" spans="1:127" s="4" customFormat="1" ht="12.75" customHeight="1">
      <c r="A565" s="39" t="s">
        <v>51</v>
      </c>
      <c r="B565" s="41">
        <v>0</v>
      </c>
      <c r="C565" s="41">
        <v>0</v>
      </c>
      <c r="D565" s="41">
        <v>0</v>
      </c>
      <c r="E565" s="41">
        <v>0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0">
        <v>0</v>
      </c>
      <c r="L565" s="40">
        <v>0</v>
      </c>
      <c r="M565" s="42">
        <v>13</v>
      </c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Q565" s="6"/>
      <c r="AR565" s="6"/>
      <c r="AS565" s="54"/>
      <c r="AT565" s="54"/>
      <c r="AU565" s="54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</row>
    <row r="566" spans="2:93" s="4" customFormat="1" ht="12.75" customHeight="1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</row>
    <row r="567" spans="2:93" s="4" customFormat="1" ht="12.75" customHeight="1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</row>
    <row r="568" spans="1:93" s="4" customFormat="1" ht="12.75" customHeight="1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5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</row>
    <row r="569" spans="1:93" s="4" customFormat="1" ht="12.75" customHeight="1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5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</row>
    <row r="570" spans="1:93" s="4" customFormat="1" ht="12.75" customHeight="1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5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</row>
    <row r="571" spans="1:93" s="4" customFormat="1" ht="12.75" customHeight="1">
      <c r="A571" s="1" t="s">
        <v>163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</row>
    <row r="572" spans="1:93" s="4" customFormat="1" ht="12.75" customHeight="1">
      <c r="A572" s="6"/>
      <c r="B572" s="2" t="s">
        <v>254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</row>
    <row r="573" spans="2:93" s="4" customFormat="1" ht="12.75" customHeight="1">
      <c r="B573" s="5"/>
      <c r="C573" s="5"/>
      <c r="D573" s="5"/>
      <c r="E573" s="5"/>
      <c r="H573" s="5"/>
      <c r="K573" s="5"/>
      <c r="L573" s="5"/>
      <c r="M573" s="5" t="s">
        <v>0</v>
      </c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</row>
    <row r="574" spans="1:115" s="4" customFormat="1" ht="12.75" customHeight="1">
      <c r="A574" s="7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9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E574" s="6"/>
      <c r="AF574" s="6"/>
      <c r="AG574" s="5"/>
      <c r="AH574" s="5"/>
      <c r="AI574" s="5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</row>
    <row r="575" spans="1:115" s="4" customFormat="1" ht="12.75" customHeight="1">
      <c r="A575" s="10" t="s">
        <v>1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3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E575" s="6"/>
      <c r="AF575" s="6"/>
      <c r="AG575" s="5"/>
      <c r="AH575" s="5"/>
      <c r="AI575" s="5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</row>
    <row r="576" spans="1:115" s="17" customFormat="1" ht="12.75" customHeight="1">
      <c r="A576" s="14"/>
      <c r="B576" s="15" t="s">
        <v>58</v>
      </c>
      <c r="C576" s="15" t="s">
        <v>255</v>
      </c>
      <c r="D576" s="15" t="s">
        <v>59</v>
      </c>
      <c r="E576" s="15" t="s">
        <v>256</v>
      </c>
      <c r="F576" s="15" t="s">
        <v>60</v>
      </c>
      <c r="G576" s="15" t="s">
        <v>61</v>
      </c>
      <c r="H576" s="15" t="s">
        <v>257</v>
      </c>
      <c r="I576" s="15" t="s">
        <v>258</v>
      </c>
      <c r="J576" s="15" t="s">
        <v>259</v>
      </c>
      <c r="K576" s="15" t="s">
        <v>260</v>
      </c>
      <c r="L576" s="15" t="s">
        <v>63</v>
      </c>
      <c r="M576" s="16" t="s">
        <v>64</v>
      </c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E576" s="6"/>
      <c r="AF576" s="6"/>
      <c r="AG576" s="53"/>
      <c r="AH576" s="53"/>
      <c r="AI576" s="53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</row>
    <row r="577" spans="1:115" s="4" customFormat="1" ht="12.75" customHeight="1">
      <c r="A577" s="19" t="s">
        <v>3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3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E577" s="6"/>
      <c r="AF577" s="6"/>
      <c r="AG577" s="5"/>
      <c r="AH577" s="5"/>
      <c r="AI577" s="5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</row>
    <row r="578" spans="1:115" s="4" customFormat="1" ht="12.75" customHeight="1">
      <c r="A578" s="20" t="s">
        <v>4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2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E578" s="6"/>
      <c r="AF578" s="6"/>
      <c r="AG578" s="5"/>
      <c r="AH578" s="5"/>
      <c r="AI578" s="5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</row>
    <row r="579" spans="1:115" s="4" customFormat="1" ht="12.75" customHeight="1">
      <c r="A579" s="23" t="s">
        <v>68</v>
      </c>
      <c r="B579" s="27">
        <v>35</v>
      </c>
      <c r="C579" s="55">
        <v>0</v>
      </c>
      <c r="D579" s="27">
        <v>84</v>
      </c>
      <c r="E579" s="27">
        <v>0</v>
      </c>
      <c r="F579" s="27">
        <v>6</v>
      </c>
      <c r="G579" s="27">
        <v>67</v>
      </c>
      <c r="H579" s="27">
        <v>0</v>
      </c>
      <c r="I579" s="27">
        <v>0</v>
      </c>
      <c r="J579" s="27">
        <v>0</v>
      </c>
      <c r="K579" s="27">
        <v>0</v>
      </c>
      <c r="L579" s="34">
        <v>21</v>
      </c>
      <c r="M579" s="35">
        <v>0</v>
      </c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E579" s="6"/>
      <c r="AF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</row>
    <row r="580" spans="1:115" s="4" customFormat="1" ht="12.75" customHeight="1">
      <c r="A580" s="23" t="s">
        <v>54</v>
      </c>
      <c r="B580" s="25">
        <v>69</v>
      </c>
      <c r="C580" s="25">
        <v>0</v>
      </c>
      <c r="D580" s="25">
        <v>44</v>
      </c>
      <c r="E580" s="25">
        <v>0</v>
      </c>
      <c r="F580" s="25">
        <v>3</v>
      </c>
      <c r="G580" s="25">
        <v>43</v>
      </c>
      <c r="H580" s="25">
        <v>0</v>
      </c>
      <c r="I580" s="25">
        <v>0</v>
      </c>
      <c r="J580" s="25">
        <v>0</v>
      </c>
      <c r="K580" s="25">
        <v>0</v>
      </c>
      <c r="L580" s="25">
        <v>8</v>
      </c>
      <c r="M580" s="26">
        <v>4</v>
      </c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E580" s="6"/>
      <c r="AF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</row>
    <row r="581" spans="1:115" s="4" customFormat="1" ht="12.75" customHeight="1">
      <c r="A581" s="23" t="s">
        <v>164</v>
      </c>
      <c r="B581" s="25">
        <f aca="true" t="shared" si="11" ref="B581:M581">SUM(B582:B628)</f>
        <v>101</v>
      </c>
      <c r="C581" s="25">
        <f t="shared" si="11"/>
        <v>21</v>
      </c>
      <c r="D581" s="25">
        <f t="shared" si="11"/>
        <v>84</v>
      </c>
      <c r="E581" s="25">
        <f t="shared" si="11"/>
        <v>6</v>
      </c>
      <c r="F581" s="25">
        <f t="shared" si="11"/>
        <v>11</v>
      </c>
      <c r="G581" s="25">
        <f t="shared" si="11"/>
        <v>60</v>
      </c>
      <c r="H581" s="25">
        <f t="shared" si="11"/>
        <v>2</v>
      </c>
      <c r="I581" s="25">
        <f t="shared" si="11"/>
        <v>4</v>
      </c>
      <c r="J581" s="25">
        <f t="shared" si="11"/>
        <v>3</v>
      </c>
      <c r="K581" s="25">
        <f t="shared" si="11"/>
        <v>36</v>
      </c>
      <c r="L581" s="25">
        <f t="shared" si="11"/>
        <v>166</v>
      </c>
      <c r="M581" s="26">
        <f t="shared" si="11"/>
        <v>2</v>
      </c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E581" s="6"/>
      <c r="AF581" s="6"/>
      <c r="AG581" s="54"/>
      <c r="AH581" s="54"/>
      <c r="AI581" s="54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</row>
    <row r="582" spans="1:115" s="4" customFormat="1" ht="12.75" customHeight="1">
      <c r="A582" s="29" t="s">
        <v>5</v>
      </c>
      <c r="B582" s="27">
        <v>10</v>
      </c>
      <c r="C582" s="27">
        <v>17</v>
      </c>
      <c r="D582" s="27">
        <v>0</v>
      </c>
      <c r="E582" s="27">
        <v>5</v>
      </c>
      <c r="F582" s="27">
        <v>0</v>
      </c>
      <c r="G582" s="27">
        <v>0</v>
      </c>
      <c r="H582" s="27">
        <v>0</v>
      </c>
      <c r="I582" s="27">
        <v>4</v>
      </c>
      <c r="J582" s="27">
        <v>0</v>
      </c>
      <c r="K582" s="27">
        <v>0</v>
      </c>
      <c r="L582" s="27">
        <v>0</v>
      </c>
      <c r="M582" s="28">
        <v>0</v>
      </c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E582" s="6"/>
      <c r="AF582" s="6"/>
      <c r="AG582" s="54"/>
      <c r="AH582" s="54"/>
      <c r="AI582" s="54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</row>
    <row r="583" spans="1:115" s="4" customFormat="1" ht="12.75" customHeight="1">
      <c r="A583" s="31" t="s">
        <v>6</v>
      </c>
      <c r="B583" s="27">
        <v>0</v>
      </c>
      <c r="C583" s="27">
        <v>0</v>
      </c>
      <c r="D583" s="27">
        <v>0</v>
      </c>
      <c r="E583" s="27">
        <v>0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8">
        <v>0</v>
      </c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E583" s="6"/>
      <c r="AF583" s="6"/>
      <c r="AG583" s="54"/>
      <c r="AH583" s="54"/>
      <c r="AI583" s="54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</row>
    <row r="584" spans="1:115" s="4" customFormat="1" ht="12.75" customHeight="1">
      <c r="A584" s="31" t="s">
        <v>7</v>
      </c>
      <c r="B584" s="27">
        <v>2</v>
      </c>
      <c r="C584" s="27">
        <v>1</v>
      </c>
      <c r="D584" s="27">
        <v>0</v>
      </c>
      <c r="E584" s="27">
        <v>0</v>
      </c>
      <c r="F584" s="27">
        <v>0</v>
      </c>
      <c r="G584" s="27">
        <v>2</v>
      </c>
      <c r="H584" s="27">
        <v>1</v>
      </c>
      <c r="I584" s="27">
        <v>0</v>
      </c>
      <c r="J584" s="27">
        <v>2</v>
      </c>
      <c r="K584" s="27">
        <v>0</v>
      </c>
      <c r="L584" s="27">
        <v>15</v>
      </c>
      <c r="M584" s="28">
        <v>0</v>
      </c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E584" s="6"/>
      <c r="AF584" s="6"/>
      <c r="AG584" s="54"/>
      <c r="AH584" s="54"/>
      <c r="AI584" s="54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</row>
    <row r="585" spans="1:115" s="4" customFormat="1" ht="12.75" customHeight="1">
      <c r="A585" s="31" t="s">
        <v>8</v>
      </c>
      <c r="B585" s="27">
        <v>0</v>
      </c>
      <c r="C585" s="27">
        <v>0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8">
        <v>0</v>
      </c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E585" s="6"/>
      <c r="AF585" s="6"/>
      <c r="AG585" s="54"/>
      <c r="AH585" s="54"/>
      <c r="AI585" s="54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</row>
    <row r="586" spans="1:115" s="4" customFormat="1" ht="12.75" customHeight="1">
      <c r="A586" s="32" t="s">
        <v>9</v>
      </c>
      <c r="B586" s="34">
        <v>0</v>
      </c>
      <c r="C586" s="34">
        <v>0</v>
      </c>
      <c r="D586" s="34">
        <v>0</v>
      </c>
      <c r="E586" s="34">
        <v>0</v>
      </c>
      <c r="F586" s="34">
        <v>7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5">
        <v>0</v>
      </c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E586" s="6"/>
      <c r="AF586" s="6"/>
      <c r="AG586" s="54"/>
      <c r="AH586" s="54"/>
      <c r="AI586" s="54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</row>
    <row r="587" spans="1:115" s="4" customFormat="1" ht="12.75" customHeight="1">
      <c r="A587" s="29" t="s">
        <v>10</v>
      </c>
      <c r="B587" s="27">
        <v>0</v>
      </c>
      <c r="C587" s="27">
        <v>0</v>
      </c>
      <c r="D587" s="27">
        <v>0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8">
        <v>0</v>
      </c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E587" s="6"/>
      <c r="AF587" s="6"/>
      <c r="AG587" s="54"/>
      <c r="AH587" s="54"/>
      <c r="AI587" s="54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</row>
    <row r="588" spans="1:115" s="4" customFormat="1" ht="12.75" customHeight="1">
      <c r="A588" s="31" t="s">
        <v>11</v>
      </c>
      <c r="B588" s="27">
        <v>0</v>
      </c>
      <c r="C588" s="27">
        <v>0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8">
        <v>0</v>
      </c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E588" s="6"/>
      <c r="AF588" s="6"/>
      <c r="AG588" s="54"/>
      <c r="AH588" s="54"/>
      <c r="AI588" s="54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</row>
    <row r="589" spans="1:115" s="4" customFormat="1" ht="12.75" customHeight="1">
      <c r="A589" s="31" t="s">
        <v>12</v>
      </c>
      <c r="B589" s="27">
        <v>5</v>
      </c>
      <c r="C589" s="27">
        <v>0</v>
      </c>
      <c r="D589" s="27">
        <v>0</v>
      </c>
      <c r="E589" s="27">
        <v>0</v>
      </c>
      <c r="F589" s="27">
        <v>0</v>
      </c>
      <c r="G589" s="27">
        <v>5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8">
        <v>0</v>
      </c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E589" s="6"/>
      <c r="AF589" s="6"/>
      <c r="AG589" s="54"/>
      <c r="AH589" s="54"/>
      <c r="AI589" s="54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</row>
    <row r="590" spans="1:115" s="4" customFormat="1" ht="12.75" customHeight="1">
      <c r="A590" s="31" t="s">
        <v>13</v>
      </c>
      <c r="B590" s="27">
        <v>0</v>
      </c>
      <c r="C590" s="27">
        <v>0</v>
      </c>
      <c r="D590" s="27">
        <v>0</v>
      </c>
      <c r="E590" s="27">
        <v>0</v>
      </c>
      <c r="F590" s="27">
        <v>0</v>
      </c>
      <c r="G590" s="27">
        <v>1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8">
        <v>0</v>
      </c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E590" s="6"/>
      <c r="AF590" s="6"/>
      <c r="AG590" s="54"/>
      <c r="AH590" s="54"/>
      <c r="AI590" s="54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</row>
    <row r="591" spans="1:115" s="4" customFormat="1" ht="12.75" customHeight="1">
      <c r="A591" s="32" t="s">
        <v>14</v>
      </c>
      <c r="B591" s="34">
        <v>0</v>
      </c>
      <c r="C591" s="34">
        <v>0</v>
      </c>
      <c r="D591" s="34">
        <v>0</v>
      </c>
      <c r="E591" s="34">
        <v>0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5">
        <v>0</v>
      </c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E591" s="6"/>
      <c r="AF591" s="6"/>
      <c r="AG591" s="54"/>
      <c r="AH591" s="54"/>
      <c r="AI591" s="54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</row>
    <row r="592" spans="1:115" s="4" customFormat="1" ht="12.75" customHeight="1">
      <c r="A592" s="29" t="s">
        <v>15</v>
      </c>
      <c r="B592" s="27">
        <v>0</v>
      </c>
      <c r="C592" s="27">
        <v>0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8">
        <v>0</v>
      </c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E592" s="6"/>
      <c r="AF592" s="6"/>
      <c r="AG592" s="54"/>
      <c r="AH592" s="54"/>
      <c r="AI592" s="54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</row>
    <row r="593" spans="1:115" s="4" customFormat="1" ht="12.75" customHeight="1">
      <c r="A593" s="31" t="s">
        <v>16</v>
      </c>
      <c r="B593" s="27">
        <v>0</v>
      </c>
      <c r="C593" s="27">
        <v>0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8">
        <v>2</v>
      </c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E593" s="6"/>
      <c r="AF593" s="6"/>
      <c r="AG593" s="54"/>
      <c r="AH593" s="54"/>
      <c r="AI593" s="54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</row>
    <row r="594" spans="1:115" s="4" customFormat="1" ht="12.75" customHeight="1">
      <c r="A594" s="31" t="s">
        <v>17</v>
      </c>
      <c r="B594" s="27">
        <v>3</v>
      </c>
      <c r="C594" s="27">
        <v>0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8">
        <v>0</v>
      </c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E594" s="6"/>
      <c r="AF594" s="6"/>
      <c r="AG594" s="54"/>
      <c r="AH594" s="54"/>
      <c r="AI594" s="54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</row>
    <row r="595" spans="1:115" s="4" customFormat="1" ht="12.75" customHeight="1">
      <c r="A595" s="31" t="s">
        <v>18</v>
      </c>
      <c r="B595" s="27">
        <v>0</v>
      </c>
      <c r="C595" s="27">
        <v>0</v>
      </c>
      <c r="D595" s="27">
        <v>0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8">
        <v>0</v>
      </c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E595" s="6"/>
      <c r="AF595" s="6"/>
      <c r="AG595" s="54"/>
      <c r="AH595" s="54"/>
      <c r="AI595" s="54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</row>
    <row r="596" spans="1:115" s="4" customFormat="1" ht="12.75" customHeight="1">
      <c r="A596" s="32" t="s">
        <v>19</v>
      </c>
      <c r="B596" s="34">
        <v>0</v>
      </c>
      <c r="C596" s="34">
        <v>0</v>
      </c>
      <c r="D596" s="34">
        <v>0</v>
      </c>
      <c r="E596" s="34">
        <v>1</v>
      </c>
      <c r="F596" s="34">
        <v>3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5">
        <v>0</v>
      </c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E596" s="6"/>
      <c r="AF596" s="6"/>
      <c r="AG596" s="54"/>
      <c r="AH596" s="54"/>
      <c r="AI596" s="54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</row>
    <row r="597" spans="1:115" s="4" customFormat="1" ht="12.75" customHeight="1">
      <c r="A597" s="29" t="s">
        <v>20</v>
      </c>
      <c r="B597" s="27">
        <v>0</v>
      </c>
      <c r="C597" s="27">
        <v>0</v>
      </c>
      <c r="D597" s="27">
        <v>0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8">
        <v>0</v>
      </c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E597" s="6"/>
      <c r="AF597" s="6"/>
      <c r="AG597" s="54"/>
      <c r="AH597" s="54"/>
      <c r="AI597" s="54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</row>
    <row r="598" spans="1:115" s="4" customFormat="1" ht="12.75" customHeight="1">
      <c r="A598" s="31" t="s">
        <v>21</v>
      </c>
      <c r="B598" s="27">
        <v>0</v>
      </c>
      <c r="C598" s="27">
        <v>0</v>
      </c>
      <c r="D598" s="27">
        <v>0</v>
      </c>
      <c r="E598" s="27">
        <v>0</v>
      </c>
      <c r="F598" s="27">
        <v>0</v>
      </c>
      <c r="G598" s="27">
        <v>5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8">
        <v>0</v>
      </c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E598" s="6"/>
      <c r="AF598" s="6"/>
      <c r="AG598" s="54"/>
      <c r="AH598" s="54"/>
      <c r="AI598" s="54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</row>
    <row r="599" spans="1:115" s="4" customFormat="1" ht="12.75" customHeight="1">
      <c r="A599" s="31" t="s">
        <v>22</v>
      </c>
      <c r="B599" s="27">
        <v>0</v>
      </c>
      <c r="C599" s="27">
        <v>0</v>
      </c>
      <c r="D599" s="27">
        <v>0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J599" s="27">
        <v>0</v>
      </c>
      <c r="K599" s="27">
        <v>0</v>
      </c>
      <c r="L599" s="27">
        <v>0</v>
      </c>
      <c r="M599" s="28">
        <v>0</v>
      </c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E599" s="6"/>
      <c r="AF599" s="6"/>
      <c r="AG599" s="54"/>
      <c r="AH599" s="54"/>
      <c r="AI599" s="54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</row>
    <row r="600" spans="1:115" s="4" customFormat="1" ht="12.75" customHeight="1">
      <c r="A600" s="31" t="s">
        <v>23</v>
      </c>
      <c r="B600" s="27">
        <v>0</v>
      </c>
      <c r="C600" s="27">
        <v>0</v>
      </c>
      <c r="D600" s="27">
        <v>0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8">
        <v>0</v>
      </c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E600" s="6"/>
      <c r="AF600" s="6"/>
      <c r="AG600" s="54"/>
      <c r="AH600" s="54"/>
      <c r="AI600" s="54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</row>
    <row r="601" spans="1:115" s="4" customFormat="1" ht="12.75" customHeight="1">
      <c r="A601" s="32" t="s">
        <v>24</v>
      </c>
      <c r="B601" s="34">
        <v>0</v>
      </c>
      <c r="C601" s="34">
        <v>0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5">
        <v>0</v>
      </c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E601" s="6"/>
      <c r="AF601" s="6"/>
      <c r="AG601" s="54"/>
      <c r="AH601" s="54"/>
      <c r="AI601" s="54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</row>
    <row r="602" spans="1:115" s="4" customFormat="1" ht="12.75" customHeight="1">
      <c r="A602" s="29" t="s">
        <v>25</v>
      </c>
      <c r="B602" s="27">
        <v>0</v>
      </c>
      <c r="C602" s="27">
        <v>0</v>
      </c>
      <c r="D602" s="27">
        <v>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8">
        <v>0</v>
      </c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E602" s="6"/>
      <c r="AF602" s="6"/>
      <c r="AG602" s="54"/>
      <c r="AH602" s="54"/>
      <c r="AI602" s="54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</row>
    <row r="603" spans="1:115" s="4" customFormat="1" ht="12.75" customHeight="1">
      <c r="A603" s="31" t="s">
        <v>26</v>
      </c>
      <c r="B603" s="27">
        <v>1</v>
      </c>
      <c r="C603" s="27">
        <v>0</v>
      </c>
      <c r="D603" s="27">
        <v>0</v>
      </c>
      <c r="E603" s="27">
        <v>0</v>
      </c>
      <c r="F603" s="27">
        <v>0</v>
      </c>
      <c r="G603" s="27">
        <v>0</v>
      </c>
      <c r="H603" s="27">
        <v>0</v>
      </c>
      <c r="I603" s="27">
        <v>0</v>
      </c>
      <c r="J603" s="27">
        <v>0</v>
      </c>
      <c r="K603" s="27">
        <v>0</v>
      </c>
      <c r="L603" s="27">
        <v>0</v>
      </c>
      <c r="M603" s="28">
        <v>0</v>
      </c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E603" s="6"/>
      <c r="AF603" s="6"/>
      <c r="AG603" s="54"/>
      <c r="AH603" s="54"/>
      <c r="AI603" s="54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</row>
    <row r="604" spans="1:115" s="4" customFormat="1" ht="12.75" customHeight="1">
      <c r="A604" s="31" t="s">
        <v>27</v>
      </c>
      <c r="B604" s="27">
        <v>0</v>
      </c>
      <c r="C604" s="27">
        <v>0</v>
      </c>
      <c r="D604" s="27">
        <v>0</v>
      </c>
      <c r="E604" s="27">
        <v>0</v>
      </c>
      <c r="F604" s="27">
        <v>0</v>
      </c>
      <c r="G604" s="27">
        <v>0</v>
      </c>
      <c r="H604" s="27">
        <v>0</v>
      </c>
      <c r="I604" s="27">
        <v>0</v>
      </c>
      <c r="J604" s="27">
        <v>0</v>
      </c>
      <c r="K604" s="27">
        <v>0</v>
      </c>
      <c r="L604" s="27">
        <v>0</v>
      </c>
      <c r="M604" s="28">
        <v>0</v>
      </c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E604" s="6"/>
      <c r="AF604" s="6"/>
      <c r="AG604" s="54"/>
      <c r="AH604" s="54"/>
      <c r="AI604" s="54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</row>
    <row r="605" spans="1:115" s="4" customFormat="1" ht="12.75" customHeight="1">
      <c r="A605" s="31" t="s">
        <v>28</v>
      </c>
      <c r="B605" s="27">
        <v>0</v>
      </c>
      <c r="C605" s="27">
        <v>0</v>
      </c>
      <c r="D605" s="27">
        <v>0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0</v>
      </c>
      <c r="K605" s="27">
        <v>0</v>
      </c>
      <c r="L605" s="27">
        <v>0</v>
      </c>
      <c r="M605" s="28">
        <v>0</v>
      </c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E605" s="6"/>
      <c r="AF605" s="6"/>
      <c r="AG605" s="54"/>
      <c r="AH605" s="54"/>
      <c r="AI605" s="54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</row>
    <row r="606" spans="1:115" s="4" customFormat="1" ht="12.75" customHeight="1">
      <c r="A606" s="32" t="s">
        <v>29</v>
      </c>
      <c r="B606" s="34">
        <v>0</v>
      </c>
      <c r="C606" s="34">
        <v>0</v>
      </c>
      <c r="D606" s="34">
        <v>0</v>
      </c>
      <c r="E606" s="34">
        <v>0</v>
      </c>
      <c r="F606" s="34">
        <v>0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5">
        <v>0</v>
      </c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E606" s="6"/>
      <c r="AF606" s="6"/>
      <c r="AG606" s="54"/>
      <c r="AH606" s="54"/>
      <c r="AI606" s="54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</row>
    <row r="607" spans="1:115" s="4" customFormat="1" ht="12.75" customHeight="1">
      <c r="A607" s="29" t="s">
        <v>30</v>
      </c>
      <c r="B607" s="27">
        <v>1</v>
      </c>
      <c r="C607" s="27">
        <v>0</v>
      </c>
      <c r="D607" s="27">
        <v>0</v>
      </c>
      <c r="E607" s="27">
        <v>0</v>
      </c>
      <c r="F607" s="27">
        <v>0</v>
      </c>
      <c r="G607" s="27">
        <v>10</v>
      </c>
      <c r="H607" s="27">
        <v>0</v>
      </c>
      <c r="I607" s="27">
        <v>0</v>
      </c>
      <c r="J607" s="27">
        <v>0</v>
      </c>
      <c r="K607" s="27">
        <v>0</v>
      </c>
      <c r="L607" s="27">
        <v>0</v>
      </c>
      <c r="M607" s="28">
        <v>0</v>
      </c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E607" s="6"/>
      <c r="AF607" s="6"/>
      <c r="AG607" s="54"/>
      <c r="AH607" s="54"/>
      <c r="AI607" s="54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</row>
    <row r="608" spans="1:115" s="4" customFormat="1" ht="12.75" customHeight="1">
      <c r="A608" s="31" t="s">
        <v>31</v>
      </c>
      <c r="B608" s="27">
        <v>0</v>
      </c>
      <c r="C608" s="27">
        <v>0</v>
      </c>
      <c r="D608" s="27">
        <v>0</v>
      </c>
      <c r="E608" s="27">
        <v>0</v>
      </c>
      <c r="F608" s="27">
        <v>0</v>
      </c>
      <c r="G608" s="27">
        <v>0</v>
      </c>
      <c r="H608" s="27">
        <v>0</v>
      </c>
      <c r="I608" s="27">
        <v>0</v>
      </c>
      <c r="J608" s="27">
        <v>0</v>
      </c>
      <c r="K608" s="27">
        <v>0</v>
      </c>
      <c r="L608" s="27">
        <v>0</v>
      </c>
      <c r="M608" s="28">
        <v>0</v>
      </c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E608" s="6"/>
      <c r="AF608" s="6"/>
      <c r="AG608" s="54"/>
      <c r="AH608" s="54"/>
      <c r="AI608" s="54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</row>
    <row r="609" spans="1:115" s="4" customFormat="1" ht="12.75" customHeight="1">
      <c r="A609" s="31" t="s">
        <v>32</v>
      </c>
      <c r="B609" s="27">
        <v>0</v>
      </c>
      <c r="C609" s="27">
        <v>0</v>
      </c>
      <c r="D609" s="27">
        <v>0</v>
      </c>
      <c r="E609" s="27">
        <v>0</v>
      </c>
      <c r="F609" s="27">
        <v>0</v>
      </c>
      <c r="G609" s="27">
        <v>0</v>
      </c>
      <c r="H609" s="27">
        <v>0</v>
      </c>
      <c r="I609" s="27">
        <v>0</v>
      </c>
      <c r="J609" s="27">
        <v>0</v>
      </c>
      <c r="K609" s="27">
        <v>0</v>
      </c>
      <c r="L609" s="27">
        <v>0</v>
      </c>
      <c r="M609" s="28">
        <v>0</v>
      </c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E609" s="6"/>
      <c r="AF609" s="6"/>
      <c r="AG609" s="54"/>
      <c r="AH609" s="54"/>
      <c r="AI609" s="54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</row>
    <row r="610" spans="1:115" s="4" customFormat="1" ht="12.75" customHeight="1">
      <c r="A610" s="31" t="s">
        <v>33</v>
      </c>
      <c r="B610" s="27">
        <v>0</v>
      </c>
      <c r="C610" s="27">
        <v>0</v>
      </c>
      <c r="D610" s="27">
        <v>0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8">
        <v>0</v>
      </c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E610" s="6"/>
      <c r="AF610" s="6"/>
      <c r="AG610" s="54"/>
      <c r="AH610" s="54"/>
      <c r="AI610" s="54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</row>
    <row r="611" spans="1:115" s="4" customFormat="1" ht="12.75" customHeight="1">
      <c r="A611" s="32" t="s">
        <v>34</v>
      </c>
      <c r="B611" s="34">
        <v>0</v>
      </c>
      <c r="C611" s="34">
        <v>0</v>
      </c>
      <c r="D611" s="34">
        <v>0</v>
      </c>
      <c r="E611" s="34">
        <v>0</v>
      </c>
      <c r="F611" s="34">
        <v>0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5">
        <v>0</v>
      </c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E611" s="6"/>
      <c r="AF611" s="6"/>
      <c r="AG611" s="54"/>
      <c r="AH611" s="54"/>
      <c r="AI611" s="54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</row>
    <row r="612" spans="1:115" s="4" customFormat="1" ht="12.75" customHeight="1">
      <c r="A612" s="29" t="s">
        <v>35</v>
      </c>
      <c r="B612" s="27">
        <v>0</v>
      </c>
      <c r="C612" s="27">
        <v>0</v>
      </c>
      <c r="D612" s="27">
        <v>35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8">
        <v>0</v>
      </c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E612" s="6"/>
      <c r="AF612" s="6"/>
      <c r="AG612" s="54"/>
      <c r="AH612" s="54"/>
      <c r="AI612" s="54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</row>
    <row r="613" spans="1:115" s="4" customFormat="1" ht="12.75" customHeight="1">
      <c r="A613" s="31" t="s">
        <v>36</v>
      </c>
      <c r="B613" s="27">
        <v>60</v>
      </c>
      <c r="C613" s="27">
        <v>2</v>
      </c>
      <c r="D613" s="27">
        <v>2</v>
      </c>
      <c r="E613" s="27">
        <v>0</v>
      </c>
      <c r="F613" s="27">
        <v>0</v>
      </c>
      <c r="G613" s="27">
        <v>1</v>
      </c>
      <c r="H613" s="27">
        <v>0</v>
      </c>
      <c r="I613" s="27">
        <v>0</v>
      </c>
      <c r="J613" s="27">
        <v>1</v>
      </c>
      <c r="K613" s="27">
        <v>0</v>
      </c>
      <c r="L613" s="27">
        <v>0</v>
      </c>
      <c r="M613" s="28">
        <v>0</v>
      </c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E613" s="6"/>
      <c r="AF613" s="6"/>
      <c r="AG613" s="54"/>
      <c r="AH613" s="54"/>
      <c r="AI613" s="54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</row>
    <row r="614" spans="1:115" s="4" customFormat="1" ht="12.75" customHeight="1">
      <c r="A614" s="31" t="s">
        <v>37</v>
      </c>
      <c r="B614" s="27">
        <v>0</v>
      </c>
      <c r="C614" s="27">
        <v>0</v>
      </c>
      <c r="D614" s="27">
        <v>36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0</v>
      </c>
      <c r="L614" s="27">
        <v>0</v>
      </c>
      <c r="M614" s="28">
        <v>0</v>
      </c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E614" s="6"/>
      <c r="AF614" s="6"/>
      <c r="AG614" s="54"/>
      <c r="AH614" s="54"/>
      <c r="AI614" s="54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</row>
    <row r="615" spans="1:115" s="4" customFormat="1" ht="12.75" customHeight="1">
      <c r="A615" s="31" t="s">
        <v>38</v>
      </c>
      <c r="B615" s="27">
        <v>0</v>
      </c>
      <c r="C615" s="27">
        <v>0</v>
      </c>
      <c r="D615" s="27">
        <v>8</v>
      </c>
      <c r="E615" s="27">
        <v>0</v>
      </c>
      <c r="F615" s="27">
        <v>0</v>
      </c>
      <c r="G615" s="27">
        <v>19</v>
      </c>
      <c r="H615" s="27">
        <v>0</v>
      </c>
      <c r="I615" s="27">
        <v>0</v>
      </c>
      <c r="J615" s="27">
        <v>0</v>
      </c>
      <c r="K615" s="27">
        <v>0</v>
      </c>
      <c r="L615" s="27">
        <v>0</v>
      </c>
      <c r="M615" s="28">
        <v>0</v>
      </c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E615" s="6"/>
      <c r="AF615" s="6"/>
      <c r="AG615" s="54"/>
      <c r="AH615" s="54"/>
      <c r="AI615" s="54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</row>
    <row r="616" spans="1:115" s="4" customFormat="1" ht="12.75" customHeight="1">
      <c r="A616" s="32" t="s">
        <v>39</v>
      </c>
      <c r="B616" s="34">
        <v>0</v>
      </c>
      <c r="C616" s="34">
        <v>0</v>
      </c>
      <c r="D616" s="34">
        <v>0</v>
      </c>
      <c r="E616" s="34">
        <v>0</v>
      </c>
      <c r="F616" s="34">
        <v>0</v>
      </c>
      <c r="G616" s="34">
        <v>0</v>
      </c>
      <c r="H616" s="34">
        <v>0</v>
      </c>
      <c r="I616" s="34">
        <v>0</v>
      </c>
      <c r="J616" s="34">
        <v>0</v>
      </c>
      <c r="K616" s="34">
        <v>36</v>
      </c>
      <c r="L616" s="34">
        <v>0</v>
      </c>
      <c r="M616" s="35">
        <v>0</v>
      </c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E616" s="6"/>
      <c r="AF616" s="6"/>
      <c r="AG616" s="54"/>
      <c r="AH616" s="54"/>
      <c r="AI616" s="54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</row>
    <row r="617" spans="1:115" s="4" customFormat="1" ht="12.75" customHeight="1">
      <c r="A617" s="29" t="s">
        <v>40</v>
      </c>
      <c r="B617" s="27">
        <v>0</v>
      </c>
      <c r="C617" s="27">
        <v>0</v>
      </c>
      <c r="D617" s="27">
        <v>0</v>
      </c>
      <c r="E617" s="27">
        <v>0</v>
      </c>
      <c r="F617" s="27">
        <v>0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</v>
      </c>
      <c r="M617" s="28">
        <v>0</v>
      </c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E617" s="6"/>
      <c r="AF617" s="6"/>
      <c r="AG617" s="54"/>
      <c r="AH617" s="54"/>
      <c r="AI617" s="54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</row>
    <row r="618" spans="1:115" s="4" customFormat="1" ht="12.75" customHeight="1">
      <c r="A618" s="31" t="s">
        <v>41</v>
      </c>
      <c r="B618" s="27">
        <v>0</v>
      </c>
      <c r="C618" s="27">
        <v>0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8">
        <v>0</v>
      </c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E618" s="6"/>
      <c r="AF618" s="6"/>
      <c r="AG618" s="54"/>
      <c r="AH618" s="54"/>
      <c r="AI618" s="54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</row>
    <row r="619" spans="1:115" s="4" customFormat="1" ht="12.75" customHeight="1">
      <c r="A619" s="31" t="s">
        <v>42</v>
      </c>
      <c r="B619" s="27">
        <v>0</v>
      </c>
      <c r="C619" s="27">
        <v>0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8">
        <v>0</v>
      </c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E619" s="6"/>
      <c r="AF619" s="6"/>
      <c r="AG619" s="54"/>
      <c r="AH619" s="54"/>
      <c r="AI619" s="54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</row>
    <row r="620" spans="1:115" s="4" customFormat="1" ht="12.75" customHeight="1">
      <c r="A620" s="31" t="s">
        <v>43</v>
      </c>
      <c r="B620" s="27">
        <v>0</v>
      </c>
      <c r="C620" s="27">
        <v>0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8">
        <v>0</v>
      </c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E620" s="6"/>
      <c r="AF620" s="6"/>
      <c r="AG620" s="54"/>
      <c r="AH620" s="54"/>
      <c r="AI620" s="54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</row>
    <row r="621" spans="1:115" s="4" customFormat="1" ht="12.75" customHeight="1">
      <c r="A621" s="32" t="s">
        <v>44</v>
      </c>
      <c r="B621" s="34">
        <v>0</v>
      </c>
      <c r="C621" s="34">
        <v>0</v>
      </c>
      <c r="D621" s="34">
        <v>0</v>
      </c>
      <c r="E621" s="34">
        <v>0</v>
      </c>
      <c r="F621" s="34">
        <v>0</v>
      </c>
      <c r="G621" s="34">
        <v>0</v>
      </c>
      <c r="H621" s="34">
        <v>0</v>
      </c>
      <c r="I621" s="34">
        <v>0</v>
      </c>
      <c r="J621" s="34">
        <v>0</v>
      </c>
      <c r="K621" s="34">
        <v>0</v>
      </c>
      <c r="L621" s="34">
        <v>0</v>
      </c>
      <c r="M621" s="35">
        <v>0</v>
      </c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E621" s="6"/>
      <c r="AF621" s="6"/>
      <c r="AG621" s="54"/>
      <c r="AH621" s="54"/>
      <c r="AI621" s="54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</row>
    <row r="622" spans="1:115" s="4" customFormat="1" ht="12.75" customHeight="1">
      <c r="A622" s="29" t="s">
        <v>45</v>
      </c>
      <c r="B622" s="27">
        <v>0</v>
      </c>
      <c r="C622" s="27">
        <v>0</v>
      </c>
      <c r="D622" s="27">
        <v>0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8">
        <v>0</v>
      </c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E622" s="6"/>
      <c r="AF622" s="6"/>
      <c r="AG622" s="54"/>
      <c r="AH622" s="54"/>
      <c r="AI622" s="54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</row>
    <row r="623" spans="1:115" s="4" customFormat="1" ht="12.75" customHeight="1">
      <c r="A623" s="31" t="s">
        <v>46</v>
      </c>
      <c r="B623" s="27">
        <v>0</v>
      </c>
      <c r="C623" s="27">
        <v>0</v>
      </c>
      <c r="D623" s="27">
        <v>0</v>
      </c>
      <c r="E623" s="27">
        <v>0</v>
      </c>
      <c r="F623" s="27">
        <v>0</v>
      </c>
      <c r="G623" s="27">
        <v>10</v>
      </c>
      <c r="H623" s="27">
        <v>1</v>
      </c>
      <c r="I623" s="27">
        <v>0</v>
      </c>
      <c r="J623" s="27">
        <v>0</v>
      </c>
      <c r="K623" s="27">
        <v>0</v>
      </c>
      <c r="L623" s="27">
        <v>122</v>
      </c>
      <c r="M623" s="28">
        <v>0</v>
      </c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E623" s="6"/>
      <c r="AF623" s="6"/>
      <c r="AG623" s="54"/>
      <c r="AH623" s="54"/>
      <c r="AI623" s="54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</row>
    <row r="624" spans="1:115" s="4" customFormat="1" ht="12.75" customHeight="1">
      <c r="A624" s="31" t="s">
        <v>47</v>
      </c>
      <c r="B624" s="27">
        <v>5</v>
      </c>
      <c r="C624" s="27">
        <v>0</v>
      </c>
      <c r="D624" s="27">
        <v>0</v>
      </c>
      <c r="E624" s="27">
        <v>0</v>
      </c>
      <c r="F624" s="27">
        <v>0</v>
      </c>
      <c r="G624" s="27">
        <v>1</v>
      </c>
      <c r="H624" s="27">
        <v>0</v>
      </c>
      <c r="I624" s="27">
        <v>0</v>
      </c>
      <c r="J624" s="27">
        <v>0</v>
      </c>
      <c r="K624" s="27">
        <v>0</v>
      </c>
      <c r="L624" s="27">
        <v>0</v>
      </c>
      <c r="M624" s="28">
        <v>0</v>
      </c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E624" s="6"/>
      <c r="AF624" s="6"/>
      <c r="AG624" s="54"/>
      <c r="AH624" s="54"/>
      <c r="AI624" s="54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</row>
    <row r="625" spans="1:115" s="4" customFormat="1" ht="12.75" customHeight="1">
      <c r="A625" s="31" t="s">
        <v>48</v>
      </c>
      <c r="B625" s="27">
        <v>0</v>
      </c>
      <c r="C625" s="27">
        <v>0</v>
      </c>
      <c r="D625" s="27">
        <v>3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8">
        <v>0</v>
      </c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E625" s="6"/>
      <c r="AF625" s="6"/>
      <c r="AG625" s="54"/>
      <c r="AH625" s="54"/>
      <c r="AI625" s="54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</row>
    <row r="626" spans="1:115" s="4" customFormat="1" ht="12.75" customHeight="1">
      <c r="A626" s="32" t="s">
        <v>49</v>
      </c>
      <c r="B626" s="34">
        <v>6</v>
      </c>
      <c r="C626" s="34">
        <v>1</v>
      </c>
      <c r="D626" s="34">
        <v>0</v>
      </c>
      <c r="E626" s="34">
        <v>0</v>
      </c>
      <c r="F626" s="34">
        <v>1</v>
      </c>
      <c r="G626" s="34">
        <v>6</v>
      </c>
      <c r="H626" s="34">
        <v>0</v>
      </c>
      <c r="I626" s="34">
        <v>0</v>
      </c>
      <c r="J626" s="34">
        <v>0</v>
      </c>
      <c r="K626" s="34">
        <v>0</v>
      </c>
      <c r="L626" s="34">
        <v>29</v>
      </c>
      <c r="M626" s="35">
        <v>0</v>
      </c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E626" s="6"/>
      <c r="AF626" s="6"/>
      <c r="AG626" s="54"/>
      <c r="AH626" s="54"/>
      <c r="AI626" s="54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</row>
    <row r="627" spans="1:115" s="4" customFormat="1" ht="12.75" customHeight="1">
      <c r="A627" s="29" t="s">
        <v>50</v>
      </c>
      <c r="B627" s="27">
        <v>0</v>
      </c>
      <c r="C627" s="27">
        <v>0</v>
      </c>
      <c r="D627" s="27">
        <v>0</v>
      </c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J627" s="27">
        <v>0</v>
      </c>
      <c r="K627" s="27">
        <v>0</v>
      </c>
      <c r="L627" s="27">
        <v>0</v>
      </c>
      <c r="M627" s="28">
        <v>0</v>
      </c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E627" s="6"/>
      <c r="AF627" s="6"/>
      <c r="AG627" s="54"/>
      <c r="AH627" s="54"/>
      <c r="AI627" s="54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</row>
    <row r="628" spans="1:115" s="4" customFormat="1" ht="12.75" customHeight="1">
      <c r="A628" s="39" t="s">
        <v>51</v>
      </c>
      <c r="B628" s="41">
        <v>8</v>
      </c>
      <c r="C628" s="41">
        <v>0</v>
      </c>
      <c r="D628" s="41">
        <v>0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>
        <v>0</v>
      </c>
      <c r="M628" s="42">
        <v>0</v>
      </c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E628" s="6"/>
      <c r="AF628" s="6"/>
      <c r="AG628" s="54"/>
      <c r="AH628" s="54"/>
      <c r="AI628" s="54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</row>
    <row r="629" spans="2:93" s="4" customFormat="1" ht="12.75" customHeight="1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</row>
    <row r="630" spans="2:93" s="4" customFormat="1" ht="12.75" customHeight="1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</row>
    <row r="631" spans="1:93" s="4" customFormat="1" ht="12.75" customHeight="1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5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</row>
    <row r="632" spans="1:93" s="4" customFormat="1" ht="12.75" customHeight="1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5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</row>
    <row r="633" spans="1:93" s="4" customFormat="1" ht="12.75" customHeight="1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5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</row>
    <row r="634" spans="1:93" s="4" customFormat="1" ht="12.75" customHeight="1">
      <c r="A634" s="1" t="s">
        <v>163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</row>
    <row r="635" spans="1:93" s="4" customFormat="1" ht="12.75" customHeight="1">
      <c r="A635" s="6"/>
      <c r="B635" s="2" t="s">
        <v>261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</row>
    <row r="636" spans="2:93" s="4" customFormat="1" ht="12.75" customHeight="1">
      <c r="B636" s="5"/>
      <c r="C636" s="5"/>
      <c r="D636" s="5"/>
      <c r="E636" s="5"/>
      <c r="H636" s="5"/>
      <c r="K636" s="5"/>
      <c r="L636" s="5"/>
      <c r="M636" s="5" t="s">
        <v>0</v>
      </c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</row>
    <row r="637" spans="1:103" s="4" customFormat="1" ht="12.75" customHeight="1">
      <c r="A637" s="7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9"/>
      <c r="N637" s="6"/>
      <c r="O637" s="6"/>
      <c r="P637" s="6"/>
      <c r="Q637" s="6"/>
      <c r="S637" s="6"/>
      <c r="T637" s="6"/>
      <c r="U637" s="5"/>
      <c r="V637" s="5"/>
      <c r="W637" s="5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</row>
    <row r="638" spans="1:103" s="4" customFormat="1" ht="12.75" customHeight="1">
      <c r="A638" s="10" t="s">
        <v>1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3"/>
      <c r="N638" s="6"/>
      <c r="O638" s="6"/>
      <c r="P638" s="6"/>
      <c r="Q638" s="6"/>
      <c r="S638" s="6"/>
      <c r="T638" s="6"/>
      <c r="U638" s="5"/>
      <c r="V638" s="5"/>
      <c r="W638" s="5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</row>
    <row r="639" spans="1:103" s="17" customFormat="1" ht="12.75" customHeight="1">
      <c r="A639" s="14"/>
      <c r="B639" s="15" t="s">
        <v>262</v>
      </c>
      <c r="C639" s="15" t="s">
        <v>263</v>
      </c>
      <c r="D639" s="15" t="s">
        <v>65</v>
      </c>
      <c r="E639" s="15" t="s">
        <v>66</v>
      </c>
      <c r="F639" s="15" t="s">
        <v>67</v>
      </c>
      <c r="G639" s="15" t="s">
        <v>90</v>
      </c>
      <c r="H639" s="15" t="s">
        <v>91</v>
      </c>
      <c r="I639" s="15" t="s">
        <v>92</v>
      </c>
      <c r="J639" s="15" t="s">
        <v>93</v>
      </c>
      <c r="K639" s="15" t="s">
        <v>264</v>
      </c>
      <c r="L639" s="15" t="s">
        <v>265</v>
      </c>
      <c r="M639" s="16" t="s">
        <v>266</v>
      </c>
      <c r="N639" s="6"/>
      <c r="O639" s="6"/>
      <c r="P639" s="6"/>
      <c r="Q639" s="6"/>
      <c r="S639" s="6"/>
      <c r="T639" s="6"/>
      <c r="U639" s="53"/>
      <c r="V639" s="53"/>
      <c r="W639" s="53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</row>
    <row r="640" spans="1:103" s="4" customFormat="1" ht="12.75" customHeight="1">
      <c r="A640" s="19" t="s">
        <v>3</v>
      </c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3"/>
      <c r="N640" s="6"/>
      <c r="O640" s="6"/>
      <c r="P640" s="6"/>
      <c r="Q640" s="6"/>
      <c r="S640" s="6"/>
      <c r="T640" s="6"/>
      <c r="U640" s="5"/>
      <c r="V640" s="5"/>
      <c r="W640" s="5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</row>
    <row r="641" spans="1:103" s="4" customFormat="1" ht="12.75" customHeight="1">
      <c r="A641" s="20" t="s">
        <v>4</v>
      </c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2"/>
      <c r="N641" s="6"/>
      <c r="O641" s="6"/>
      <c r="P641" s="6"/>
      <c r="Q641" s="6"/>
      <c r="S641" s="6"/>
      <c r="T641" s="6"/>
      <c r="U641" s="5"/>
      <c r="V641" s="5"/>
      <c r="W641" s="5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</row>
    <row r="642" spans="1:103" s="4" customFormat="1" ht="12.75" customHeight="1">
      <c r="A642" s="23" t="s">
        <v>68</v>
      </c>
      <c r="B642" s="34">
        <v>0</v>
      </c>
      <c r="C642" s="34">
        <v>0</v>
      </c>
      <c r="D642" s="34">
        <v>0</v>
      </c>
      <c r="E642" s="34">
        <v>44</v>
      </c>
      <c r="F642" s="34">
        <v>0</v>
      </c>
      <c r="G642" s="27">
        <v>60</v>
      </c>
      <c r="H642" s="27">
        <v>250</v>
      </c>
      <c r="I642" s="27">
        <v>2</v>
      </c>
      <c r="J642" s="27">
        <v>22</v>
      </c>
      <c r="K642" s="27">
        <v>0</v>
      </c>
      <c r="L642" s="27">
        <v>0</v>
      </c>
      <c r="M642" s="28">
        <v>0</v>
      </c>
      <c r="N642" s="6"/>
      <c r="O642" s="6"/>
      <c r="P642" s="6"/>
      <c r="Q642" s="6"/>
      <c r="S642" s="6"/>
      <c r="T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</row>
    <row r="643" spans="1:103" s="4" customFormat="1" ht="12.75" customHeight="1">
      <c r="A643" s="23" t="s">
        <v>54</v>
      </c>
      <c r="B643" s="25">
        <v>0</v>
      </c>
      <c r="C643" s="25">
        <v>0</v>
      </c>
      <c r="D643" s="25">
        <v>42</v>
      </c>
      <c r="E643" s="25">
        <v>126</v>
      </c>
      <c r="F643" s="25">
        <v>11</v>
      </c>
      <c r="G643" s="25">
        <v>84</v>
      </c>
      <c r="H643" s="25">
        <v>264</v>
      </c>
      <c r="I643" s="25">
        <v>4</v>
      </c>
      <c r="J643" s="25">
        <v>43</v>
      </c>
      <c r="K643" s="25">
        <v>0</v>
      </c>
      <c r="L643" s="25">
        <v>0</v>
      </c>
      <c r="M643" s="26">
        <v>0</v>
      </c>
      <c r="N643" s="6"/>
      <c r="O643" s="6"/>
      <c r="P643" s="6"/>
      <c r="Q643" s="6"/>
      <c r="S643" s="6"/>
      <c r="T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</row>
    <row r="644" spans="1:103" s="4" customFormat="1" ht="12.75" customHeight="1">
      <c r="A644" s="23" t="s">
        <v>164</v>
      </c>
      <c r="B644" s="25">
        <f aca="true" t="shared" si="12" ref="B644:M644">SUM(B645:B691)</f>
        <v>2</v>
      </c>
      <c r="C644" s="25">
        <f t="shared" si="12"/>
        <v>95</v>
      </c>
      <c r="D644" s="25">
        <f t="shared" si="12"/>
        <v>41</v>
      </c>
      <c r="E644" s="25">
        <f t="shared" si="12"/>
        <v>147</v>
      </c>
      <c r="F644" s="25">
        <f t="shared" si="12"/>
        <v>32</v>
      </c>
      <c r="G644" s="25">
        <f t="shared" si="12"/>
        <v>113</v>
      </c>
      <c r="H644" s="25">
        <f t="shared" si="12"/>
        <v>326</v>
      </c>
      <c r="I644" s="25">
        <f t="shared" si="12"/>
        <v>42</v>
      </c>
      <c r="J644" s="25">
        <f t="shared" si="12"/>
        <v>71</v>
      </c>
      <c r="K644" s="25">
        <f t="shared" si="12"/>
        <v>4</v>
      </c>
      <c r="L644" s="25">
        <f t="shared" si="12"/>
        <v>3</v>
      </c>
      <c r="M644" s="26">
        <f t="shared" si="12"/>
        <v>2</v>
      </c>
      <c r="N644" s="6"/>
      <c r="O644" s="6"/>
      <c r="P644" s="6"/>
      <c r="Q644" s="6"/>
      <c r="S644" s="6"/>
      <c r="T644" s="6"/>
      <c r="U644" s="54"/>
      <c r="V644" s="54"/>
      <c r="W644" s="54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</row>
    <row r="645" spans="1:103" s="4" customFormat="1" ht="12.75" customHeight="1">
      <c r="A645" s="29" t="s">
        <v>5</v>
      </c>
      <c r="B645" s="27">
        <v>0</v>
      </c>
      <c r="C645" s="27">
        <v>0</v>
      </c>
      <c r="D645" s="27">
        <v>1</v>
      </c>
      <c r="E645" s="27">
        <v>30</v>
      </c>
      <c r="F645" s="27">
        <v>23</v>
      </c>
      <c r="G645" s="27">
        <v>11</v>
      </c>
      <c r="H645" s="27">
        <v>5</v>
      </c>
      <c r="I645" s="27">
        <v>34</v>
      </c>
      <c r="J645" s="27">
        <v>12</v>
      </c>
      <c r="K645" s="27">
        <v>0</v>
      </c>
      <c r="L645" s="27">
        <v>0</v>
      </c>
      <c r="M645" s="28">
        <v>1</v>
      </c>
      <c r="N645" s="6"/>
      <c r="O645" s="6"/>
      <c r="P645" s="6"/>
      <c r="Q645" s="6"/>
      <c r="S645" s="6"/>
      <c r="T645" s="6"/>
      <c r="U645" s="54"/>
      <c r="V645" s="54"/>
      <c r="W645" s="54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</row>
    <row r="646" spans="1:103" s="4" customFormat="1" ht="12.75" customHeight="1">
      <c r="A646" s="31" t="s">
        <v>6</v>
      </c>
      <c r="B646" s="27">
        <v>0</v>
      </c>
      <c r="C646" s="27">
        <v>0</v>
      </c>
      <c r="D646" s="27">
        <v>0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0</v>
      </c>
      <c r="M646" s="28">
        <v>0</v>
      </c>
      <c r="N646" s="6"/>
      <c r="O646" s="6"/>
      <c r="P646" s="6"/>
      <c r="Q646" s="6"/>
      <c r="S646" s="6"/>
      <c r="T646" s="6"/>
      <c r="U646" s="54"/>
      <c r="V646" s="54"/>
      <c r="W646" s="54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</row>
    <row r="647" spans="1:103" s="4" customFormat="1" ht="12.75" customHeight="1">
      <c r="A647" s="31" t="s">
        <v>7</v>
      </c>
      <c r="B647" s="27">
        <v>1</v>
      </c>
      <c r="C647" s="27">
        <v>0</v>
      </c>
      <c r="D647" s="27">
        <v>0</v>
      </c>
      <c r="E647" s="27">
        <v>11</v>
      </c>
      <c r="F647" s="27">
        <v>0</v>
      </c>
      <c r="G647" s="27">
        <v>2</v>
      </c>
      <c r="H647" s="27">
        <v>0</v>
      </c>
      <c r="I647" s="27">
        <v>0</v>
      </c>
      <c r="J647" s="27">
        <v>12</v>
      </c>
      <c r="K647" s="27">
        <v>0</v>
      </c>
      <c r="L647" s="27">
        <v>0</v>
      </c>
      <c r="M647" s="28">
        <v>0</v>
      </c>
      <c r="N647" s="6"/>
      <c r="O647" s="6"/>
      <c r="P647" s="6"/>
      <c r="Q647" s="6"/>
      <c r="S647" s="6"/>
      <c r="T647" s="6"/>
      <c r="U647" s="54"/>
      <c r="V647" s="54"/>
      <c r="W647" s="54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</row>
    <row r="648" spans="1:103" s="4" customFormat="1" ht="12.75" customHeight="1">
      <c r="A648" s="31" t="s">
        <v>8</v>
      </c>
      <c r="B648" s="27">
        <v>0</v>
      </c>
      <c r="C648" s="27">
        <v>0</v>
      </c>
      <c r="D648" s="27">
        <v>0</v>
      </c>
      <c r="E648" s="27">
        <v>0</v>
      </c>
      <c r="F648" s="27">
        <v>2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3</v>
      </c>
      <c r="M648" s="28">
        <v>0</v>
      </c>
      <c r="N648" s="6"/>
      <c r="O648" s="6"/>
      <c r="P648" s="6"/>
      <c r="Q648" s="6"/>
      <c r="S648" s="6"/>
      <c r="T648" s="6"/>
      <c r="U648" s="54"/>
      <c r="V648" s="54"/>
      <c r="W648" s="54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</row>
    <row r="649" spans="1:103" s="4" customFormat="1" ht="12.75" customHeight="1">
      <c r="A649" s="32" t="s">
        <v>9</v>
      </c>
      <c r="B649" s="34">
        <v>0</v>
      </c>
      <c r="C649" s="34">
        <v>0</v>
      </c>
      <c r="D649" s="34">
        <v>0</v>
      </c>
      <c r="E649" s="34">
        <v>0</v>
      </c>
      <c r="F649" s="34">
        <v>0</v>
      </c>
      <c r="G649" s="34">
        <v>0</v>
      </c>
      <c r="H649" s="34">
        <v>0</v>
      </c>
      <c r="I649" s="34">
        <v>0</v>
      </c>
      <c r="J649" s="34">
        <v>0</v>
      </c>
      <c r="K649" s="34">
        <v>0</v>
      </c>
      <c r="L649" s="34">
        <v>0</v>
      </c>
      <c r="M649" s="35">
        <v>0</v>
      </c>
      <c r="N649" s="6"/>
      <c r="O649" s="6"/>
      <c r="P649" s="6"/>
      <c r="Q649" s="6"/>
      <c r="S649" s="6"/>
      <c r="T649" s="6"/>
      <c r="U649" s="54"/>
      <c r="V649" s="54"/>
      <c r="W649" s="54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</row>
    <row r="650" spans="1:103" s="4" customFormat="1" ht="12.75" customHeight="1">
      <c r="A650" s="29" t="s">
        <v>10</v>
      </c>
      <c r="B650" s="27">
        <v>0</v>
      </c>
      <c r="C650" s="27">
        <v>0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0</v>
      </c>
      <c r="M650" s="28">
        <v>0</v>
      </c>
      <c r="N650" s="6"/>
      <c r="O650" s="6"/>
      <c r="P650" s="6"/>
      <c r="Q650" s="6"/>
      <c r="S650" s="6"/>
      <c r="T650" s="6"/>
      <c r="U650" s="54"/>
      <c r="V650" s="54"/>
      <c r="W650" s="54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</row>
    <row r="651" spans="1:103" s="4" customFormat="1" ht="12.75" customHeight="1">
      <c r="A651" s="31" t="s">
        <v>11</v>
      </c>
      <c r="B651" s="27">
        <v>0</v>
      </c>
      <c r="C651" s="27">
        <v>0</v>
      </c>
      <c r="D651" s="27">
        <v>0</v>
      </c>
      <c r="E651" s="27">
        <v>0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8">
        <v>0</v>
      </c>
      <c r="N651" s="6"/>
      <c r="O651" s="6"/>
      <c r="P651" s="6"/>
      <c r="Q651" s="6"/>
      <c r="S651" s="6"/>
      <c r="T651" s="6"/>
      <c r="U651" s="54"/>
      <c r="V651" s="54"/>
      <c r="W651" s="54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</row>
    <row r="652" spans="1:103" s="4" customFormat="1" ht="12.75" customHeight="1">
      <c r="A652" s="31" t="s">
        <v>12</v>
      </c>
      <c r="B652" s="27">
        <v>0</v>
      </c>
      <c r="C652" s="27">
        <v>0</v>
      </c>
      <c r="D652" s="27">
        <v>0</v>
      </c>
      <c r="E652" s="27">
        <v>4</v>
      </c>
      <c r="F652" s="27">
        <v>0</v>
      </c>
      <c r="G652" s="27">
        <v>1</v>
      </c>
      <c r="H652" s="27">
        <v>4</v>
      </c>
      <c r="I652" s="27">
        <v>3</v>
      </c>
      <c r="J652" s="27">
        <v>1</v>
      </c>
      <c r="K652" s="27">
        <v>0</v>
      </c>
      <c r="L652" s="27">
        <v>0</v>
      </c>
      <c r="M652" s="28">
        <v>0</v>
      </c>
      <c r="N652" s="6"/>
      <c r="O652" s="6"/>
      <c r="P652" s="6"/>
      <c r="Q652" s="6"/>
      <c r="S652" s="6"/>
      <c r="T652" s="6"/>
      <c r="U652" s="54"/>
      <c r="V652" s="54"/>
      <c r="W652" s="54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</row>
    <row r="653" spans="1:103" s="4" customFormat="1" ht="12.75" customHeight="1">
      <c r="A653" s="31" t="s">
        <v>13</v>
      </c>
      <c r="B653" s="27">
        <v>0</v>
      </c>
      <c r="C653" s="27">
        <v>0</v>
      </c>
      <c r="D653" s="27">
        <v>0</v>
      </c>
      <c r="E653" s="27">
        <v>0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0</v>
      </c>
      <c r="L653" s="27">
        <v>0</v>
      </c>
      <c r="M653" s="28">
        <v>0</v>
      </c>
      <c r="N653" s="6"/>
      <c r="O653" s="6"/>
      <c r="P653" s="6"/>
      <c r="Q653" s="6"/>
      <c r="S653" s="6"/>
      <c r="T653" s="6"/>
      <c r="U653" s="54"/>
      <c r="V653" s="54"/>
      <c r="W653" s="54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</row>
    <row r="654" spans="1:103" s="4" customFormat="1" ht="12.75" customHeight="1">
      <c r="A654" s="32" t="s">
        <v>14</v>
      </c>
      <c r="B654" s="34">
        <v>0</v>
      </c>
      <c r="C654" s="34">
        <v>0</v>
      </c>
      <c r="D654" s="34">
        <v>0</v>
      </c>
      <c r="E654" s="34">
        <v>0</v>
      </c>
      <c r="F654" s="34">
        <v>0</v>
      </c>
      <c r="G654" s="34">
        <v>33</v>
      </c>
      <c r="H654" s="34">
        <v>0</v>
      </c>
      <c r="I654" s="34">
        <v>0</v>
      </c>
      <c r="J654" s="34">
        <v>0</v>
      </c>
      <c r="K654" s="34">
        <v>0</v>
      </c>
      <c r="L654" s="34">
        <v>0</v>
      </c>
      <c r="M654" s="35">
        <v>0</v>
      </c>
      <c r="N654" s="6"/>
      <c r="O654" s="6"/>
      <c r="P654" s="6"/>
      <c r="Q654" s="6"/>
      <c r="S654" s="6"/>
      <c r="T654" s="6"/>
      <c r="U654" s="54"/>
      <c r="V654" s="54"/>
      <c r="W654" s="54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</row>
    <row r="655" spans="1:103" s="4" customFormat="1" ht="12.75" customHeight="1">
      <c r="A655" s="29" t="s">
        <v>15</v>
      </c>
      <c r="B655" s="27">
        <v>0</v>
      </c>
      <c r="C655" s="27">
        <v>0</v>
      </c>
      <c r="D655" s="27">
        <v>0</v>
      </c>
      <c r="E655" s="27">
        <v>0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0</v>
      </c>
      <c r="M655" s="28">
        <v>0</v>
      </c>
      <c r="N655" s="6"/>
      <c r="O655" s="6"/>
      <c r="P655" s="6"/>
      <c r="Q655" s="6"/>
      <c r="S655" s="6"/>
      <c r="T655" s="6"/>
      <c r="U655" s="54"/>
      <c r="V655" s="54"/>
      <c r="W655" s="54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</row>
    <row r="656" spans="1:103" s="4" customFormat="1" ht="12.75" customHeight="1">
      <c r="A656" s="31" t="s">
        <v>16</v>
      </c>
      <c r="B656" s="27">
        <v>0</v>
      </c>
      <c r="C656" s="27">
        <v>0</v>
      </c>
      <c r="D656" s="27">
        <v>2</v>
      </c>
      <c r="E656" s="27">
        <v>0</v>
      </c>
      <c r="F656" s="27">
        <v>6</v>
      </c>
      <c r="G656" s="27">
        <v>0</v>
      </c>
      <c r="H656" s="27">
        <v>2</v>
      </c>
      <c r="I656" s="27">
        <v>0</v>
      </c>
      <c r="J656" s="27">
        <v>0</v>
      </c>
      <c r="K656" s="27">
        <v>0</v>
      </c>
      <c r="L656" s="27">
        <v>0</v>
      </c>
      <c r="M656" s="28">
        <v>0</v>
      </c>
      <c r="N656" s="6"/>
      <c r="O656" s="6"/>
      <c r="P656" s="6"/>
      <c r="Q656" s="6"/>
      <c r="S656" s="6"/>
      <c r="T656" s="6"/>
      <c r="U656" s="54"/>
      <c r="V656" s="54"/>
      <c r="W656" s="54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</row>
    <row r="657" spans="1:103" s="4" customFormat="1" ht="12.75" customHeight="1">
      <c r="A657" s="31" t="s">
        <v>17</v>
      </c>
      <c r="B657" s="27">
        <v>0</v>
      </c>
      <c r="C657" s="27">
        <v>15</v>
      </c>
      <c r="D657" s="27">
        <v>0</v>
      </c>
      <c r="E657" s="27">
        <v>53</v>
      </c>
      <c r="F657" s="27">
        <v>0</v>
      </c>
      <c r="G657" s="27">
        <v>0</v>
      </c>
      <c r="H657" s="27">
        <v>0</v>
      </c>
      <c r="I657" s="27">
        <v>0</v>
      </c>
      <c r="J657" s="27">
        <v>36</v>
      </c>
      <c r="K657" s="27">
        <v>0</v>
      </c>
      <c r="L657" s="27">
        <v>0</v>
      </c>
      <c r="M657" s="28">
        <v>0</v>
      </c>
      <c r="N657" s="6"/>
      <c r="O657" s="6"/>
      <c r="P657" s="6"/>
      <c r="Q657" s="6"/>
      <c r="S657" s="6"/>
      <c r="T657" s="6"/>
      <c r="U657" s="54"/>
      <c r="V657" s="54"/>
      <c r="W657" s="54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</row>
    <row r="658" spans="1:103" s="4" customFormat="1" ht="12.75" customHeight="1">
      <c r="A658" s="31" t="s">
        <v>18</v>
      </c>
      <c r="B658" s="27">
        <v>0</v>
      </c>
      <c r="C658" s="27">
        <v>0</v>
      </c>
      <c r="D658" s="27">
        <v>0</v>
      </c>
      <c r="E658" s="27">
        <v>0</v>
      </c>
      <c r="F658" s="27">
        <v>0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0</v>
      </c>
      <c r="M658" s="28">
        <v>0</v>
      </c>
      <c r="N658" s="6"/>
      <c r="O658" s="6"/>
      <c r="P658" s="6"/>
      <c r="Q658" s="6"/>
      <c r="S658" s="6"/>
      <c r="T658" s="6"/>
      <c r="U658" s="54"/>
      <c r="V658" s="54"/>
      <c r="W658" s="54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</row>
    <row r="659" spans="1:103" s="4" customFormat="1" ht="12.75" customHeight="1">
      <c r="A659" s="32" t="s">
        <v>19</v>
      </c>
      <c r="B659" s="34">
        <v>0</v>
      </c>
      <c r="C659" s="34">
        <v>80</v>
      </c>
      <c r="D659" s="34">
        <v>0</v>
      </c>
      <c r="E659" s="34">
        <v>0</v>
      </c>
      <c r="F659" s="34">
        <v>0</v>
      </c>
      <c r="G659" s="34">
        <v>1</v>
      </c>
      <c r="H659" s="34">
        <v>0</v>
      </c>
      <c r="I659" s="34">
        <v>0</v>
      </c>
      <c r="J659" s="34">
        <v>0</v>
      </c>
      <c r="K659" s="34">
        <v>0</v>
      </c>
      <c r="L659" s="34">
        <v>0</v>
      </c>
      <c r="M659" s="35">
        <v>0</v>
      </c>
      <c r="N659" s="6"/>
      <c r="O659" s="6"/>
      <c r="P659" s="6"/>
      <c r="Q659" s="6"/>
      <c r="S659" s="6"/>
      <c r="T659" s="6"/>
      <c r="U659" s="54"/>
      <c r="V659" s="54"/>
      <c r="W659" s="54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</row>
    <row r="660" spans="1:103" s="4" customFormat="1" ht="12.75" customHeight="1">
      <c r="A660" s="29" t="s">
        <v>20</v>
      </c>
      <c r="B660" s="27">
        <v>0</v>
      </c>
      <c r="C660" s="27">
        <v>0</v>
      </c>
      <c r="D660" s="27">
        <v>0</v>
      </c>
      <c r="E660" s="27">
        <v>0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8">
        <v>0</v>
      </c>
      <c r="N660" s="6"/>
      <c r="O660" s="6"/>
      <c r="P660" s="6"/>
      <c r="Q660" s="6"/>
      <c r="S660" s="6"/>
      <c r="T660" s="6"/>
      <c r="U660" s="54"/>
      <c r="V660" s="54"/>
      <c r="W660" s="54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</row>
    <row r="661" spans="1:103" s="4" customFormat="1" ht="12.75" customHeight="1">
      <c r="A661" s="31" t="s">
        <v>21</v>
      </c>
      <c r="B661" s="27">
        <v>0</v>
      </c>
      <c r="C661" s="27">
        <v>0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0</v>
      </c>
      <c r="K661" s="27">
        <v>0</v>
      </c>
      <c r="L661" s="27">
        <v>0</v>
      </c>
      <c r="M661" s="28">
        <v>0</v>
      </c>
      <c r="N661" s="6"/>
      <c r="O661" s="6"/>
      <c r="P661" s="6"/>
      <c r="Q661" s="6"/>
      <c r="S661" s="6"/>
      <c r="T661" s="6"/>
      <c r="U661" s="54"/>
      <c r="V661" s="54"/>
      <c r="W661" s="54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</row>
    <row r="662" spans="1:103" s="4" customFormat="1" ht="12.75" customHeight="1">
      <c r="A662" s="31" t="s">
        <v>22</v>
      </c>
      <c r="B662" s="27">
        <v>0</v>
      </c>
      <c r="C662" s="27">
        <v>0</v>
      </c>
      <c r="D662" s="27">
        <v>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0</v>
      </c>
      <c r="M662" s="28">
        <v>0</v>
      </c>
      <c r="N662" s="6"/>
      <c r="O662" s="6"/>
      <c r="P662" s="6"/>
      <c r="Q662" s="6"/>
      <c r="S662" s="6"/>
      <c r="T662" s="6"/>
      <c r="U662" s="54"/>
      <c r="V662" s="54"/>
      <c r="W662" s="54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</row>
    <row r="663" spans="1:103" s="4" customFormat="1" ht="12.75" customHeight="1">
      <c r="A663" s="31" t="s">
        <v>23</v>
      </c>
      <c r="B663" s="27">
        <v>0</v>
      </c>
      <c r="C663" s="27">
        <v>0</v>
      </c>
      <c r="D663" s="27">
        <v>0</v>
      </c>
      <c r="E663" s="27">
        <v>0</v>
      </c>
      <c r="F663" s="27">
        <v>0</v>
      </c>
      <c r="G663" s="27">
        <v>3</v>
      </c>
      <c r="H663" s="27">
        <v>0</v>
      </c>
      <c r="I663" s="27">
        <v>0</v>
      </c>
      <c r="J663" s="27">
        <v>0</v>
      </c>
      <c r="K663" s="27">
        <v>0</v>
      </c>
      <c r="L663" s="27">
        <v>0</v>
      </c>
      <c r="M663" s="28">
        <v>0</v>
      </c>
      <c r="N663" s="6"/>
      <c r="O663" s="6"/>
      <c r="P663" s="6"/>
      <c r="Q663" s="6"/>
      <c r="S663" s="6"/>
      <c r="T663" s="6"/>
      <c r="U663" s="54"/>
      <c r="V663" s="54"/>
      <c r="W663" s="54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</row>
    <row r="664" spans="1:103" s="4" customFormat="1" ht="12.75" customHeight="1">
      <c r="A664" s="32" t="s">
        <v>24</v>
      </c>
      <c r="B664" s="34">
        <v>0</v>
      </c>
      <c r="C664" s="34">
        <v>0</v>
      </c>
      <c r="D664" s="34">
        <v>0</v>
      </c>
      <c r="E664" s="34">
        <v>0</v>
      </c>
      <c r="F664" s="34">
        <v>0</v>
      </c>
      <c r="G664" s="34">
        <v>27</v>
      </c>
      <c r="H664" s="34">
        <v>156</v>
      </c>
      <c r="I664" s="34">
        <v>0</v>
      </c>
      <c r="J664" s="34">
        <v>0</v>
      </c>
      <c r="K664" s="34">
        <v>0</v>
      </c>
      <c r="L664" s="34">
        <v>0</v>
      </c>
      <c r="M664" s="35">
        <v>0</v>
      </c>
      <c r="N664" s="6"/>
      <c r="O664" s="6"/>
      <c r="P664" s="6"/>
      <c r="Q664" s="6"/>
      <c r="S664" s="6"/>
      <c r="T664" s="6"/>
      <c r="U664" s="54"/>
      <c r="V664" s="54"/>
      <c r="W664" s="54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</row>
    <row r="665" spans="1:103" s="4" customFormat="1" ht="12.75" customHeight="1">
      <c r="A665" s="29" t="s">
        <v>25</v>
      </c>
      <c r="B665" s="27">
        <v>0</v>
      </c>
      <c r="C665" s="27">
        <v>0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8">
        <v>0</v>
      </c>
      <c r="N665" s="6"/>
      <c r="O665" s="6"/>
      <c r="P665" s="6"/>
      <c r="Q665" s="6"/>
      <c r="S665" s="6"/>
      <c r="T665" s="6"/>
      <c r="U665" s="54"/>
      <c r="V665" s="54"/>
      <c r="W665" s="54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</row>
    <row r="666" spans="1:103" s="4" customFormat="1" ht="12.75" customHeight="1">
      <c r="A666" s="31" t="s">
        <v>26</v>
      </c>
      <c r="B666" s="27">
        <v>0</v>
      </c>
      <c r="C666" s="27">
        <v>0</v>
      </c>
      <c r="D666" s="27">
        <v>0</v>
      </c>
      <c r="E666" s="27">
        <v>0</v>
      </c>
      <c r="F666" s="27">
        <v>0</v>
      </c>
      <c r="G666" s="27">
        <v>30</v>
      </c>
      <c r="H666" s="27">
        <v>0</v>
      </c>
      <c r="I666" s="27">
        <v>0</v>
      </c>
      <c r="J666" s="27">
        <v>0</v>
      </c>
      <c r="K666" s="27">
        <v>0</v>
      </c>
      <c r="L666" s="27">
        <v>0</v>
      </c>
      <c r="M666" s="28">
        <v>0</v>
      </c>
      <c r="N666" s="6"/>
      <c r="O666" s="6"/>
      <c r="P666" s="6"/>
      <c r="Q666" s="6"/>
      <c r="S666" s="6"/>
      <c r="T666" s="6"/>
      <c r="U666" s="54"/>
      <c r="V666" s="54"/>
      <c r="W666" s="54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</row>
    <row r="667" spans="1:103" s="4" customFormat="1" ht="12.75" customHeight="1">
      <c r="A667" s="31" t="s">
        <v>27</v>
      </c>
      <c r="B667" s="27">
        <v>0</v>
      </c>
      <c r="C667" s="27">
        <v>0</v>
      </c>
      <c r="D667" s="27">
        <v>0</v>
      </c>
      <c r="E667" s="27">
        <v>0</v>
      </c>
      <c r="F667" s="27">
        <v>0</v>
      </c>
      <c r="G667" s="27">
        <v>0</v>
      </c>
      <c r="H667" s="27">
        <v>0</v>
      </c>
      <c r="I667" s="27">
        <v>0</v>
      </c>
      <c r="J667" s="27">
        <v>0</v>
      </c>
      <c r="K667" s="27">
        <v>0</v>
      </c>
      <c r="L667" s="27">
        <v>0</v>
      </c>
      <c r="M667" s="28">
        <v>0</v>
      </c>
      <c r="N667" s="6"/>
      <c r="O667" s="6"/>
      <c r="P667" s="6"/>
      <c r="Q667" s="6"/>
      <c r="S667" s="6"/>
      <c r="T667" s="6"/>
      <c r="U667" s="54"/>
      <c r="V667" s="54"/>
      <c r="W667" s="54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</row>
    <row r="668" spans="1:103" s="4" customFormat="1" ht="12.75" customHeight="1">
      <c r="A668" s="31" t="s">
        <v>28</v>
      </c>
      <c r="B668" s="27">
        <v>0</v>
      </c>
      <c r="C668" s="27">
        <v>0</v>
      </c>
      <c r="D668" s="27">
        <v>0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8">
        <v>0</v>
      </c>
      <c r="N668" s="6"/>
      <c r="O668" s="6"/>
      <c r="P668" s="6"/>
      <c r="Q668" s="6"/>
      <c r="S668" s="6"/>
      <c r="T668" s="6"/>
      <c r="U668" s="54"/>
      <c r="V668" s="54"/>
      <c r="W668" s="54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</row>
    <row r="669" spans="1:103" s="4" customFormat="1" ht="12.75" customHeight="1">
      <c r="A669" s="32" t="s">
        <v>29</v>
      </c>
      <c r="B669" s="34">
        <v>0</v>
      </c>
      <c r="C669" s="34">
        <v>0</v>
      </c>
      <c r="D669" s="34">
        <v>0</v>
      </c>
      <c r="E669" s="34">
        <v>0</v>
      </c>
      <c r="F669" s="34">
        <v>0</v>
      </c>
      <c r="G669" s="34">
        <v>0</v>
      </c>
      <c r="H669" s="34">
        <v>0</v>
      </c>
      <c r="I669" s="34">
        <v>0</v>
      </c>
      <c r="J669" s="34">
        <v>0</v>
      </c>
      <c r="K669" s="34">
        <v>0</v>
      </c>
      <c r="L669" s="34">
        <v>0</v>
      </c>
      <c r="M669" s="35">
        <v>0</v>
      </c>
      <c r="N669" s="6"/>
      <c r="O669" s="6"/>
      <c r="P669" s="6"/>
      <c r="Q669" s="6"/>
      <c r="S669" s="6"/>
      <c r="T669" s="6"/>
      <c r="U669" s="54"/>
      <c r="V669" s="54"/>
      <c r="W669" s="54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</row>
    <row r="670" spans="1:103" s="4" customFormat="1" ht="12.75" customHeight="1">
      <c r="A670" s="29" t="s">
        <v>30</v>
      </c>
      <c r="B670" s="27">
        <v>0</v>
      </c>
      <c r="C670" s="27">
        <v>0</v>
      </c>
      <c r="D670" s="27">
        <v>0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0</v>
      </c>
      <c r="M670" s="28">
        <v>0</v>
      </c>
      <c r="N670" s="6"/>
      <c r="O670" s="6"/>
      <c r="P670" s="6"/>
      <c r="Q670" s="6"/>
      <c r="S670" s="6"/>
      <c r="T670" s="6"/>
      <c r="U670" s="54"/>
      <c r="V670" s="54"/>
      <c r="W670" s="54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</row>
    <row r="671" spans="1:103" s="4" customFormat="1" ht="12.75" customHeight="1">
      <c r="A671" s="31" t="s">
        <v>31</v>
      </c>
      <c r="B671" s="27">
        <v>0</v>
      </c>
      <c r="C671" s="27">
        <v>0</v>
      </c>
      <c r="D671" s="27">
        <v>0</v>
      </c>
      <c r="E671" s="27">
        <v>0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0</v>
      </c>
      <c r="M671" s="28">
        <v>0</v>
      </c>
      <c r="N671" s="6"/>
      <c r="O671" s="6"/>
      <c r="P671" s="6"/>
      <c r="Q671" s="6"/>
      <c r="S671" s="6"/>
      <c r="T671" s="6"/>
      <c r="U671" s="54"/>
      <c r="V671" s="54"/>
      <c r="W671" s="54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</row>
    <row r="672" spans="1:103" s="4" customFormat="1" ht="12.75" customHeight="1">
      <c r="A672" s="31" t="s">
        <v>32</v>
      </c>
      <c r="B672" s="27">
        <v>0</v>
      </c>
      <c r="C672" s="27">
        <v>0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0</v>
      </c>
      <c r="M672" s="28">
        <v>0</v>
      </c>
      <c r="N672" s="6"/>
      <c r="O672" s="6"/>
      <c r="P672" s="6"/>
      <c r="Q672" s="6"/>
      <c r="S672" s="6"/>
      <c r="T672" s="6"/>
      <c r="U672" s="54"/>
      <c r="V672" s="54"/>
      <c r="W672" s="54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</row>
    <row r="673" spans="1:103" s="4" customFormat="1" ht="12.75" customHeight="1">
      <c r="A673" s="31" t="s">
        <v>33</v>
      </c>
      <c r="B673" s="27">
        <v>0</v>
      </c>
      <c r="C673" s="27">
        <v>0</v>
      </c>
      <c r="D673" s="27">
        <v>0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8">
        <v>0</v>
      </c>
      <c r="N673" s="6"/>
      <c r="O673" s="6"/>
      <c r="P673" s="6"/>
      <c r="Q673" s="6"/>
      <c r="S673" s="6"/>
      <c r="T673" s="6"/>
      <c r="U673" s="54"/>
      <c r="V673" s="54"/>
      <c r="W673" s="54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</row>
    <row r="674" spans="1:103" s="4" customFormat="1" ht="12.75" customHeight="1">
      <c r="A674" s="32" t="s">
        <v>34</v>
      </c>
      <c r="B674" s="34">
        <v>0</v>
      </c>
      <c r="C674" s="34">
        <v>0</v>
      </c>
      <c r="D674" s="34">
        <v>0</v>
      </c>
      <c r="E674" s="34">
        <v>0</v>
      </c>
      <c r="F674" s="34">
        <v>0</v>
      </c>
      <c r="G674" s="34">
        <v>0</v>
      </c>
      <c r="H674" s="34">
        <v>0</v>
      </c>
      <c r="I674" s="34">
        <v>0</v>
      </c>
      <c r="J674" s="34">
        <v>0</v>
      </c>
      <c r="K674" s="34">
        <v>0</v>
      </c>
      <c r="L674" s="34">
        <v>0</v>
      </c>
      <c r="M674" s="35">
        <v>0</v>
      </c>
      <c r="N674" s="6"/>
      <c r="O674" s="6"/>
      <c r="P674" s="6"/>
      <c r="Q674" s="6"/>
      <c r="S674" s="6"/>
      <c r="T674" s="6"/>
      <c r="U674" s="54"/>
      <c r="V674" s="54"/>
      <c r="W674" s="54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</row>
    <row r="675" spans="1:103" s="4" customFormat="1" ht="12.75" customHeight="1">
      <c r="A675" s="29" t="s">
        <v>35</v>
      </c>
      <c r="B675" s="27">
        <v>0</v>
      </c>
      <c r="C675" s="27">
        <v>0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8">
        <v>0</v>
      </c>
      <c r="N675" s="6"/>
      <c r="O675" s="6"/>
      <c r="P675" s="6"/>
      <c r="Q675" s="6"/>
      <c r="S675" s="6"/>
      <c r="T675" s="6"/>
      <c r="U675" s="54"/>
      <c r="V675" s="54"/>
      <c r="W675" s="54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</row>
    <row r="676" spans="1:103" s="4" customFormat="1" ht="12.75" customHeight="1">
      <c r="A676" s="31" t="s">
        <v>36</v>
      </c>
      <c r="B676" s="27">
        <v>1</v>
      </c>
      <c r="C676" s="27">
        <v>0</v>
      </c>
      <c r="D676" s="27">
        <v>0</v>
      </c>
      <c r="E676" s="27">
        <v>19</v>
      </c>
      <c r="F676" s="27">
        <v>0</v>
      </c>
      <c r="G676" s="27">
        <v>3</v>
      </c>
      <c r="H676" s="27">
        <v>2</v>
      </c>
      <c r="I676" s="27">
        <v>4</v>
      </c>
      <c r="J676" s="27">
        <v>4</v>
      </c>
      <c r="K676" s="27">
        <v>0</v>
      </c>
      <c r="L676" s="27">
        <v>0</v>
      </c>
      <c r="M676" s="28">
        <v>1</v>
      </c>
      <c r="N676" s="6"/>
      <c r="O676" s="6"/>
      <c r="P676" s="6"/>
      <c r="Q676" s="6"/>
      <c r="S676" s="6"/>
      <c r="T676" s="6"/>
      <c r="U676" s="54"/>
      <c r="V676" s="54"/>
      <c r="W676" s="54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</row>
    <row r="677" spans="1:103" s="4" customFormat="1" ht="12.75" customHeight="1">
      <c r="A677" s="31" t="s">
        <v>37</v>
      </c>
      <c r="B677" s="27">
        <v>0</v>
      </c>
      <c r="C677" s="27">
        <v>0</v>
      </c>
      <c r="D677" s="27">
        <v>0</v>
      </c>
      <c r="E677" s="27">
        <v>0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0</v>
      </c>
      <c r="M677" s="28">
        <v>0</v>
      </c>
      <c r="N677" s="6"/>
      <c r="O677" s="6"/>
      <c r="P677" s="6"/>
      <c r="Q677" s="6"/>
      <c r="S677" s="6"/>
      <c r="T677" s="6"/>
      <c r="U677" s="54"/>
      <c r="V677" s="54"/>
      <c r="W677" s="54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</row>
    <row r="678" spans="1:103" s="4" customFormat="1" ht="12.75" customHeight="1">
      <c r="A678" s="31" t="s">
        <v>38</v>
      </c>
      <c r="B678" s="27">
        <v>0</v>
      </c>
      <c r="C678" s="27">
        <v>0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0</v>
      </c>
      <c r="M678" s="28">
        <v>0</v>
      </c>
      <c r="N678" s="6"/>
      <c r="O678" s="6"/>
      <c r="P678" s="6"/>
      <c r="Q678" s="6"/>
      <c r="S678" s="6"/>
      <c r="T678" s="6"/>
      <c r="U678" s="54"/>
      <c r="V678" s="54"/>
      <c r="W678" s="54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</row>
    <row r="679" spans="1:103" s="4" customFormat="1" ht="12.75" customHeight="1">
      <c r="A679" s="32" t="s">
        <v>39</v>
      </c>
      <c r="B679" s="34">
        <v>0</v>
      </c>
      <c r="C679" s="34">
        <v>0</v>
      </c>
      <c r="D679" s="34">
        <v>0</v>
      </c>
      <c r="E679" s="34">
        <v>0</v>
      </c>
      <c r="F679" s="34">
        <v>0</v>
      </c>
      <c r="G679" s="34">
        <v>0</v>
      </c>
      <c r="H679" s="34">
        <v>0</v>
      </c>
      <c r="I679" s="34">
        <v>0</v>
      </c>
      <c r="J679" s="34">
        <v>0</v>
      </c>
      <c r="K679" s="34">
        <v>0</v>
      </c>
      <c r="L679" s="34">
        <v>0</v>
      </c>
      <c r="M679" s="35">
        <v>0</v>
      </c>
      <c r="N679" s="6"/>
      <c r="O679" s="6"/>
      <c r="P679" s="6"/>
      <c r="Q679" s="6"/>
      <c r="S679" s="6"/>
      <c r="T679" s="6"/>
      <c r="U679" s="54"/>
      <c r="V679" s="54"/>
      <c r="W679" s="54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</row>
    <row r="680" spans="1:103" s="4" customFormat="1" ht="12.75" customHeight="1">
      <c r="A680" s="29" t="s">
        <v>40</v>
      </c>
      <c r="B680" s="27">
        <v>0</v>
      </c>
      <c r="C680" s="27">
        <v>0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8">
        <v>0</v>
      </c>
      <c r="N680" s="6"/>
      <c r="O680" s="6"/>
      <c r="P680" s="6"/>
      <c r="Q680" s="6"/>
      <c r="S680" s="6"/>
      <c r="T680" s="6"/>
      <c r="U680" s="54"/>
      <c r="V680" s="54"/>
      <c r="W680" s="54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</row>
    <row r="681" spans="1:103" s="4" customFormat="1" ht="12.75" customHeight="1">
      <c r="A681" s="31" t="s">
        <v>41</v>
      </c>
      <c r="B681" s="27">
        <v>0</v>
      </c>
      <c r="C681" s="27">
        <v>0</v>
      </c>
      <c r="D681" s="27">
        <v>0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8">
        <v>0</v>
      </c>
      <c r="N681" s="6"/>
      <c r="O681" s="6"/>
      <c r="P681" s="6"/>
      <c r="Q681" s="6"/>
      <c r="S681" s="6"/>
      <c r="T681" s="6"/>
      <c r="U681" s="54"/>
      <c r="V681" s="54"/>
      <c r="W681" s="54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</row>
    <row r="682" spans="1:103" s="4" customFormat="1" ht="12.75" customHeight="1">
      <c r="A682" s="31" t="s">
        <v>42</v>
      </c>
      <c r="B682" s="27">
        <v>0</v>
      </c>
      <c r="C682" s="27">
        <v>0</v>
      </c>
      <c r="D682" s="27">
        <v>0</v>
      </c>
      <c r="E682" s="27">
        <v>0</v>
      </c>
      <c r="F682" s="27">
        <v>0</v>
      </c>
      <c r="G682" s="27">
        <v>0</v>
      </c>
      <c r="H682" s="27">
        <v>0</v>
      </c>
      <c r="I682" s="27">
        <v>1</v>
      </c>
      <c r="J682" s="27">
        <v>0</v>
      </c>
      <c r="K682" s="27">
        <v>0</v>
      </c>
      <c r="L682" s="27">
        <v>0</v>
      </c>
      <c r="M682" s="28">
        <v>0</v>
      </c>
      <c r="N682" s="6"/>
      <c r="O682" s="6"/>
      <c r="P682" s="6"/>
      <c r="Q682" s="6"/>
      <c r="S682" s="6"/>
      <c r="T682" s="6"/>
      <c r="U682" s="54"/>
      <c r="V682" s="54"/>
      <c r="W682" s="54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</row>
    <row r="683" spans="1:103" s="4" customFormat="1" ht="12.75" customHeight="1">
      <c r="A683" s="31" t="s">
        <v>43</v>
      </c>
      <c r="B683" s="27">
        <v>0</v>
      </c>
      <c r="C683" s="27">
        <v>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8">
        <v>0</v>
      </c>
      <c r="N683" s="6"/>
      <c r="O683" s="6"/>
      <c r="P683" s="6"/>
      <c r="Q683" s="6"/>
      <c r="S683" s="6"/>
      <c r="T683" s="6"/>
      <c r="U683" s="54"/>
      <c r="V683" s="54"/>
      <c r="W683" s="54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</row>
    <row r="684" spans="1:103" s="4" customFormat="1" ht="12.75" customHeight="1">
      <c r="A684" s="32" t="s">
        <v>44</v>
      </c>
      <c r="B684" s="34">
        <v>0</v>
      </c>
      <c r="C684" s="34">
        <v>0</v>
      </c>
      <c r="D684" s="34">
        <v>0</v>
      </c>
      <c r="E684" s="34">
        <v>0</v>
      </c>
      <c r="F684" s="34">
        <v>0</v>
      </c>
      <c r="G684" s="34">
        <v>0</v>
      </c>
      <c r="H684" s="34">
        <v>0</v>
      </c>
      <c r="I684" s="34">
        <v>0</v>
      </c>
      <c r="J684" s="34">
        <v>0</v>
      </c>
      <c r="K684" s="34">
        <v>0</v>
      </c>
      <c r="L684" s="34">
        <v>0</v>
      </c>
      <c r="M684" s="35">
        <v>0</v>
      </c>
      <c r="N684" s="6"/>
      <c r="O684" s="6"/>
      <c r="P684" s="6"/>
      <c r="Q684" s="6"/>
      <c r="S684" s="6"/>
      <c r="T684" s="6"/>
      <c r="U684" s="54"/>
      <c r="V684" s="54"/>
      <c r="W684" s="54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</row>
    <row r="685" spans="1:103" s="4" customFormat="1" ht="12.75" customHeight="1">
      <c r="A685" s="29" t="s">
        <v>45</v>
      </c>
      <c r="B685" s="27">
        <v>0</v>
      </c>
      <c r="C685" s="27">
        <v>0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8">
        <v>0</v>
      </c>
      <c r="N685" s="6"/>
      <c r="O685" s="6"/>
      <c r="P685" s="6"/>
      <c r="Q685" s="6"/>
      <c r="S685" s="6"/>
      <c r="T685" s="6"/>
      <c r="U685" s="54"/>
      <c r="V685" s="54"/>
      <c r="W685" s="54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</row>
    <row r="686" spans="1:103" s="4" customFormat="1" ht="12.75" customHeight="1">
      <c r="A686" s="31" t="s">
        <v>46</v>
      </c>
      <c r="B686" s="27">
        <v>0</v>
      </c>
      <c r="C686" s="27">
        <v>0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0</v>
      </c>
      <c r="M686" s="28">
        <v>0</v>
      </c>
      <c r="N686" s="6"/>
      <c r="O686" s="6"/>
      <c r="P686" s="6"/>
      <c r="Q686" s="6"/>
      <c r="S686" s="6"/>
      <c r="T686" s="6"/>
      <c r="U686" s="54"/>
      <c r="V686" s="54"/>
      <c r="W686" s="54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</row>
    <row r="687" spans="1:103" s="4" customFormat="1" ht="12.75" customHeight="1">
      <c r="A687" s="31" t="s">
        <v>47</v>
      </c>
      <c r="B687" s="27">
        <v>0</v>
      </c>
      <c r="C687" s="27">
        <v>0</v>
      </c>
      <c r="D687" s="27">
        <v>0</v>
      </c>
      <c r="E687" s="27">
        <v>0</v>
      </c>
      <c r="F687" s="27">
        <v>1</v>
      </c>
      <c r="G687" s="27">
        <v>0</v>
      </c>
      <c r="H687" s="27">
        <v>0</v>
      </c>
      <c r="I687" s="27">
        <v>0</v>
      </c>
      <c r="J687" s="27">
        <v>0</v>
      </c>
      <c r="K687" s="27">
        <v>4</v>
      </c>
      <c r="L687" s="27">
        <v>0</v>
      </c>
      <c r="M687" s="28">
        <v>0</v>
      </c>
      <c r="N687" s="6"/>
      <c r="O687" s="6"/>
      <c r="P687" s="6"/>
      <c r="Q687" s="6"/>
      <c r="S687" s="6"/>
      <c r="T687" s="6"/>
      <c r="U687" s="54"/>
      <c r="V687" s="54"/>
      <c r="W687" s="54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</row>
    <row r="688" spans="1:103" s="4" customFormat="1" ht="12.75" customHeight="1">
      <c r="A688" s="31" t="s">
        <v>48</v>
      </c>
      <c r="B688" s="27">
        <v>0</v>
      </c>
      <c r="C688" s="27">
        <v>0</v>
      </c>
      <c r="D688" s="27">
        <v>0</v>
      </c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8">
        <v>0</v>
      </c>
      <c r="N688" s="6"/>
      <c r="O688" s="6"/>
      <c r="P688" s="6"/>
      <c r="Q688" s="6"/>
      <c r="S688" s="6"/>
      <c r="T688" s="6"/>
      <c r="U688" s="54"/>
      <c r="V688" s="54"/>
      <c r="W688" s="54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</row>
    <row r="689" spans="1:103" s="4" customFormat="1" ht="12.75" customHeight="1">
      <c r="A689" s="32" t="s">
        <v>49</v>
      </c>
      <c r="B689" s="34">
        <v>0</v>
      </c>
      <c r="C689" s="34">
        <v>0</v>
      </c>
      <c r="D689" s="34">
        <v>0</v>
      </c>
      <c r="E689" s="34">
        <v>23</v>
      </c>
      <c r="F689" s="34">
        <v>0</v>
      </c>
      <c r="G689" s="34">
        <v>0</v>
      </c>
      <c r="H689" s="34">
        <v>4</v>
      </c>
      <c r="I689" s="34">
        <v>0</v>
      </c>
      <c r="J689" s="34">
        <v>5</v>
      </c>
      <c r="K689" s="34">
        <v>0</v>
      </c>
      <c r="L689" s="34">
        <v>0</v>
      </c>
      <c r="M689" s="35">
        <v>0</v>
      </c>
      <c r="N689" s="6"/>
      <c r="O689" s="6"/>
      <c r="P689" s="6"/>
      <c r="Q689" s="6"/>
      <c r="S689" s="6"/>
      <c r="T689" s="6"/>
      <c r="U689" s="54"/>
      <c r="V689" s="54"/>
      <c r="W689" s="54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</row>
    <row r="690" spans="1:103" s="4" customFormat="1" ht="12.75" customHeight="1">
      <c r="A690" s="29" t="s">
        <v>50</v>
      </c>
      <c r="B690" s="27">
        <v>0</v>
      </c>
      <c r="C690" s="27">
        <v>0</v>
      </c>
      <c r="D690" s="27">
        <v>0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0</v>
      </c>
      <c r="M690" s="28">
        <v>0</v>
      </c>
      <c r="N690" s="6"/>
      <c r="O690" s="6"/>
      <c r="P690" s="6"/>
      <c r="Q690" s="6"/>
      <c r="S690" s="6"/>
      <c r="T690" s="6"/>
      <c r="U690" s="54"/>
      <c r="V690" s="54"/>
      <c r="W690" s="54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</row>
    <row r="691" spans="1:103" s="4" customFormat="1" ht="12.75" customHeight="1">
      <c r="A691" s="39" t="s">
        <v>51</v>
      </c>
      <c r="B691" s="41">
        <v>0</v>
      </c>
      <c r="C691" s="41">
        <v>0</v>
      </c>
      <c r="D691" s="41">
        <v>38</v>
      </c>
      <c r="E691" s="41">
        <v>7</v>
      </c>
      <c r="F691" s="41">
        <v>0</v>
      </c>
      <c r="G691" s="41">
        <v>2</v>
      </c>
      <c r="H691" s="41">
        <v>153</v>
      </c>
      <c r="I691" s="41">
        <v>0</v>
      </c>
      <c r="J691" s="41">
        <v>1</v>
      </c>
      <c r="K691" s="41">
        <v>0</v>
      </c>
      <c r="L691" s="41">
        <v>0</v>
      </c>
      <c r="M691" s="42">
        <v>0</v>
      </c>
      <c r="N691" s="6"/>
      <c r="O691" s="6"/>
      <c r="P691" s="6"/>
      <c r="Q691" s="6"/>
      <c r="S691" s="6"/>
      <c r="T691" s="6"/>
      <c r="U691" s="54"/>
      <c r="V691" s="54"/>
      <c r="W691" s="54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</row>
    <row r="692" spans="2:93" s="4" customFormat="1" ht="12.75" customHeight="1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</row>
    <row r="693" spans="2:93" s="4" customFormat="1" ht="12.75" customHeight="1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</row>
    <row r="694" spans="1:93" s="4" customFormat="1" ht="12.75" customHeight="1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5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</row>
    <row r="695" spans="1:93" s="4" customFormat="1" ht="12.75" customHeight="1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5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</row>
    <row r="696" spans="1:93" s="4" customFormat="1" ht="12.75" customHeight="1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5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</row>
    <row r="697" spans="1:93" s="4" customFormat="1" ht="12.75" customHeight="1">
      <c r="A697" s="1" t="s">
        <v>163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</row>
    <row r="698" spans="1:93" s="4" customFormat="1" ht="12.75" customHeight="1">
      <c r="A698" s="6"/>
      <c r="B698" s="2" t="s">
        <v>267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</row>
    <row r="699" spans="2:93" s="4" customFormat="1" ht="12.75" customHeight="1">
      <c r="B699" s="5"/>
      <c r="C699" s="5"/>
      <c r="D699" s="5"/>
      <c r="E699" s="5" t="s">
        <v>0</v>
      </c>
      <c r="H699" s="5"/>
      <c r="K699" s="5"/>
      <c r="L699" s="5"/>
      <c r="M699" s="5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</row>
    <row r="700" spans="1:91" s="4" customFormat="1" ht="12.75" customHeight="1">
      <c r="A700" s="7"/>
      <c r="B700" s="8"/>
      <c r="C700" s="8"/>
      <c r="D700" s="8"/>
      <c r="E700" s="9"/>
      <c r="G700" s="6"/>
      <c r="H700" s="6"/>
      <c r="I700" s="5"/>
      <c r="J700" s="5"/>
      <c r="K700" s="5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</row>
    <row r="701" spans="1:91" s="4" customFormat="1" ht="12.75" customHeight="1">
      <c r="A701" s="10" t="s">
        <v>1</v>
      </c>
      <c r="B701" s="12"/>
      <c r="C701" s="12"/>
      <c r="D701" s="12"/>
      <c r="E701" s="13"/>
      <c r="G701" s="6"/>
      <c r="H701" s="6"/>
      <c r="I701" s="5"/>
      <c r="J701" s="5"/>
      <c r="K701" s="5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</row>
    <row r="702" spans="1:91" s="17" customFormat="1" ht="12.75" customHeight="1">
      <c r="A702" s="14"/>
      <c r="B702" s="15" t="s">
        <v>268</v>
      </c>
      <c r="C702" s="56" t="s">
        <v>288</v>
      </c>
      <c r="D702" s="56" t="s">
        <v>94</v>
      </c>
      <c r="E702" s="16" t="s">
        <v>269</v>
      </c>
      <c r="G702" s="6"/>
      <c r="H702" s="6"/>
      <c r="I702" s="53"/>
      <c r="J702" s="53"/>
      <c r="K702" s="53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</row>
    <row r="703" spans="1:91" s="4" customFormat="1" ht="12.75" customHeight="1">
      <c r="A703" s="19" t="s">
        <v>3</v>
      </c>
      <c r="B703" s="12"/>
      <c r="C703" s="85" t="s">
        <v>289</v>
      </c>
      <c r="D703" s="12"/>
      <c r="E703" s="13"/>
      <c r="G703" s="6"/>
      <c r="H703" s="6"/>
      <c r="I703" s="5"/>
      <c r="J703" s="5"/>
      <c r="K703" s="5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</row>
    <row r="704" spans="1:91" s="4" customFormat="1" ht="12.75" customHeight="1">
      <c r="A704" s="20" t="s">
        <v>4</v>
      </c>
      <c r="B704" s="21"/>
      <c r="C704" s="21"/>
      <c r="D704" s="21"/>
      <c r="E704" s="22"/>
      <c r="G704" s="6"/>
      <c r="H704" s="6"/>
      <c r="I704" s="5"/>
      <c r="J704" s="5"/>
      <c r="K704" s="5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</row>
    <row r="705" spans="1:91" s="4" customFormat="1" ht="12.75" customHeight="1">
      <c r="A705" s="23" t="s">
        <v>68</v>
      </c>
      <c r="B705" s="27">
        <v>0</v>
      </c>
      <c r="C705" s="27">
        <v>0</v>
      </c>
      <c r="D705" s="27">
        <v>23</v>
      </c>
      <c r="E705" s="28">
        <v>0</v>
      </c>
      <c r="G705" s="6"/>
      <c r="H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</row>
    <row r="706" spans="1:91" s="4" customFormat="1" ht="12.75" customHeight="1">
      <c r="A706" s="23" t="s">
        <v>54</v>
      </c>
      <c r="B706" s="25">
        <v>0</v>
      </c>
      <c r="C706" s="25">
        <v>0</v>
      </c>
      <c r="D706" s="25">
        <v>69</v>
      </c>
      <c r="E706" s="26">
        <v>0</v>
      </c>
      <c r="G706" s="6"/>
      <c r="H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</row>
    <row r="707" spans="1:91" s="4" customFormat="1" ht="12.75" customHeight="1">
      <c r="A707" s="23" t="s">
        <v>164</v>
      </c>
      <c r="B707" s="25">
        <f>SUM(B708:B754)</f>
        <v>3</v>
      </c>
      <c r="C707" s="25">
        <f>SUM(C708:C754)</f>
        <v>2</v>
      </c>
      <c r="D707" s="25">
        <f>SUM(D708:D754)</f>
        <v>158</v>
      </c>
      <c r="E707" s="26">
        <f>SUM(E708:E754)</f>
        <v>9</v>
      </c>
      <c r="G707" s="6"/>
      <c r="H707" s="6"/>
      <c r="I707" s="54"/>
      <c r="J707" s="54"/>
      <c r="K707" s="54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</row>
    <row r="708" spans="1:91" s="4" customFormat="1" ht="12.75" customHeight="1">
      <c r="A708" s="29" t="s">
        <v>5</v>
      </c>
      <c r="B708" s="27">
        <v>0</v>
      </c>
      <c r="C708" s="27">
        <v>0</v>
      </c>
      <c r="D708" s="27">
        <v>0</v>
      </c>
      <c r="E708" s="28">
        <v>0</v>
      </c>
      <c r="G708" s="6"/>
      <c r="H708" s="6"/>
      <c r="I708" s="54"/>
      <c r="J708" s="54"/>
      <c r="K708" s="54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</row>
    <row r="709" spans="1:91" s="4" customFormat="1" ht="12.75" customHeight="1">
      <c r="A709" s="31" t="s">
        <v>6</v>
      </c>
      <c r="B709" s="27">
        <v>0</v>
      </c>
      <c r="C709" s="27">
        <v>0</v>
      </c>
      <c r="D709" s="27">
        <v>0</v>
      </c>
      <c r="E709" s="28">
        <v>0</v>
      </c>
      <c r="G709" s="6"/>
      <c r="H709" s="6"/>
      <c r="I709" s="54"/>
      <c r="J709" s="54"/>
      <c r="K709" s="54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</row>
    <row r="710" spans="1:91" s="4" customFormat="1" ht="12.75" customHeight="1">
      <c r="A710" s="31" t="s">
        <v>7</v>
      </c>
      <c r="B710" s="27">
        <v>0</v>
      </c>
      <c r="C710" s="27">
        <v>0</v>
      </c>
      <c r="D710" s="27">
        <v>2</v>
      </c>
      <c r="E710" s="28">
        <v>0</v>
      </c>
      <c r="G710" s="6"/>
      <c r="H710" s="6"/>
      <c r="I710" s="54"/>
      <c r="J710" s="54"/>
      <c r="K710" s="54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</row>
    <row r="711" spans="1:91" s="4" customFormat="1" ht="12.75" customHeight="1">
      <c r="A711" s="31" t="s">
        <v>8</v>
      </c>
      <c r="B711" s="27">
        <v>0</v>
      </c>
      <c r="C711" s="27">
        <v>0</v>
      </c>
      <c r="D711" s="27">
        <v>0</v>
      </c>
      <c r="E711" s="28">
        <v>0</v>
      </c>
      <c r="G711" s="6"/>
      <c r="H711" s="6"/>
      <c r="I711" s="54"/>
      <c r="J711" s="54"/>
      <c r="K711" s="54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</row>
    <row r="712" spans="1:91" s="4" customFormat="1" ht="12.75" customHeight="1">
      <c r="A712" s="32" t="s">
        <v>9</v>
      </c>
      <c r="B712" s="34">
        <v>0</v>
      </c>
      <c r="C712" s="34">
        <v>0</v>
      </c>
      <c r="D712" s="34">
        <v>0</v>
      </c>
      <c r="E712" s="35">
        <v>0</v>
      </c>
      <c r="G712" s="6"/>
      <c r="H712" s="6"/>
      <c r="I712" s="54"/>
      <c r="J712" s="54"/>
      <c r="K712" s="54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</row>
    <row r="713" spans="1:91" s="4" customFormat="1" ht="12.75" customHeight="1">
      <c r="A713" s="29" t="s">
        <v>10</v>
      </c>
      <c r="B713" s="27">
        <v>0</v>
      </c>
      <c r="C713" s="27">
        <v>0</v>
      </c>
      <c r="D713" s="27">
        <v>0</v>
      </c>
      <c r="E713" s="28">
        <v>0</v>
      </c>
      <c r="G713" s="6"/>
      <c r="H713" s="6"/>
      <c r="I713" s="54"/>
      <c r="J713" s="54"/>
      <c r="K713" s="54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</row>
    <row r="714" spans="1:91" s="4" customFormat="1" ht="12.75" customHeight="1">
      <c r="A714" s="31" t="s">
        <v>11</v>
      </c>
      <c r="B714" s="27">
        <v>0</v>
      </c>
      <c r="C714" s="27">
        <v>0</v>
      </c>
      <c r="D714" s="27">
        <v>0</v>
      </c>
      <c r="E714" s="28">
        <v>0</v>
      </c>
      <c r="G714" s="6"/>
      <c r="H714" s="6"/>
      <c r="I714" s="54"/>
      <c r="J714" s="54"/>
      <c r="K714" s="54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</row>
    <row r="715" spans="1:91" s="4" customFormat="1" ht="12.75" customHeight="1">
      <c r="A715" s="31" t="s">
        <v>12</v>
      </c>
      <c r="B715" s="27">
        <v>0</v>
      </c>
      <c r="C715" s="27">
        <v>0</v>
      </c>
      <c r="D715" s="27">
        <v>0</v>
      </c>
      <c r="E715" s="28">
        <v>0</v>
      </c>
      <c r="G715" s="6"/>
      <c r="H715" s="6"/>
      <c r="I715" s="54"/>
      <c r="J715" s="54"/>
      <c r="K715" s="54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</row>
    <row r="716" spans="1:91" s="4" customFormat="1" ht="12.75" customHeight="1">
      <c r="A716" s="31" t="s">
        <v>13</v>
      </c>
      <c r="B716" s="27">
        <v>0</v>
      </c>
      <c r="C716" s="27">
        <v>0</v>
      </c>
      <c r="D716" s="27">
        <v>0</v>
      </c>
      <c r="E716" s="28">
        <v>0</v>
      </c>
      <c r="G716" s="6"/>
      <c r="H716" s="6"/>
      <c r="I716" s="54"/>
      <c r="J716" s="54"/>
      <c r="K716" s="54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</row>
    <row r="717" spans="1:91" s="4" customFormat="1" ht="12.75" customHeight="1">
      <c r="A717" s="32" t="s">
        <v>14</v>
      </c>
      <c r="B717" s="34">
        <v>0</v>
      </c>
      <c r="C717" s="34">
        <v>0</v>
      </c>
      <c r="D717" s="34">
        <v>0</v>
      </c>
      <c r="E717" s="35">
        <v>0</v>
      </c>
      <c r="G717" s="6"/>
      <c r="H717" s="6"/>
      <c r="I717" s="54"/>
      <c r="J717" s="54"/>
      <c r="K717" s="54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</row>
    <row r="718" spans="1:91" s="4" customFormat="1" ht="12.75" customHeight="1">
      <c r="A718" s="29" t="s">
        <v>15</v>
      </c>
      <c r="B718" s="27">
        <v>0</v>
      </c>
      <c r="C718" s="27">
        <v>0</v>
      </c>
      <c r="D718" s="27">
        <v>0</v>
      </c>
      <c r="E718" s="28">
        <v>0</v>
      </c>
      <c r="G718" s="6"/>
      <c r="H718" s="6"/>
      <c r="I718" s="54"/>
      <c r="J718" s="54"/>
      <c r="K718" s="54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</row>
    <row r="719" spans="1:91" s="4" customFormat="1" ht="12.75" customHeight="1">
      <c r="A719" s="31" t="s">
        <v>16</v>
      </c>
      <c r="B719" s="27">
        <v>0</v>
      </c>
      <c r="C719" s="27">
        <v>0</v>
      </c>
      <c r="D719" s="27">
        <v>0</v>
      </c>
      <c r="E719" s="28">
        <v>0</v>
      </c>
      <c r="G719" s="6"/>
      <c r="H719" s="6"/>
      <c r="I719" s="54"/>
      <c r="J719" s="54"/>
      <c r="K719" s="54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</row>
    <row r="720" spans="1:91" s="4" customFormat="1" ht="12.75" customHeight="1">
      <c r="A720" s="31" t="s">
        <v>17</v>
      </c>
      <c r="B720" s="27">
        <v>0</v>
      </c>
      <c r="C720" s="27">
        <v>0</v>
      </c>
      <c r="D720" s="27">
        <v>0</v>
      </c>
      <c r="E720" s="28">
        <v>8</v>
      </c>
      <c r="G720" s="6"/>
      <c r="H720" s="6"/>
      <c r="I720" s="54"/>
      <c r="J720" s="54"/>
      <c r="K720" s="54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</row>
    <row r="721" spans="1:91" s="4" customFormat="1" ht="12.75" customHeight="1">
      <c r="A721" s="31" t="s">
        <v>18</v>
      </c>
      <c r="B721" s="27">
        <v>0</v>
      </c>
      <c r="C721" s="27">
        <v>0</v>
      </c>
      <c r="D721" s="27">
        <v>0</v>
      </c>
      <c r="E721" s="28">
        <v>1</v>
      </c>
      <c r="G721" s="6"/>
      <c r="H721" s="6"/>
      <c r="I721" s="54"/>
      <c r="J721" s="54"/>
      <c r="K721" s="54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</row>
    <row r="722" spans="1:91" s="4" customFormat="1" ht="12.75" customHeight="1">
      <c r="A722" s="32" t="s">
        <v>19</v>
      </c>
      <c r="B722" s="34">
        <v>0</v>
      </c>
      <c r="C722" s="34">
        <v>0</v>
      </c>
      <c r="D722" s="34">
        <v>0</v>
      </c>
      <c r="E722" s="35">
        <v>0</v>
      </c>
      <c r="G722" s="6"/>
      <c r="H722" s="6"/>
      <c r="I722" s="54"/>
      <c r="J722" s="54"/>
      <c r="K722" s="54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</row>
    <row r="723" spans="1:91" s="4" customFormat="1" ht="12.75" customHeight="1">
      <c r="A723" s="29" t="s">
        <v>20</v>
      </c>
      <c r="B723" s="27">
        <v>0</v>
      </c>
      <c r="C723" s="27">
        <v>0</v>
      </c>
      <c r="D723" s="27">
        <v>0</v>
      </c>
      <c r="E723" s="28">
        <v>0</v>
      </c>
      <c r="G723" s="6"/>
      <c r="H723" s="6"/>
      <c r="I723" s="54"/>
      <c r="J723" s="54"/>
      <c r="K723" s="54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</row>
    <row r="724" spans="1:91" s="4" customFormat="1" ht="12.75" customHeight="1">
      <c r="A724" s="31" t="s">
        <v>21</v>
      </c>
      <c r="B724" s="27">
        <v>0</v>
      </c>
      <c r="C724" s="27">
        <v>0</v>
      </c>
      <c r="D724" s="27">
        <v>0</v>
      </c>
      <c r="E724" s="28">
        <v>0</v>
      </c>
      <c r="G724" s="6"/>
      <c r="H724" s="6"/>
      <c r="I724" s="54"/>
      <c r="J724" s="54"/>
      <c r="K724" s="54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</row>
    <row r="725" spans="1:91" s="4" customFormat="1" ht="12.75" customHeight="1">
      <c r="A725" s="31" t="s">
        <v>22</v>
      </c>
      <c r="B725" s="27">
        <v>0</v>
      </c>
      <c r="C725" s="27">
        <v>0</v>
      </c>
      <c r="D725" s="27">
        <v>0</v>
      </c>
      <c r="E725" s="28">
        <v>0</v>
      </c>
      <c r="G725" s="6"/>
      <c r="H725" s="6"/>
      <c r="I725" s="54"/>
      <c r="J725" s="54"/>
      <c r="K725" s="54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</row>
    <row r="726" spans="1:91" s="4" customFormat="1" ht="12.75" customHeight="1">
      <c r="A726" s="31" t="s">
        <v>23</v>
      </c>
      <c r="B726" s="27">
        <v>0</v>
      </c>
      <c r="C726" s="27">
        <v>0</v>
      </c>
      <c r="D726" s="27">
        <v>5</v>
      </c>
      <c r="E726" s="28">
        <v>0</v>
      </c>
      <c r="G726" s="6"/>
      <c r="H726" s="6"/>
      <c r="I726" s="54"/>
      <c r="J726" s="54"/>
      <c r="K726" s="54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</row>
    <row r="727" spans="1:91" s="4" customFormat="1" ht="12.75" customHeight="1">
      <c r="A727" s="32" t="s">
        <v>24</v>
      </c>
      <c r="B727" s="34">
        <v>0</v>
      </c>
      <c r="C727" s="34">
        <v>0</v>
      </c>
      <c r="D727" s="34">
        <v>0</v>
      </c>
      <c r="E727" s="35">
        <v>0</v>
      </c>
      <c r="G727" s="6"/>
      <c r="H727" s="6"/>
      <c r="I727" s="54"/>
      <c r="J727" s="54"/>
      <c r="K727" s="54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</row>
    <row r="728" spans="1:91" s="4" customFormat="1" ht="12.75" customHeight="1">
      <c r="A728" s="29" t="s">
        <v>25</v>
      </c>
      <c r="B728" s="27">
        <v>0</v>
      </c>
      <c r="C728" s="27">
        <v>0</v>
      </c>
      <c r="D728" s="27">
        <v>0</v>
      </c>
      <c r="E728" s="28">
        <v>0</v>
      </c>
      <c r="G728" s="6"/>
      <c r="H728" s="6"/>
      <c r="I728" s="54"/>
      <c r="J728" s="54"/>
      <c r="K728" s="54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</row>
    <row r="729" spans="1:91" s="4" customFormat="1" ht="12.75" customHeight="1">
      <c r="A729" s="31" t="s">
        <v>26</v>
      </c>
      <c r="B729" s="27">
        <v>0</v>
      </c>
      <c r="C729" s="27">
        <v>0</v>
      </c>
      <c r="D729" s="27">
        <v>146</v>
      </c>
      <c r="E729" s="28">
        <v>0</v>
      </c>
      <c r="G729" s="6"/>
      <c r="H729" s="6"/>
      <c r="I729" s="54"/>
      <c r="J729" s="54"/>
      <c r="K729" s="54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</row>
    <row r="730" spans="1:91" s="4" customFormat="1" ht="12.75" customHeight="1">
      <c r="A730" s="31" t="s">
        <v>27</v>
      </c>
      <c r="B730" s="27">
        <v>0</v>
      </c>
      <c r="C730" s="27">
        <v>0</v>
      </c>
      <c r="D730" s="27">
        <v>0</v>
      </c>
      <c r="E730" s="28">
        <v>0</v>
      </c>
      <c r="G730" s="6"/>
      <c r="H730" s="6"/>
      <c r="I730" s="54"/>
      <c r="J730" s="54"/>
      <c r="K730" s="54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</row>
    <row r="731" spans="1:91" s="4" customFormat="1" ht="12.75" customHeight="1">
      <c r="A731" s="31" t="s">
        <v>28</v>
      </c>
      <c r="B731" s="27">
        <v>0</v>
      </c>
      <c r="C731" s="27">
        <v>0</v>
      </c>
      <c r="D731" s="27">
        <v>0</v>
      </c>
      <c r="E731" s="28">
        <v>0</v>
      </c>
      <c r="G731" s="6"/>
      <c r="H731" s="6"/>
      <c r="I731" s="54"/>
      <c r="J731" s="54"/>
      <c r="K731" s="54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</row>
    <row r="732" spans="1:91" s="4" customFormat="1" ht="12.75" customHeight="1">
      <c r="A732" s="32" t="s">
        <v>29</v>
      </c>
      <c r="B732" s="34">
        <v>0</v>
      </c>
      <c r="C732" s="34">
        <v>0</v>
      </c>
      <c r="D732" s="34">
        <v>0</v>
      </c>
      <c r="E732" s="35">
        <v>0</v>
      </c>
      <c r="G732" s="6"/>
      <c r="H732" s="6"/>
      <c r="I732" s="54"/>
      <c r="J732" s="54"/>
      <c r="K732" s="54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</row>
    <row r="733" spans="1:91" s="4" customFormat="1" ht="12.75" customHeight="1">
      <c r="A733" s="29" t="s">
        <v>30</v>
      </c>
      <c r="B733" s="27">
        <v>0</v>
      </c>
      <c r="C733" s="27">
        <v>0</v>
      </c>
      <c r="D733" s="27">
        <v>0</v>
      </c>
      <c r="E733" s="28">
        <v>0</v>
      </c>
      <c r="G733" s="6"/>
      <c r="H733" s="6"/>
      <c r="I733" s="54"/>
      <c r="J733" s="54"/>
      <c r="K733" s="54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</row>
    <row r="734" spans="1:91" s="4" customFormat="1" ht="12.75" customHeight="1">
      <c r="A734" s="31" t="s">
        <v>31</v>
      </c>
      <c r="B734" s="27">
        <v>0</v>
      </c>
      <c r="C734" s="27">
        <v>0</v>
      </c>
      <c r="D734" s="27">
        <v>0</v>
      </c>
      <c r="E734" s="28">
        <v>0</v>
      </c>
      <c r="G734" s="6"/>
      <c r="H734" s="6"/>
      <c r="I734" s="54"/>
      <c r="J734" s="54"/>
      <c r="K734" s="54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</row>
    <row r="735" spans="1:91" s="4" customFormat="1" ht="12.75" customHeight="1">
      <c r="A735" s="31" t="s">
        <v>32</v>
      </c>
      <c r="B735" s="27">
        <v>0</v>
      </c>
      <c r="C735" s="27">
        <v>0</v>
      </c>
      <c r="D735" s="27">
        <v>0</v>
      </c>
      <c r="E735" s="28">
        <v>0</v>
      </c>
      <c r="G735" s="6"/>
      <c r="H735" s="6"/>
      <c r="I735" s="54"/>
      <c r="J735" s="54"/>
      <c r="K735" s="54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</row>
    <row r="736" spans="1:91" s="4" customFormat="1" ht="12.75" customHeight="1">
      <c r="A736" s="31" t="s">
        <v>33</v>
      </c>
      <c r="B736" s="27">
        <v>0</v>
      </c>
      <c r="C736" s="27">
        <v>0</v>
      </c>
      <c r="D736" s="27">
        <v>0</v>
      </c>
      <c r="E736" s="28">
        <v>0</v>
      </c>
      <c r="G736" s="6"/>
      <c r="H736" s="6"/>
      <c r="I736" s="54"/>
      <c r="J736" s="54"/>
      <c r="K736" s="54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</row>
    <row r="737" spans="1:91" s="4" customFormat="1" ht="12.75" customHeight="1">
      <c r="A737" s="32" t="s">
        <v>34</v>
      </c>
      <c r="B737" s="34">
        <v>0</v>
      </c>
      <c r="C737" s="34">
        <v>0</v>
      </c>
      <c r="D737" s="34">
        <v>0</v>
      </c>
      <c r="E737" s="35">
        <v>0</v>
      </c>
      <c r="G737" s="6"/>
      <c r="H737" s="6"/>
      <c r="I737" s="54"/>
      <c r="J737" s="54"/>
      <c r="K737" s="54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</row>
    <row r="738" spans="1:91" s="4" customFormat="1" ht="12.75" customHeight="1">
      <c r="A738" s="29" t="s">
        <v>35</v>
      </c>
      <c r="B738" s="27">
        <v>0</v>
      </c>
      <c r="C738" s="27">
        <v>0</v>
      </c>
      <c r="D738" s="27">
        <v>0</v>
      </c>
      <c r="E738" s="28">
        <v>0</v>
      </c>
      <c r="G738" s="6"/>
      <c r="H738" s="6"/>
      <c r="I738" s="54"/>
      <c r="J738" s="54"/>
      <c r="K738" s="54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</row>
    <row r="739" spans="1:91" s="4" customFormat="1" ht="12.75" customHeight="1">
      <c r="A739" s="31" t="s">
        <v>36</v>
      </c>
      <c r="B739" s="27">
        <v>0</v>
      </c>
      <c r="C739" s="27">
        <v>0</v>
      </c>
      <c r="D739" s="27">
        <v>0</v>
      </c>
      <c r="E739" s="28">
        <v>0</v>
      </c>
      <c r="G739" s="6"/>
      <c r="H739" s="6"/>
      <c r="I739" s="54"/>
      <c r="J739" s="54"/>
      <c r="K739" s="54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</row>
    <row r="740" spans="1:91" s="4" customFormat="1" ht="12.75" customHeight="1">
      <c r="A740" s="31" t="s">
        <v>37</v>
      </c>
      <c r="B740" s="27">
        <v>0</v>
      </c>
      <c r="C740" s="27">
        <v>0</v>
      </c>
      <c r="D740" s="27">
        <v>0</v>
      </c>
      <c r="E740" s="28">
        <v>0</v>
      </c>
      <c r="G740" s="6"/>
      <c r="H740" s="6"/>
      <c r="I740" s="54"/>
      <c r="J740" s="54"/>
      <c r="K740" s="54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</row>
    <row r="741" spans="1:91" s="4" customFormat="1" ht="12.75" customHeight="1">
      <c r="A741" s="31" t="s">
        <v>38</v>
      </c>
      <c r="B741" s="27">
        <v>0</v>
      </c>
      <c r="C741" s="27">
        <v>0</v>
      </c>
      <c r="D741" s="27">
        <v>0</v>
      </c>
      <c r="E741" s="28">
        <v>0</v>
      </c>
      <c r="G741" s="6"/>
      <c r="H741" s="6"/>
      <c r="I741" s="54"/>
      <c r="J741" s="54"/>
      <c r="K741" s="54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</row>
    <row r="742" spans="1:91" s="4" customFormat="1" ht="12.75" customHeight="1">
      <c r="A742" s="32" t="s">
        <v>39</v>
      </c>
      <c r="B742" s="34">
        <v>0</v>
      </c>
      <c r="C742" s="34">
        <v>0</v>
      </c>
      <c r="D742" s="34">
        <v>0</v>
      </c>
      <c r="E742" s="35">
        <v>0</v>
      </c>
      <c r="G742" s="6"/>
      <c r="H742" s="6"/>
      <c r="I742" s="54"/>
      <c r="J742" s="54"/>
      <c r="K742" s="54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</row>
    <row r="743" spans="1:91" s="4" customFormat="1" ht="12.75" customHeight="1">
      <c r="A743" s="29" t="s">
        <v>40</v>
      </c>
      <c r="B743" s="27">
        <v>0</v>
      </c>
      <c r="C743" s="27">
        <v>0</v>
      </c>
      <c r="D743" s="27">
        <v>0</v>
      </c>
      <c r="E743" s="28">
        <v>0</v>
      </c>
      <c r="G743" s="6"/>
      <c r="H743" s="6"/>
      <c r="I743" s="54"/>
      <c r="J743" s="54"/>
      <c r="K743" s="54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</row>
    <row r="744" spans="1:91" s="4" customFormat="1" ht="12.75" customHeight="1">
      <c r="A744" s="31" t="s">
        <v>41</v>
      </c>
      <c r="B744" s="27">
        <v>0</v>
      </c>
      <c r="C744" s="27">
        <v>0</v>
      </c>
      <c r="D744" s="27">
        <v>0</v>
      </c>
      <c r="E744" s="28">
        <v>0</v>
      </c>
      <c r="G744" s="6"/>
      <c r="H744" s="6"/>
      <c r="I744" s="54"/>
      <c r="J744" s="54"/>
      <c r="K744" s="54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</row>
    <row r="745" spans="1:91" s="4" customFormat="1" ht="12.75" customHeight="1">
      <c r="A745" s="31" t="s">
        <v>42</v>
      </c>
      <c r="B745" s="27">
        <v>0</v>
      </c>
      <c r="C745" s="27">
        <v>0</v>
      </c>
      <c r="D745" s="27">
        <v>0</v>
      </c>
      <c r="E745" s="28">
        <v>0</v>
      </c>
      <c r="G745" s="6"/>
      <c r="H745" s="6"/>
      <c r="I745" s="54"/>
      <c r="J745" s="54"/>
      <c r="K745" s="54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</row>
    <row r="746" spans="1:91" s="4" customFormat="1" ht="12.75" customHeight="1">
      <c r="A746" s="31" t="s">
        <v>43</v>
      </c>
      <c r="B746" s="27">
        <v>0</v>
      </c>
      <c r="C746" s="27">
        <v>0</v>
      </c>
      <c r="D746" s="27">
        <v>0</v>
      </c>
      <c r="E746" s="28">
        <v>0</v>
      </c>
      <c r="G746" s="6"/>
      <c r="H746" s="6"/>
      <c r="I746" s="54"/>
      <c r="J746" s="54"/>
      <c r="K746" s="54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</row>
    <row r="747" spans="1:91" s="4" customFormat="1" ht="12.75" customHeight="1">
      <c r="A747" s="32" t="s">
        <v>44</v>
      </c>
      <c r="B747" s="34">
        <v>0</v>
      </c>
      <c r="C747" s="34">
        <v>0</v>
      </c>
      <c r="D747" s="34">
        <v>0</v>
      </c>
      <c r="E747" s="35">
        <v>0</v>
      </c>
      <c r="G747" s="6"/>
      <c r="H747" s="6"/>
      <c r="I747" s="54"/>
      <c r="J747" s="54"/>
      <c r="K747" s="54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</row>
    <row r="748" spans="1:91" s="4" customFormat="1" ht="12.75" customHeight="1">
      <c r="A748" s="29" t="s">
        <v>45</v>
      </c>
      <c r="B748" s="27">
        <v>0</v>
      </c>
      <c r="C748" s="27">
        <v>0</v>
      </c>
      <c r="D748" s="27">
        <v>0</v>
      </c>
      <c r="E748" s="28">
        <v>0</v>
      </c>
      <c r="G748" s="6"/>
      <c r="H748" s="6"/>
      <c r="I748" s="54"/>
      <c r="J748" s="54"/>
      <c r="K748" s="54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</row>
    <row r="749" spans="1:91" s="4" customFormat="1" ht="12.75" customHeight="1">
      <c r="A749" s="31" t="s">
        <v>46</v>
      </c>
      <c r="B749" s="27">
        <v>0</v>
      </c>
      <c r="C749" s="27">
        <v>0</v>
      </c>
      <c r="D749" s="27">
        <v>0</v>
      </c>
      <c r="E749" s="28">
        <v>0</v>
      </c>
      <c r="G749" s="6"/>
      <c r="H749" s="6"/>
      <c r="I749" s="54"/>
      <c r="J749" s="54"/>
      <c r="K749" s="54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</row>
    <row r="750" spans="1:91" s="4" customFormat="1" ht="12.75" customHeight="1">
      <c r="A750" s="31" t="s">
        <v>47</v>
      </c>
      <c r="B750" s="27">
        <v>0</v>
      </c>
      <c r="C750" s="27">
        <v>0</v>
      </c>
      <c r="D750" s="27">
        <v>0</v>
      </c>
      <c r="E750" s="28">
        <v>0</v>
      </c>
      <c r="G750" s="6"/>
      <c r="H750" s="6"/>
      <c r="I750" s="54"/>
      <c r="J750" s="54"/>
      <c r="K750" s="54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</row>
    <row r="751" spans="1:91" s="4" customFormat="1" ht="12.75" customHeight="1">
      <c r="A751" s="31" t="s">
        <v>48</v>
      </c>
      <c r="B751" s="27">
        <v>0</v>
      </c>
      <c r="C751" s="27">
        <v>0</v>
      </c>
      <c r="D751" s="27">
        <v>0</v>
      </c>
      <c r="E751" s="28">
        <v>0</v>
      </c>
      <c r="G751" s="6"/>
      <c r="H751" s="6"/>
      <c r="I751" s="54"/>
      <c r="J751" s="54"/>
      <c r="K751" s="54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</row>
    <row r="752" spans="1:91" s="4" customFormat="1" ht="12.75" customHeight="1">
      <c r="A752" s="32" t="s">
        <v>49</v>
      </c>
      <c r="B752" s="34">
        <v>0</v>
      </c>
      <c r="C752" s="34">
        <v>0</v>
      </c>
      <c r="D752" s="34">
        <v>5</v>
      </c>
      <c r="E752" s="35">
        <v>0</v>
      </c>
      <c r="G752" s="6"/>
      <c r="H752" s="6"/>
      <c r="I752" s="54"/>
      <c r="J752" s="54"/>
      <c r="K752" s="54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</row>
    <row r="753" spans="1:91" s="4" customFormat="1" ht="12.75" customHeight="1">
      <c r="A753" s="29" t="s">
        <v>50</v>
      </c>
      <c r="B753" s="27">
        <v>0</v>
      </c>
      <c r="C753" s="27">
        <v>1</v>
      </c>
      <c r="D753" s="27">
        <v>0</v>
      </c>
      <c r="E753" s="28">
        <v>0</v>
      </c>
      <c r="G753" s="6"/>
      <c r="H753" s="6"/>
      <c r="I753" s="54"/>
      <c r="J753" s="54"/>
      <c r="K753" s="54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</row>
    <row r="754" spans="1:91" s="4" customFormat="1" ht="12.75" customHeight="1">
      <c r="A754" s="39" t="s">
        <v>51</v>
      </c>
      <c r="B754" s="41">
        <v>3</v>
      </c>
      <c r="C754" s="41">
        <v>1</v>
      </c>
      <c r="D754" s="41">
        <v>0</v>
      </c>
      <c r="E754" s="42">
        <v>0</v>
      </c>
      <c r="G754" s="6"/>
      <c r="H754" s="6"/>
      <c r="I754" s="54"/>
      <c r="J754" s="54"/>
      <c r="K754" s="54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</row>
    <row r="755" spans="2:93" s="4" customFormat="1" ht="12.75" customHeight="1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</row>
    <row r="756" spans="2:93" s="4" customFormat="1" ht="12.75" customHeight="1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</row>
    <row r="757" spans="14:15" ht="12.75" customHeight="1">
      <c r="N757" s="6"/>
      <c r="O757" s="6"/>
    </row>
    <row r="758" spans="14:15" ht="12.75" customHeight="1">
      <c r="N758" s="6"/>
      <c r="O758" s="6"/>
    </row>
    <row r="759" spans="14:15" ht="12.75" customHeight="1">
      <c r="N759" s="6"/>
      <c r="O759" s="6"/>
    </row>
    <row r="760" spans="1:15" ht="12.75" customHeight="1">
      <c r="A760" s="1" t="s">
        <v>163</v>
      </c>
      <c r="N760" s="6"/>
      <c r="O760" s="6"/>
    </row>
    <row r="761" spans="2:15" ht="12.75" customHeight="1">
      <c r="B761" s="2" t="s">
        <v>270</v>
      </c>
      <c r="N761" s="6"/>
      <c r="O761" s="6"/>
    </row>
    <row r="762" spans="7:15" ht="12.75" customHeight="1">
      <c r="G762" s="3" t="s">
        <v>0</v>
      </c>
      <c r="I762" s="6"/>
      <c r="J762" s="6"/>
      <c r="K762" s="6"/>
      <c r="L762" s="6"/>
      <c r="M762" s="6"/>
      <c r="N762" s="6"/>
      <c r="O762" s="6"/>
    </row>
    <row r="763" spans="1:15" ht="12.75" customHeight="1">
      <c r="A763" s="7"/>
      <c r="B763" s="57"/>
      <c r="C763" s="57"/>
      <c r="D763" s="58"/>
      <c r="E763" s="58"/>
      <c r="F763" s="58"/>
      <c r="G763" s="59"/>
      <c r="I763" s="6"/>
      <c r="J763" s="6"/>
      <c r="K763" s="6"/>
      <c r="L763" s="6"/>
      <c r="M763" s="6"/>
      <c r="N763" s="6"/>
      <c r="O763" s="6"/>
    </row>
    <row r="764" spans="1:15" ht="12.75" customHeight="1">
      <c r="A764" s="10" t="s">
        <v>1</v>
      </c>
      <c r="B764" s="60"/>
      <c r="C764" s="60"/>
      <c r="D764" s="5"/>
      <c r="E764" s="5"/>
      <c r="F764" s="5"/>
      <c r="G764" s="61"/>
      <c r="I764" s="6"/>
      <c r="J764" s="6"/>
      <c r="K764" s="6"/>
      <c r="L764" s="6"/>
      <c r="M764" s="6"/>
      <c r="N764" s="6"/>
      <c r="O764" s="6"/>
    </row>
    <row r="765" spans="1:15" ht="12.75" customHeight="1">
      <c r="A765" s="14"/>
      <c r="B765" s="62" t="s">
        <v>95</v>
      </c>
      <c r="C765" s="60"/>
      <c r="D765" s="5"/>
      <c r="E765" s="5" t="s">
        <v>271</v>
      </c>
      <c r="F765" s="5"/>
      <c r="G765" s="61"/>
      <c r="I765" s="6"/>
      <c r="J765" s="6"/>
      <c r="K765" s="6"/>
      <c r="L765" s="6"/>
      <c r="M765" s="6"/>
      <c r="N765" s="6"/>
      <c r="O765" s="6"/>
    </row>
    <row r="766" spans="1:15" ht="12.75" customHeight="1">
      <c r="A766" s="19" t="s">
        <v>3</v>
      </c>
      <c r="B766" s="60"/>
      <c r="C766" s="60"/>
      <c r="D766" s="5"/>
      <c r="E766" s="5"/>
      <c r="F766" s="5"/>
      <c r="G766" s="61"/>
      <c r="I766" s="6"/>
      <c r="J766" s="6"/>
      <c r="K766" s="6"/>
      <c r="L766" s="6"/>
      <c r="M766" s="6"/>
      <c r="N766" s="6"/>
      <c r="O766" s="6"/>
    </row>
    <row r="767" spans="1:15" ht="12.75" customHeight="1">
      <c r="A767" s="20" t="s">
        <v>4</v>
      </c>
      <c r="B767" s="63"/>
      <c r="C767" s="63"/>
      <c r="D767" s="64"/>
      <c r="E767" s="64"/>
      <c r="F767" s="64"/>
      <c r="G767" s="65"/>
      <c r="I767" s="6"/>
      <c r="J767" s="6"/>
      <c r="K767" s="6"/>
      <c r="L767" s="6"/>
      <c r="M767" s="6"/>
      <c r="N767" s="6"/>
      <c r="O767" s="6"/>
    </row>
    <row r="768" spans="1:15" ht="12.75" customHeight="1">
      <c r="A768" s="66" t="s">
        <v>68</v>
      </c>
      <c r="B768" s="67">
        <v>17</v>
      </c>
      <c r="C768" s="60"/>
      <c r="D768" s="110" t="s">
        <v>177</v>
      </c>
      <c r="E768" s="90" t="s">
        <v>178</v>
      </c>
      <c r="F768" s="68">
        <v>1</v>
      </c>
      <c r="G768" s="61"/>
      <c r="I768" s="6"/>
      <c r="J768" s="6"/>
      <c r="K768" s="6"/>
      <c r="L768" s="6"/>
      <c r="M768" s="6"/>
      <c r="N768" s="6"/>
      <c r="O768" s="6"/>
    </row>
    <row r="769" spans="1:15" ht="12.75" customHeight="1">
      <c r="A769" s="66" t="s">
        <v>54</v>
      </c>
      <c r="B769" s="69">
        <v>26</v>
      </c>
      <c r="C769" s="60"/>
      <c r="D769" s="110" t="s">
        <v>179</v>
      </c>
      <c r="E769" s="90" t="s">
        <v>178</v>
      </c>
      <c r="F769" s="68">
        <v>1</v>
      </c>
      <c r="G769" s="61"/>
      <c r="I769" s="6"/>
      <c r="J769" s="6"/>
      <c r="K769" s="6"/>
      <c r="L769" s="6"/>
      <c r="M769" s="6"/>
      <c r="N769" s="6"/>
      <c r="O769" s="6"/>
    </row>
    <row r="770" spans="1:15" ht="12.75" customHeight="1">
      <c r="A770" s="66" t="s">
        <v>164</v>
      </c>
      <c r="B770" s="69">
        <f>SUM(B771:B817)</f>
        <v>22</v>
      </c>
      <c r="C770" s="60"/>
      <c r="D770" s="110" t="s">
        <v>180</v>
      </c>
      <c r="E770" s="90" t="s">
        <v>178</v>
      </c>
      <c r="F770" s="68">
        <v>1</v>
      </c>
      <c r="G770" s="61"/>
      <c r="I770" s="6"/>
      <c r="J770" s="6"/>
      <c r="K770" s="6"/>
      <c r="L770" s="6"/>
      <c r="M770" s="6"/>
      <c r="N770" s="6"/>
      <c r="O770" s="6"/>
    </row>
    <row r="771" spans="1:15" ht="12.75" customHeight="1">
      <c r="A771" s="70" t="s">
        <v>5</v>
      </c>
      <c r="B771" s="71">
        <v>6</v>
      </c>
      <c r="C771" s="60"/>
      <c r="D771" s="110" t="s">
        <v>181</v>
      </c>
      <c r="E771" s="90" t="s">
        <v>172</v>
      </c>
      <c r="F771" s="68">
        <v>1</v>
      </c>
      <c r="G771" s="61"/>
      <c r="I771" s="6"/>
      <c r="J771" s="6"/>
      <c r="K771" s="6"/>
      <c r="L771" s="6"/>
      <c r="M771" s="6"/>
      <c r="N771" s="6"/>
      <c r="O771" s="6"/>
    </row>
    <row r="772" spans="1:15" ht="12.75" customHeight="1">
      <c r="A772" s="72" t="s">
        <v>6</v>
      </c>
      <c r="B772" s="71">
        <v>0</v>
      </c>
      <c r="C772" s="60"/>
      <c r="D772" s="110" t="s">
        <v>182</v>
      </c>
      <c r="E772" s="90" t="s">
        <v>173</v>
      </c>
      <c r="F772" s="68">
        <v>1</v>
      </c>
      <c r="G772" s="61"/>
      <c r="I772" s="6"/>
      <c r="J772" s="6"/>
      <c r="K772" s="6"/>
      <c r="L772" s="6"/>
      <c r="M772" s="6"/>
      <c r="N772" s="6"/>
      <c r="O772" s="6"/>
    </row>
    <row r="773" spans="1:15" ht="12.75" customHeight="1">
      <c r="A773" s="72" t="s">
        <v>7</v>
      </c>
      <c r="B773" s="71">
        <v>1</v>
      </c>
      <c r="C773" s="60"/>
      <c r="D773" s="110" t="s">
        <v>183</v>
      </c>
      <c r="E773" s="90" t="s">
        <v>169</v>
      </c>
      <c r="F773" s="68">
        <v>1</v>
      </c>
      <c r="G773" s="61"/>
      <c r="I773" s="6"/>
      <c r="J773" s="6"/>
      <c r="K773" s="6"/>
      <c r="L773" s="6"/>
      <c r="M773" s="6"/>
      <c r="N773" s="6"/>
      <c r="O773" s="6"/>
    </row>
    <row r="774" spans="1:15" ht="12.75" customHeight="1">
      <c r="A774" s="72" t="s">
        <v>8</v>
      </c>
      <c r="B774" s="71">
        <v>2</v>
      </c>
      <c r="C774" s="60"/>
      <c r="D774" s="110" t="s">
        <v>184</v>
      </c>
      <c r="E774" s="90" t="s">
        <v>176</v>
      </c>
      <c r="F774" s="68">
        <v>1</v>
      </c>
      <c r="G774" s="61"/>
      <c r="I774" s="6"/>
      <c r="J774" s="6"/>
      <c r="K774" s="6"/>
      <c r="L774" s="6"/>
      <c r="M774" s="6"/>
      <c r="N774" s="6"/>
      <c r="O774" s="6"/>
    </row>
    <row r="775" spans="1:15" ht="12.75" customHeight="1">
      <c r="A775" s="73" t="s">
        <v>9</v>
      </c>
      <c r="B775" s="74">
        <v>1</v>
      </c>
      <c r="C775" s="60"/>
      <c r="D775" s="110" t="s">
        <v>160</v>
      </c>
      <c r="E775" s="90" t="s">
        <v>172</v>
      </c>
      <c r="F775" s="68">
        <v>1</v>
      </c>
      <c r="G775" s="61"/>
      <c r="I775" s="6"/>
      <c r="J775" s="6"/>
      <c r="K775" s="6"/>
      <c r="L775" s="6"/>
      <c r="M775" s="6"/>
      <c r="N775" s="6"/>
      <c r="O775" s="6"/>
    </row>
    <row r="776" spans="1:15" ht="12.75" customHeight="1">
      <c r="A776" s="70" t="s">
        <v>10</v>
      </c>
      <c r="B776" s="71">
        <v>0</v>
      </c>
      <c r="C776" s="60"/>
      <c r="D776" s="110" t="s">
        <v>185</v>
      </c>
      <c r="E776" s="90" t="s">
        <v>172</v>
      </c>
      <c r="F776" s="68">
        <v>1</v>
      </c>
      <c r="G776" s="61"/>
      <c r="I776" s="6"/>
      <c r="J776" s="6"/>
      <c r="K776" s="6"/>
      <c r="L776" s="6"/>
      <c r="M776" s="6"/>
      <c r="N776" s="6"/>
      <c r="O776" s="6"/>
    </row>
    <row r="777" spans="1:15" ht="12.75" customHeight="1">
      <c r="A777" s="72" t="s">
        <v>11</v>
      </c>
      <c r="B777" s="71">
        <v>0</v>
      </c>
      <c r="C777" s="60"/>
      <c r="D777" s="110" t="s">
        <v>186</v>
      </c>
      <c r="E777" s="90" t="s">
        <v>178</v>
      </c>
      <c r="F777" s="68">
        <v>1</v>
      </c>
      <c r="G777" s="61"/>
      <c r="I777" s="6"/>
      <c r="J777" s="6"/>
      <c r="K777" s="6"/>
      <c r="L777" s="6"/>
      <c r="M777" s="6"/>
      <c r="N777" s="6"/>
      <c r="O777" s="6"/>
    </row>
    <row r="778" spans="1:15" ht="12.75" customHeight="1">
      <c r="A778" s="72" t="s">
        <v>12</v>
      </c>
      <c r="B778" s="71">
        <v>0</v>
      </c>
      <c r="C778" s="60"/>
      <c r="D778" s="110" t="s">
        <v>187</v>
      </c>
      <c r="E778" s="90" t="s">
        <v>173</v>
      </c>
      <c r="F778" s="68">
        <v>1</v>
      </c>
      <c r="G778" s="61"/>
      <c r="I778" s="6"/>
      <c r="J778" s="6"/>
      <c r="K778" s="6"/>
      <c r="L778" s="6"/>
      <c r="M778" s="6"/>
      <c r="N778" s="6"/>
      <c r="O778" s="6"/>
    </row>
    <row r="779" spans="1:15" ht="12.75" customHeight="1">
      <c r="A779" s="72" t="s">
        <v>13</v>
      </c>
      <c r="B779" s="71">
        <v>0</v>
      </c>
      <c r="C779" s="60"/>
      <c r="D779" s="110" t="s">
        <v>188</v>
      </c>
      <c r="E779" s="90" t="s">
        <v>174</v>
      </c>
      <c r="F779" s="68">
        <v>1</v>
      </c>
      <c r="G779" s="61"/>
      <c r="I779" s="6"/>
      <c r="J779" s="6"/>
      <c r="K779" s="6"/>
      <c r="L779" s="6"/>
      <c r="M779" s="6"/>
      <c r="N779" s="6"/>
      <c r="O779" s="6"/>
    </row>
    <row r="780" spans="1:15" ht="12.75" customHeight="1">
      <c r="A780" s="73" t="s">
        <v>14</v>
      </c>
      <c r="B780" s="74">
        <v>0</v>
      </c>
      <c r="C780" s="60"/>
      <c r="D780" s="110" t="s">
        <v>189</v>
      </c>
      <c r="E780" s="90" t="s">
        <v>176</v>
      </c>
      <c r="F780" s="68">
        <v>1</v>
      </c>
      <c r="G780" s="61"/>
      <c r="I780" s="6"/>
      <c r="J780" s="6"/>
      <c r="K780" s="6"/>
      <c r="L780" s="6"/>
      <c r="M780" s="6"/>
      <c r="N780" s="6"/>
      <c r="O780" s="6"/>
    </row>
    <row r="781" spans="1:15" ht="12.75" customHeight="1">
      <c r="A781" s="70" t="s">
        <v>15</v>
      </c>
      <c r="B781" s="71">
        <v>1</v>
      </c>
      <c r="C781" s="60"/>
      <c r="D781" s="110" t="s">
        <v>190</v>
      </c>
      <c r="E781" s="90" t="s">
        <v>175</v>
      </c>
      <c r="F781" s="68">
        <v>1</v>
      </c>
      <c r="G781" s="61"/>
      <c r="I781" s="6"/>
      <c r="J781" s="6"/>
      <c r="K781" s="6"/>
      <c r="L781" s="6"/>
      <c r="M781" s="6"/>
      <c r="N781" s="6"/>
      <c r="O781" s="6"/>
    </row>
    <row r="782" spans="1:15" ht="12.75" customHeight="1">
      <c r="A782" s="72" t="s">
        <v>16</v>
      </c>
      <c r="B782" s="71">
        <v>3</v>
      </c>
      <c r="C782" s="60"/>
      <c r="D782" s="110" t="s">
        <v>191</v>
      </c>
      <c r="E782" s="90" t="s">
        <v>169</v>
      </c>
      <c r="F782" s="68">
        <v>1</v>
      </c>
      <c r="G782" s="61"/>
      <c r="I782" s="6"/>
      <c r="J782" s="6"/>
      <c r="K782" s="6"/>
      <c r="L782" s="6"/>
      <c r="M782" s="6"/>
      <c r="N782" s="6"/>
      <c r="O782" s="6"/>
    </row>
    <row r="783" spans="1:15" ht="12.75" customHeight="1">
      <c r="A783" s="72" t="s">
        <v>17</v>
      </c>
      <c r="B783" s="71">
        <v>0</v>
      </c>
      <c r="C783" s="60"/>
      <c r="D783" s="110" t="s">
        <v>192</v>
      </c>
      <c r="E783" s="90" t="s">
        <v>178</v>
      </c>
      <c r="F783" s="68">
        <v>1</v>
      </c>
      <c r="G783" s="61"/>
      <c r="I783" s="6"/>
      <c r="J783" s="6"/>
      <c r="K783" s="6"/>
      <c r="L783" s="6"/>
      <c r="M783" s="6"/>
      <c r="N783" s="6"/>
      <c r="O783" s="6"/>
    </row>
    <row r="784" spans="1:15" ht="12.75" customHeight="1">
      <c r="A784" s="72" t="s">
        <v>18</v>
      </c>
      <c r="B784" s="71">
        <v>0</v>
      </c>
      <c r="C784" s="60"/>
      <c r="D784" s="110" t="s">
        <v>193</v>
      </c>
      <c r="E784" s="90" t="s">
        <v>171</v>
      </c>
      <c r="F784" s="68">
        <v>1</v>
      </c>
      <c r="G784" s="61"/>
      <c r="I784" s="6"/>
      <c r="J784" s="6"/>
      <c r="K784" s="6"/>
      <c r="L784" s="6"/>
      <c r="M784" s="6"/>
      <c r="N784" s="6"/>
      <c r="O784" s="6"/>
    </row>
    <row r="785" spans="1:15" ht="12.75" customHeight="1">
      <c r="A785" s="73" t="s">
        <v>19</v>
      </c>
      <c r="B785" s="74">
        <v>0</v>
      </c>
      <c r="C785" s="60"/>
      <c r="D785" s="110" t="s">
        <v>194</v>
      </c>
      <c r="E785" s="90" t="s">
        <v>175</v>
      </c>
      <c r="F785" s="68">
        <v>1</v>
      </c>
      <c r="G785" s="61"/>
      <c r="I785" s="6"/>
      <c r="J785" s="6"/>
      <c r="K785" s="6"/>
      <c r="L785" s="6"/>
      <c r="M785" s="6"/>
      <c r="N785" s="6"/>
      <c r="O785" s="6"/>
    </row>
    <row r="786" spans="1:15" ht="12.75" customHeight="1">
      <c r="A786" s="70" t="s">
        <v>20</v>
      </c>
      <c r="B786" s="71">
        <v>0</v>
      </c>
      <c r="C786" s="60"/>
      <c r="D786" s="110" t="s">
        <v>195</v>
      </c>
      <c r="E786" s="90" t="s">
        <v>170</v>
      </c>
      <c r="F786" s="68">
        <v>1</v>
      </c>
      <c r="G786" s="61"/>
      <c r="I786" s="6"/>
      <c r="J786" s="6"/>
      <c r="K786" s="6"/>
      <c r="L786" s="6"/>
      <c r="M786" s="6"/>
      <c r="N786" s="6"/>
      <c r="O786" s="6"/>
    </row>
    <row r="787" spans="1:15" ht="12.75" customHeight="1">
      <c r="A787" s="72" t="s">
        <v>21</v>
      </c>
      <c r="B787" s="71">
        <v>0</v>
      </c>
      <c r="C787" s="60"/>
      <c r="D787" s="110" t="s">
        <v>62</v>
      </c>
      <c r="E787" s="90" t="s">
        <v>168</v>
      </c>
      <c r="F787" s="68">
        <v>1</v>
      </c>
      <c r="G787" s="61"/>
      <c r="I787" s="6"/>
      <c r="J787" s="6"/>
      <c r="K787" s="6"/>
      <c r="L787" s="6"/>
      <c r="M787" s="6"/>
      <c r="N787" s="6"/>
      <c r="O787" s="6"/>
    </row>
    <row r="788" spans="1:15" ht="12.75" customHeight="1">
      <c r="A788" s="72" t="s">
        <v>22</v>
      </c>
      <c r="B788" s="71">
        <v>0</v>
      </c>
      <c r="C788" s="60"/>
      <c r="D788" s="110" t="s">
        <v>196</v>
      </c>
      <c r="E788" s="90" t="s">
        <v>178</v>
      </c>
      <c r="F788" s="68">
        <v>1</v>
      </c>
      <c r="G788" s="61"/>
      <c r="I788" s="6"/>
      <c r="J788" s="6"/>
      <c r="K788" s="6"/>
      <c r="L788" s="6"/>
      <c r="M788" s="6"/>
      <c r="N788" s="6"/>
      <c r="O788" s="6"/>
    </row>
    <row r="789" spans="1:15" ht="12.75" customHeight="1">
      <c r="A789" s="72" t="s">
        <v>23</v>
      </c>
      <c r="B789" s="71">
        <v>0</v>
      </c>
      <c r="C789" s="60"/>
      <c r="D789" s="110" t="s">
        <v>197</v>
      </c>
      <c r="E789" s="90" t="s">
        <v>176</v>
      </c>
      <c r="F789" s="68">
        <v>1</v>
      </c>
      <c r="G789" s="61"/>
      <c r="I789" s="6"/>
      <c r="J789" s="6"/>
      <c r="K789" s="6"/>
      <c r="L789" s="6"/>
      <c r="M789" s="6"/>
      <c r="N789" s="6"/>
      <c r="O789" s="6"/>
    </row>
    <row r="790" spans="1:15" ht="12.75" customHeight="1">
      <c r="A790" s="73" t="s">
        <v>24</v>
      </c>
      <c r="B790" s="74">
        <v>0</v>
      </c>
      <c r="C790" s="60"/>
      <c r="D790" s="5"/>
      <c r="E790" s="5"/>
      <c r="F790" s="5"/>
      <c r="G790" s="61"/>
      <c r="I790" s="6"/>
      <c r="J790" s="6"/>
      <c r="K790" s="6"/>
      <c r="L790" s="6"/>
      <c r="M790" s="6"/>
      <c r="N790" s="6"/>
      <c r="O790" s="6"/>
    </row>
    <row r="791" spans="1:15" ht="12.75" customHeight="1">
      <c r="A791" s="70" t="s">
        <v>25</v>
      </c>
      <c r="B791" s="71">
        <v>0</v>
      </c>
      <c r="C791" s="60"/>
      <c r="D791" s="5"/>
      <c r="E791" s="5"/>
      <c r="F791" s="5"/>
      <c r="G791" s="61"/>
      <c r="I791" s="6"/>
      <c r="J791" s="6"/>
      <c r="K791" s="6"/>
      <c r="L791" s="6"/>
      <c r="M791" s="6"/>
      <c r="N791" s="6"/>
      <c r="O791" s="6"/>
    </row>
    <row r="792" spans="1:15" ht="12.75" customHeight="1">
      <c r="A792" s="72" t="s">
        <v>26</v>
      </c>
      <c r="B792" s="71">
        <v>0</v>
      </c>
      <c r="C792" s="60"/>
      <c r="D792" s="5"/>
      <c r="E792" s="5"/>
      <c r="F792" s="5"/>
      <c r="G792" s="61"/>
      <c r="I792" s="6"/>
      <c r="J792" s="6"/>
      <c r="K792" s="6"/>
      <c r="L792" s="6"/>
      <c r="M792" s="6"/>
      <c r="N792" s="6"/>
      <c r="O792" s="6"/>
    </row>
    <row r="793" spans="1:15" ht="12.75" customHeight="1">
      <c r="A793" s="72" t="s">
        <v>27</v>
      </c>
      <c r="B793" s="71">
        <v>0</v>
      </c>
      <c r="C793" s="60"/>
      <c r="D793" s="5"/>
      <c r="E793" s="5"/>
      <c r="F793" s="5"/>
      <c r="G793" s="61"/>
      <c r="I793" s="6"/>
      <c r="J793" s="6"/>
      <c r="K793" s="6"/>
      <c r="L793" s="6"/>
      <c r="M793" s="6"/>
      <c r="N793" s="6"/>
      <c r="O793" s="6"/>
    </row>
    <row r="794" spans="1:15" ht="12.75" customHeight="1">
      <c r="A794" s="72" t="s">
        <v>28</v>
      </c>
      <c r="B794" s="71">
        <v>0</v>
      </c>
      <c r="C794" s="60"/>
      <c r="D794" s="5"/>
      <c r="E794" s="5"/>
      <c r="F794" s="5"/>
      <c r="G794" s="61"/>
      <c r="I794" s="6"/>
      <c r="J794" s="6"/>
      <c r="K794" s="6"/>
      <c r="L794" s="6"/>
      <c r="M794" s="6"/>
      <c r="N794" s="6"/>
      <c r="O794" s="6"/>
    </row>
    <row r="795" spans="1:15" ht="12.75" customHeight="1">
      <c r="A795" s="73" t="s">
        <v>29</v>
      </c>
      <c r="B795" s="74">
        <v>0</v>
      </c>
      <c r="C795" s="60"/>
      <c r="D795" s="5"/>
      <c r="E795" s="5"/>
      <c r="F795" s="5"/>
      <c r="G795" s="61"/>
      <c r="I795" s="6"/>
      <c r="J795" s="6"/>
      <c r="K795" s="6"/>
      <c r="L795" s="6"/>
      <c r="M795" s="6"/>
      <c r="N795" s="6"/>
      <c r="O795" s="6"/>
    </row>
    <row r="796" spans="1:15" ht="12.75" customHeight="1">
      <c r="A796" s="70" t="s">
        <v>30</v>
      </c>
      <c r="B796" s="71">
        <v>0</v>
      </c>
      <c r="C796" s="60"/>
      <c r="D796" s="5"/>
      <c r="E796" s="5"/>
      <c r="F796" s="5"/>
      <c r="G796" s="61"/>
      <c r="I796" s="6"/>
      <c r="J796" s="6"/>
      <c r="K796" s="6"/>
      <c r="L796" s="6"/>
      <c r="M796" s="6"/>
      <c r="N796" s="6"/>
      <c r="O796" s="6"/>
    </row>
    <row r="797" spans="1:15" ht="12.75" customHeight="1">
      <c r="A797" s="72" t="s">
        <v>31</v>
      </c>
      <c r="B797" s="71">
        <v>0</v>
      </c>
      <c r="C797" s="60"/>
      <c r="D797" s="5"/>
      <c r="E797" s="5"/>
      <c r="F797" s="5"/>
      <c r="G797" s="61"/>
      <c r="I797" s="6"/>
      <c r="J797" s="6"/>
      <c r="K797" s="6"/>
      <c r="L797" s="6"/>
      <c r="M797" s="6"/>
      <c r="N797" s="6"/>
      <c r="O797" s="6"/>
    </row>
    <row r="798" spans="1:15" ht="12.75" customHeight="1">
      <c r="A798" s="72" t="s">
        <v>32</v>
      </c>
      <c r="B798" s="71">
        <v>0</v>
      </c>
      <c r="C798" s="60"/>
      <c r="D798" s="5"/>
      <c r="E798" s="5"/>
      <c r="F798" s="5"/>
      <c r="G798" s="61"/>
      <c r="I798" s="6"/>
      <c r="J798" s="6"/>
      <c r="K798" s="6"/>
      <c r="L798" s="6"/>
      <c r="M798" s="6"/>
      <c r="N798" s="6"/>
      <c r="O798" s="6"/>
    </row>
    <row r="799" spans="1:15" ht="12.75" customHeight="1">
      <c r="A799" s="72" t="s">
        <v>33</v>
      </c>
      <c r="B799" s="71">
        <v>0</v>
      </c>
      <c r="C799" s="60"/>
      <c r="D799" s="5"/>
      <c r="E799" s="5"/>
      <c r="F799" s="5"/>
      <c r="G799" s="61"/>
      <c r="I799" s="6"/>
      <c r="J799" s="6"/>
      <c r="K799" s="6"/>
      <c r="L799" s="6"/>
      <c r="M799" s="6"/>
      <c r="N799" s="6"/>
      <c r="O799" s="6"/>
    </row>
    <row r="800" spans="1:15" ht="12.75" customHeight="1">
      <c r="A800" s="73" t="s">
        <v>34</v>
      </c>
      <c r="B800" s="74">
        <v>0</v>
      </c>
      <c r="C800" s="60"/>
      <c r="D800" s="5"/>
      <c r="E800" s="5"/>
      <c r="F800" s="5"/>
      <c r="G800" s="61"/>
      <c r="I800" s="6"/>
      <c r="J800" s="6"/>
      <c r="K800" s="6"/>
      <c r="L800" s="6"/>
      <c r="M800" s="6"/>
      <c r="N800" s="6"/>
      <c r="O800" s="6"/>
    </row>
    <row r="801" spans="1:15" ht="12.75" customHeight="1">
      <c r="A801" s="70" t="s">
        <v>35</v>
      </c>
      <c r="B801" s="71">
        <v>0</v>
      </c>
      <c r="C801" s="60"/>
      <c r="D801" s="5"/>
      <c r="E801" s="5"/>
      <c r="F801" s="5"/>
      <c r="G801" s="61"/>
      <c r="I801" s="6"/>
      <c r="J801" s="6"/>
      <c r="K801" s="6"/>
      <c r="L801" s="6"/>
      <c r="M801" s="6"/>
      <c r="N801" s="6"/>
      <c r="O801" s="6"/>
    </row>
    <row r="802" spans="1:15" ht="12.75" customHeight="1">
      <c r="A802" s="72" t="s">
        <v>36</v>
      </c>
      <c r="B802" s="71">
        <v>2</v>
      </c>
      <c r="C802" s="60"/>
      <c r="D802" s="5"/>
      <c r="E802" s="5"/>
      <c r="F802" s="5"/>
      <c r="G802" s="61"/>
      <c r="I802" s="6"/>
      <c r="J802" s="6"/>
      <c r="K802" s="6"/>
      <c r="L802" s="6"/>
      <c r="M802" s="6"/>
      <c r="N802" s="6"/>
      <c r="O802" s="6"/>
    </row>
    <row r="803" spans="1:15" ht="12.75" customHeight="1">
      <c r="A803" s="72" t="s">
        <v>37</v>
      </c>
      <c r="B803" s="71">
        <v>0</v>
      </c>
      <c r="C803" s="60"/>
      <c r="D803" s="5"/>
      <c r="E803" s="5"/>
      <c r="F803" s="5"/>
      <c r="G803" s="61"/>
      <c r="I803" s="6"/>
      <c r="J803" s="6"/>
      <c r="K803" s="6"/>
      <c r="L803" s="6"/>
      <c r="M803" s="6"/>
      <c r="N803" s="6"/>
      <c r="O803" s="6"/>
    </row>
    <row r="804" spans="1:15" ht="12.75" customHeight="1">
      <c r="A804" s="72" t="s">
        <v>38</v>
      </c>
      <c r="B804" s="71">
        <v>0</v>
      </c>
      <c r="C804" s="60"/>
      <c r="D804" s="5"/>
      <c r="E804" s="5"/>
      <c r="F804" s="5"/>
      <c r="G804" s="61"/>
      <c r="I804" s="6"/>
      <c r="J804" s="6"/>
      <c r="K804" s="6"/>
      <c r="L804" s="6"/>
      <c r="M804" s="6"/>
      <c r="N804" s="6"/>
      <c r="O804" s="6"/>
    </row>
    <row r="805" spans="1:15" ht="12.75" customHeight="1">
      <c r="A805" s="73" t="s">
        <v>39</v>
      </c>
      <c r="B805" s="74">
        <v>0</v>
      </c>
      <c r="C805" s="60"/>
      <c r="D805" s="5"/>
      <c r="E805" s="5"/>
      <c r="F805" s="5"/>
      <c r="G805" s="61"/>
      <c r="I805" s="6"/>
      <c r="J805" s="6"/>
      <c r="K805" s="6"/>
      <c r="L805" s="6"/>
      <c r="M805" s="6"/>
      <c r="N805" s="6"/>
      <c r="O805" s="6"/>
    </row>
    <row r="806" spans="1:15" ht="12.75" customHeight="1">
      <c r="A806" s="70" t="s">
        <v>40</v>
      </c>
      <c r="B806" s="71">
        <v>0</v>
      </c>
      <c r="C806" s="60"/>
      <c r="D806" s="5"/>
      <c r="E806" s="5"/>
      <c r="F806" s="5"/>
      <c r="G806" s="61"/>
      <c r="I806" s="6"/>
      <c r="J806" s="6"/>
      <c r="K806" s="6"/>
      <c r="L806" s="6"/>
      <c r="M806" s="6"/>
      <c r="N806" s="6"/>
      <c r="O806" s="6"/>
    </row>
    <row r="807" spans="1:15" ht="12.75" customHeight="1">
      <c r="A807" s="72" t="s">
        <v>41</v>
      </c>
      <c r="B807" s="71">
        <v>0</v>
      </c>
      <c r="C807" s="60"/>
      <c r="D807" s="5"/>
      <c r="E807" s="5"/>
      <c r="F807" s="5"/>
      <c r="G807" s="61"/>
      <c r="I807" s="6"/>
      <c r="J807" s="6"/>
      <c r="K807" s="6"/>
      <c r="L807" s="6"/>
      <c r="M807" s="6"/>
      <c r="N807" s="6"/>
      <c r="O807" s="6"/>
    </row>
    <row r="808" spans="1:15" ht="12.75" customHeight="1">
      <c r="A808" s="72" t="s">
        <v>42</v>
      </c>
      <c r="B808" s="71">
        <v>0</v>
      </c>
      <c r="C808" s="60"/>
      <c r="D808" s="5"/>
      <c r="E808" s="5"/>
      <c r="F808" s="5"/>
      <c r="G808" s="61"/>
      <c r="I808" s="6"/>
      <c r="J808" s="6"/>
      <c r="K808" s="6"/>
      <c r="L808" s="6"/>
      <c r="M808" s="6"/>
      <c r="N808" s="6"/>
      <c r="O808" s="6"/>
    </row>
    <row r="809" spans="1:15" ht="12.75" customHeight="1">
      <c r="A809" s="72" t="s">
        <v>43</v>
      </c>
      <c r="B809" s="71">
        <v>0</v>
      </c>
      <c r="C809" s="60"/>
      <c r="D809" s="5"/>
      <c r="E809" s="5"/>
      <c r="F809" s="5"/>
      <c r="G809" s="61"/>
      <c r="I809" s="6"/>
      <c r="J809" s="6"/>
      <c r="K809" s="6"/>
      <c r="L809" s="6"/>
      <c r="M809" s="6"/>
      <c r="N809" s="6"/>
      <c r="O809" s="6"/>
    </row>
    <row r="810" spans="1:15" ht="12.75" customHeight="1">
      <c r="A810" s="73" t="s">
        <v>44</v>
      </c>
      <c r="B810" s="74">
        <v>0</v>
      </c>
      <c r="C810" s="60"/>
      <c r="D810" s="5"/>
      <c r="E810" s="5"/>
      <c r="F810" s="5"/>
      <c r="G810" s="61"/>
      <c r="I810" s="6"/>
      <c r="J810" s="6"/>
      <c r="K810" s="6"/>
      <c r="L810" s="6"/>
      <c r="M810" s="6"/>
      <c r="N810" s="6"/>
      <c r="O810" s="6"/>
    </row>
    <row r="811" spans="1:15" ht="12.75" customHeight="1">
      <c r="A811" s="70" t="s">
        <v>45</v>
      </c>
      <c r="B811" s="71">
        <v>0</v>
      </c>
      <c r="C811" s="60"/>
      <c r="D811" s="5"/>
      <c r="E811" s="5"/>
      <c r="F811" s="5"/>
      <c r="G811" s="61"/>
      <c r="I811" s="6"/>
      <c r="J811" s="6"/>
      <c r="K811" s="6"/>
      <c r="L811" s="6"/>
      <c r="M811" s="6"/>
      <c r="N811" s="6"/>
      <c r="O811" s="6"/>
    </row>
    <row r="812" spans="1:15" ht="12.75" customHeight="1">
      <c r="A812" s="72" t="s">
        <v>46</v>
      </c>
      <c r="B812" s="71">
        <v>0</v>
      </c>
      <c r="C812" s="60"/>
      <c r="D812" s="5"/>
      <c r="E812" s="5"/>
      <c r="F812" s="5"/>
      <c r="G812" s="61"/>
      <c r="I812" s="6"/>
      <c r="J812" s="6"/>
      <c r="K812" s="6"/>
      <c r="L812" s="6"/>
      <c r="M812" s="6"/>
      <c r="N812" s="6"/>
      <c r="O812" s="6"/>
    </row>
    <row r="813" spans="1:15" ht="12.75" customHeight="1">
      <c r="A813" s="72" t="s">
        <v>47</v>
      </c>
      <c r="B813" s="71">
        <v>0</v>
      </c>
      <c r="C813" s="60"/>
      <c r="D813" s="5"/>
      <c r="E813" s="5"/>
      <c r="F813" s="5"/>
      <c r="G813" s="61"/>
      <c r="I813" s="6"/>
      <c r="J813" s="6"/>
      <c r="K813" s="6"/>
      <c r="L813" s="6"/>
      <c r="M813" s="6"/>
      <c r="N813" s="6"/>
      <c r="O813" s="6"/>
    </row>
    <row r="814" spans="1:15" ht="12.75" customHeight="1">
      <c r="A814" s="72" t="s">
        <v>48</v>
      </c>
      <c r="B814" s="71">
        <v>1</v>
      </c>
      <c r="C814" s="60"/>
      <c r="D814" s="5"/>
      <c r="E814" s="5"/>
      <c r="F814" s="5"/>
      <c r="G814" s="61"/>
      <c r="I814" s="6"/>
      <c r="J814" s="6"/>
      <c r="K814" s="6"/>
      <c r="L814" s="6"/>
      <c r="M814" s="6"/>
      <c r="N814" s="6"/>
      <c r="O814" s="6"/>
    </row>
    <row r="815" spans="1:15" ht="12.75" customHeight="1">
      <c r="A815" s="73" t="s">
        <v>49</v>
      </c>
      <c r="B815" s="74">
        <v>2</v>
      </c>
      <c r="C815" s="60"/>
      <c r="D815" s="5"/>
      <c r="E815" s="5"/>
      <c r="F815" s="5"/>
      <c r="G815" s="61"/>
      <c r="I815" s="6"/>
      <c r="J815" s="6"/>
      <c r="K815" s="6"/>
      <c r="L815" s="6"/>
      <c r="M815" s="6"/>
      <c r="N815" s="6"/>
      <c r="O815" s="6"/>
    </row>
    <row r="816" spans="1:15" ht="12.75" customHeight="1">
      <c r="A816" s="70" t="s">
        <v>50</v>
      </c>
      <c r="B816" s="71">
        <v>0</v>
      </c>
      <c r="C816" s="60"/>
      <c r="D816" s="5"/>
      <c r="E816" s="5"/>
      <c r="F816" s="5"/>
      <c r="G816" s="61"/>
      <c r="I816" s="6"/>
      <c r="J816" s="6"/>
      <c r="K816" s="6"/>
      <c r="L816" s="6"/>
      <c r="M816" s="6"/>
      <c r="N816" s="6"/>
      <c r="O816" s="6"/>
    </row>
    <row r="817" spans="1:15" ht="12.75" customHeight="1">
      <c r="A817" s="75" t="s">
        <v>51</v>
      </c>
      <c r="B817" s="76">
        <v>3</v>
      </c>
      <c r="C817" s="77"/>
      <c r="D817" s="78"/>
      <c r="E817" s="78"/>
      <c r="F817" s="78"/>
      <c r="G817" s="79"/>
      <c r="I817" s="6"/>
      <c r="J817" s="6"/>
      <c r="K817" s="6"/>
      <c r="L817" s="6"/>
      <c r="M817" s="6"/>
      <c r="N817" s="6"/>
      <c r="O817" s="6"/>
    </row>
    <row r="818" ht="12.75" customHeight="1">
      <c r="L818" s="80"/>
    </row>
    <row r="823" spans="1:15" ht="12.75" customHeight="1">
      <c r="A823" s="1" t="s">
        <v>163</v>
      </c>
      <c r="J823" s="81"/>
      <c r="K823" s="81"/>
      <c r="L823" s="81"/>
      <c r="M823" s="81"/>
      <c r="N823" s="81"/>
      <c r="O823" s="81"/>
    </row>
    <row r="824" spans="2:15" ht="12.75" customHeight="1">
      <c r="B824" s="2" t="s">
        <v>96</v>
      </c>
      <c r="J824" s="81"/>
      <c r="K824" s="81"/>
      <c r="L824" s="81"/>
      <c r="M824" s="81"/>
      <c r="N824" s="81"/>
      <c r="O824" s="81"/>
    </row>
    <row r="825" spans="3:15" ht="12.75" customHeight="1">
      <c r="C825" s="82" t="s">
        <v>52</v>
      </c>
      <c r="D825" s="5"/>
      <c r="E825" s="5"/>
      <c r="F825" s="5"/>
      <c r="G825" s="5"/>
      <c r="H825" s="51"/>
      <c r="I825" s="5"/>
      <c r="J825" s="5"/>
      <c r="K825" s="5"/>
      <c r="L825" s="5"/>
      <c r="M825" s="5"/>
      <c r="N825" s="51"/>
      <c r="O825" s="51"/>
    </row>
    <row r="826" spans="1:15" ht="12.75" customHeight="1">
      <c r="A826" s="7"/>
      <c r="B826" s="8"/>
      <c r="C826" s="9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1:15" ht="12.75" customHeight="1">
      <c r="A827" s="10" t="s">
        <v>1</v>
      </c>
      <c r="B827" s="11"/>
      <c r="C827" s="83"/>
      <c r="D827" s="5"/>
      <c r="E827" s="5"/>
      <c r="F827" s="5"/>
      <c r="G827" s="5"/>
      <c r="H827" s="5"/>
      <c r="I827" s="84"/>
      <c r="J827" s="5"/>
      <c r="K827" s="5"/>
      <c r="L827" s="5"/>
      <c r="M827" s="5"/>
      <c r="N827" s="5"/>
      <c r="O827" s="5"/>
    </row>
    <row r="828" spans="1:93" s="88" customFormat="1" ht="12.75" customHeight="1">
      <c r="A828" s="14"/>
      <c r="B828" s="85" t="s">
        <v>2</v>
      </c>
      <c r="C828" s="86" t="s">
        <v>272</v>
      </c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</row>
    <row r="829" spans="1:15" ht="12.75" customHeight="1">
      <c r="A829" s="19" t="s">
        <v>3</v>
      </c>
      <c r="B829" s="11"/>
      <c r="C829" s="89" t="s">
        <v>204</v>
      </c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</row>
    <row r="830" spans="1:15" ht="12.75" customHeight="1">
      <c r="A830" s="20" t="s">
        <v>4</v>
      </c>
      <c r="B830" s="21"/>
      <c r="C830" s="22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1:15" ht="12.75" customHeight="1">
      <c r="A831" s="66" t="s">
        <v>68</v>
      </c>
      <c r="B831" s="91">
        <v>0</v>
      </c>
      <c r="C831" s="92">
        <v>0</v>
      </c>
      <c r="D831" s="93"/>
      <c r="E831" s="93"/>
      <c r="F831" s="93"/>
      <c r="G831" s="93"/>
      <c r="H831" s="84"/>
      <c r="I831" s="84"/>
      <c r="J831" s="84"/>
      <c r="K831" s="84"/>
      <c r="L831" s="84"/>
      <c r="M831" s="84"/>
      <c r="N831" s="84"/>
      <c r="O831" s="84"/>
    </row>
    <row r="832" spans="1:15" ht="12.75" customHeight="1">
      <c r="A832" s="66" t="s">
        <v>54</v>
      </c>
      <c r="B832" s="94">
        <v>0</v>
      </c>
      <c r="C832" s="95">
        <v>0</v>
      </c>
      <c r="D832" s="93"/>
      <c r="E832" s="93"/>
      <c r="F832" s="93"/>
      <c r="G832" s="93"/>
      <c r="H832" s="84"/>
      <c r="I832" s="84"/>
      <c r="J832" s="84"/>
      <c r="K832" s="84"/>
      <c r="L832" s="84"/>
      <c r="M832" s="84"/>
      <c r="N832" s="84"/>
      <c r="O832" s="84"/>
    </row>
    <row r="833" spans="1:15" ht="12.75" customHeight="1">
      <c r="A833" s="66" t="s">
        <v>164</v>
      </c>
      <c r="B833" s="94">
        <v>1</v>
      </c>
      <c r="C833" s="95">
        <v>1</v>
      </c>
      <c r="D833" s="93"/>
      <c r="E833" s="93"/>
      <c r="F833" s="93"/>
      <c r="G833" s="93"/>
      <c r="H833" s="84"/>
      <c r="I833" s="84"/>
      <c r="J833" s="84"/>
      <c r="K833" s="84"/>
      <c r="L833" s="84"/>
      <c r="M833" s="84"/>
      <c r="N833" s="84"/>
      <c r="O833" s="84"/>
    </row>
    <row r="834" spans="1:15" ht="12.75" customHeight="1">
      <c r="A834" s="70" t="s">
        <v>5</v>
      </c>
      <c r="B834" s="91">
        <v>1</v>
      </c>
      <c r="C834" s="92">
        <v>1</v>
      </c>
      <c r="D834" s="96"/>
      <c r="E834" s="96"/>
      <c r="F834" s="96"/>
      <c r="G834" s="96"/>
      <c r="H834" s="97"/>
      <c r="I834" s="97"/>
      <c r="J834" s="97"/>
      <c r="K834" s="97"/>
      <c r="L834" s="97"/>
      <c r="M834" s="97"/>
      <c r="N834" s="97"/>
      <c r="O834" s="97"/>
    </row>
    <row r="835" spans="1:15" ht="12.75" customHeight="1">
      <c r="A835" s="72" t="s">
        <v>6</v>
      </c>
      <c r="B835" s="91">
        <v>0</v>
      </c>
      <c r="C835" s="92">
        <v>0</v>
      </c>
      <c r="D835" s="96"/>
      <c r="E835" s="96"/>
      <c r="F835" s="96"/>
      <c r="G835" s="96"/>
      <c r="H835" s="97"/>
      <c r="I835" s="97"/>
      <c r="J835" s="97"/>
      <c r="K835" s="97"/>
      <c r="L835" s="97"/>
      <c r="M835" s="97"/>
      <c r="N835" s="97"/>
      <c r="O835" s="97"/>
    </row>
    <row r="836" spans="1:15" ht="12.75" customHeight="1">
      <c r="A836" s="72" t="s">
        <v>7</v>
      </c>
      <c r="B836" s="91">
        <v>0</v>
      </c>
      <c r="C836" s="92">
        <v>0</v>
      </c>
      <c r="D836" s="96"/>
      <c r="E836" s="96"/>
      <c r="F836" s="96"/>
      <c r="G836" s="96"/>
      <c r="H836" s="97"/>
      <c r="I836" s="97"/>
      <c r="J836" s="97"/>
      <c r="K836" s="97"/>
      <c r="L836" s="97"/>
      <c r="M836" s="97"/>
      <c r="N836" s="97"/>
      <c r="O836" s="97"/>
    </row>
    <row r="837" spans="1:15" ht="12.75" customHeight="1">
      <c r="A837" s="72" t="s">
        <v>8</v>
      </c>
      <c r="B837" s="91">
        <v>0</v>
      </c>
      <c r="C837" s="92">
        <v>0</v>
      </c>
      <c r="D837" s="96"/>
      <c r="E837" s="96"/>
      <c r="F837" s="96"/>
      <c r="G837" s="96"/>
      <c r="H837" s="97"/>
      <c r="I837" s="97"/>
      <c r="J837" s="97"/>
      <c r="K837" s="97"/>
      <c r="L837" s="97"/>
      <c r="M837" s="97"/>
      <c r="N837" s="97"/>
      <c r="O837" s="97"/>
    </row>
    <row r="838" spans="1:15" ht="12.75" customHeight="1">
      <c r="A838" s="73" t="s">
        <v>9</v>
      </c>
      <c r="B838" s="98">
        <v>0</v>
      </c>
      <c r="C838" s="99">
        <v>0</v>
      </c>
      <c r="D838" s="96"/>
      <c r="E838" s="96"/>
      <c r="F838" s="96"/>
      <c r="G838" s="96"/>
      <c r="H838" s="97"/>
      <c r="I838" s="97"/>
      <c r="J838" s="97"/>
      <c r="K838" s="97"/>
      <c r="L838" s="97"/>
      <c r="M838" s="97"/>
      <c r="N838" s="97"/>
      <c r="O838" s="97"/>
    </row>
    <row r="839" spans="1:15" ht="12.75" customHeight="1">
      <c r="A839" s="70" t="s">
        <v>10</v>
      </c>
      <c r="B839" s="91">
        <v>0</v>
      </c>
      <c r="C839" s="92">
        <v>0</v>
      </c>
      <c r="D839" s="96"/>
      <c r="E839" s="96"/>
      <c r="F839" s="96"/>
      <c r="G839" s="96"/>
      <c r="H839" s="97"/>
      <c r="I839" s="97"/>
      <c r="J839" s="97"/>
      <c r="K839" s="97"/>
      <c r="L839" s="97"/>
      <c r="M839" s="97"/>
      <c r="N839" s="97"/>
      <c r="O839" s="97"/>
    </row>
    <row r="840" spans="1:15" ht="12.75" customHeight="1">
      <c r="A840" s="72" t="s">
        <v>11</v>
      </c>
      <c r="B840" s="91">
        <v>0</v>
      </c>
      <c r="C840" s="92">
        <v>0</v>
      </c>
      <c r="D840" s="96"/>
      <c r="E840" s="96"/>
      <c r="F840" s="96"/>
      <c r="G840" s="96"/>
      <c r="H840" s="97"/>
      <c r="I840" s="97"/>
      <c r="J840" s="97"/>
      <c r="K840" s="97"/>
      <c r="L840" s="97"/>
      <c r="M840" s="97"/>
      <c r="N840" s="97"/>
      <c r="O840" s="97"/>
    </row>
    <row r="841" spans="1:15" ht="12.75" customHeight="1">
      <c r="A841" s="72" t="s">
        <v>12</v>
      </c>
      <c r="B841" s="91">
        <v>0</v>
      </c>
      <c r="C841" s="92">
        <v>0</v>
      </c>
      <c r="D841" s="96"/>
      <c r="E841" s="96"/>
      <c r="F841" s="96"/>
      <c r="G841" s="96"/>
      <c r="H841" s="97"/>
      <c r="I841" s="97"/>
      <c r="J841" s="97"/>
      <c r="K841" s="97"/>
      <c r="L841" s="97"/>
      <c r="M841" s="97"/>
      <c r="N841" s="97"/>
      <c r="O841" s="97"/>
    </row>
    <row r="842" spans="1:15" ht="12.75" customHeight="1">
      <c r="A842" s="72" t="s">
        <v>13</v>
      </c>
      <c r="B842" s="91">
        <v>0</v>
      </c>
      <c r="C842" s="92">
        <v>0</v>
      </c>
      <c r="D842" s="96"/>
      <c r="E842" s="96"/>
      <c r="F842" s="96"/>
      <c r="G842" s="96"/>
      <c r="H842" s="97"/>
      <c r="I842" s="97"/>
      <c r="J842" s="97"/>
      <c r="K842" s="97"/>
      <c r="L842" s="97"/>
      <c r="M842" s="97"/>
      <c r="N842" s="97"/>
      <c r="O842" s="97"/>
    </row>
    <row r="843" spans="1:15" ht="12.75" customHeight="1">
      <c r="A843" s="73" t="s">
        <v>14</v>
      </c>
      <c r="B843" s="98">
        <v>0</v>
      </c>
      <c r="C843" s="99">
        <v>0</v>
      </c>
      <c r="D843" s="96"/>
      <c r="E843" s="96"/>
      <c r="F843" s="96"/>
      <c r="G843" s="96"/>
      <c r="H843" s="97"/>
      <c r="I843" s="97"/>
      <c r="J843" s="97"/>
      <c r="K843" s="97"/>
      <c r="L843" s="97"/>
      <c r="M843" s="97"/>
      <c r="N843" s="97"/>
      <c r="O843" s="97"/>
    </row>
    <row r="844" spans="1:15" ht="12.75" customHeight="1">
      <c r="A844" s="70" t="s">
        <v>15</v>
      </c>
      <c r="B844" s="91">
        <v>0</v>
      </c>
      <c r="C844" s="92">
        <v>0</v>
      </c>
      <c r="D844" s="96"/>
      <c r="E844" s="96"/>
      <c r="F844" s="96"/>
      <c r="G844" s="96"/>
      <c r="H844" s="97"/>
      <c r="I844" s="97"/>
      <c r="J844" s="97"/>
      <c r="K844" s="97"/>
      <c r="L844" s="97"/>
      <c r="M844" s="97"/>
      <c r="N844" s="97"/>
      <c r="O844" s="97"/>
    </row>
    <row r="845" spans="1:15" ht="12.75" customHeight="1">
      <c r="A845" s="72" t="s">
        <v>16</v>
      </c>
      <c r="B845" s="91">
        <v>0</v>
      </c>
      <c r="C845" s="92">
        <v>0</v>
      </c>
      <c r="D845" s="96"/>
      <c r="E845" s="96"/>
      <c r="F845" s="96"/>
      <c r="G845" s="96"/>
      <c r="H845" s="97"/>
      <c r="I845" s="97"/>
      <c r="J845" s="97"/>
      <c r="K845" s="97"/>
      <c r="L845" s="97"/>
      <c r="M845" s="97"/>
      <c r="N845" s="97"/>
      <c r="O845" s="97"/>
    </row>
    <row r="846" spans="1:15" ht="12.75" customHeight="1">
      <c r="A846" s="72" t="s">
        <v>17</v>
      </c>
      <c r="B846" s="91">
        <v>0</v>
      </c>
      <c r="C846" s="92">
        <v>0</v>
      </c>
      <c r="D846" s="96"/>
      <c r="E846" s="96"/>
      <c r="F846" s="96"/>
      <c r="G846" s="96"/>
      <c r="H846" s="97"/>
      <c r="I846" s="97"/>
      <c r="J846" s="97"/>
      <c r="K846" s="97"/>
      <c r="L846" s="97"/>
      <c r="M846" s="97"/>
      <c r="N846" s="97"/>
      <c r="O846" s="97"/>
    </row>
    <row r="847" spans="1:15" ht="12.75" customHeight="1">
      <c r="A847" s="72" t="s">
        <v>18</v>
      </c>
      <c r="B847" s="91">
        <v>0</v>
      </c>
      <c r="C847" s="92">
        <v>0</v>
      </c>
      <c r="D847" s="96"/>
      <c r="E847" s="96"/>
      <c r="F847" s="96"/>
      <c r="G847" s="96"/>
      <c r="H847" s="97"/>
      <c r="I847" s="97"/>
      <c r="J847" s="97"/>
      <c r="K847" s="97"/>
      <c r="L847" s="97"/>
      <c r="M847" s="97"/>
      <c r="N847" s="97"/>
      <c r="O847" s="97"/>
    </row>
    <row r="848" spans="1:15" ht="12.75" customHeight="1">
      <c r="A848" s="73" t="s">
        <v>19</v>
      </c>
      <c r="B848" s="98">
        <v>0</v>
      </c>
      <c r="C848" s="99">
        <v>0</v>
      </c>
      <c r="D848" s="96"/>
      <c r="E848" s="96"/>
      <c r="F848" s="96"/>
      <c r="G848" s="96"/>
      <c r="H848" s="97"/>
      <c r="I848" s="97"/>
      <c r="J848" s="97"/>
      <c r="K848" s="97"/>
      <c r="L848" s="97"/>
      <c r="M848" s="97"/>
      <c r="N848" s="97"/>
      <c r="O848" s="97"/>
    </row>
    <row r="849" spans="1:15" ht="12.75" customHeight="1">
      <c r="A849" s="70" t="s">
        <v>20</v>
      </c>
      <c r="B849" s="91">
        <v>0</v>
      </c>
      <c r="C849" s="92">
        <v>0</v>
      </c>
      <c r="D849" s="96"/>
      <c r="E849" s="96"/>
      <c r="F849" s="96"/>
      <c r="G849" s="96"/>
      <c r="H849" s="97"/>
      <c r="I849" s="97"/>
      <c r="J849" s="97"/>
      <c r="K849" s="97"/>
      <c r="L849" s="97"/>
      <c r="M849" s="97"/>
      <c r="N849" s="97"/>
      <c r="O849" s="97"/>
    </row>
    <row r="850" spans="1:15" ht="12.75" customHeight="1">
      <c r="A850" s="72" t="s">
        <v>21</v>
      </c>
      <c r="B850" s="91">
        <v>0</v>
      </c>
      <c r="C850" s="92">
        <v>0</v>
      </c>
      <c r="D850" s="96"/>
      <c r="E850" s="96"/>
      <c r="F850" s="96"/>
      <c r="G850" s="96"/>
      <c r="H850" s="97"/>
      <c r="I850" s="97"/>
      <c r="J850" s="97"/>
      <c r="K850" s="97"/>
      <c r="L850" s="97"/>
      <c r="M850" s="97"/>
      <c r="N850" s="97"/>
      <c r="O850" s="97"/>
    </row>
    <row r="851" spans="1:15" ht="12.75" customHeight="1">
      <c r="A851" s="72" t="s">
        <v>22</v>
      </c>
      <c r="B851" s="91">
        <v>0</v>
      </c>
      <c r="C851" s="92">
        <v>0</v>
      </c>
      <c r="D851" s="96"/>
      <c r="E851" s="96"/>
      <c r="F851" s="96"/>
      <c r="G851" s="96"/>
      <c r="H851" s="97"/>
      <c r="I851" s="97"/>
      <c r="J851" s="97"/>
      <c r="K851" s="97"/>
      <c r="L851" s="97"/>
      <c r="M851" s="97"/>
      <c r="N851" s="97"/>
      <c r="O851" s="97"/>
    </row>
    <row r="852" spans="1:15" ht="12.75" customHeight="1">
      <c r="A852" s="72" t="s">
        <v>23</v>
      </c>
      <c r="B852" s="91">
        <v>0</v>
      </c>
      <c r="C852" s="92">
        <v>0</v>
      </c>
      <c r="D852" s="96"/>
      <c r="E852" s="96"/>
      <c r="F852" s="96"/>
      <c r="G852" s="96"/>
      <c r="H852" s="97"/>
      <c r="I852" s="97"/>
      <c r="J852" s="97"/>
      <c r="K852" s="97"/>
      <c r="L852" s="97"/>
      <c r="M852" s="97"/>
      <c r="N852" s="97"/>
      <c r="O852" s="97"/>
    </row>
    <row r="853" spans="1:15" ht="12.75" customHeight="1">
      <c r="A853" s="73" t="s">
        <v>24</v>
      </c>
      <c r="B853" s="98">
        <v>0</v>
      </c>
      <c r="C853" s="99">
        <v>0</v>
      </c>
      <c r="D853" s="96"/>
      <c r="E853" s="96"/>
      <c r="F853" s="96"/>
      <c r="G853" s="96"/>
      <c r="H853" s="97"/>
      <c r="I853" s="97"/>
      <c r="J853" s="97"/>
      <c r="K853" s="97"/>
      <c r="L853" s="97"/>
      <c r="M853" s="97"/>
      <c r="N853" s="97"/>
      <c r="O853" s="97"/>
    </row>
    <row r="854" spans="1:15" ht="12.75" customHeight="1">
      <c r="A854" s="70" t="s">
        <v>25</v>
      </c>
      <c r="B854" s="91">
        <v>0</v>
      </c>
      <c r="C854" s="92">
        <v>0</v>
      </c>
      <c r="D854" s="96"/>
      <c r="E854" s="96"/>
      <c r="F854" s="96"/>
      <c r="G854" s="96"/>
      <c r="H854" s="97"/>
      <c r="I854" s="97"/>
      <c r="J854" s="97"/>
      <c r="K854" s="97"/>
      <c r="L854" s="97"/>
      <c r="M854" s="97"/>
      <c r="N854" s="97"/>
      <c r="O854" s="97"/>
    </row>
    <row r="855" spans="1:15" ht="12.75" customHeight="1">
      <c r="A855" s="72" t="s">
        <v>26</v>
      </c>
      <c r="B855" s="91">
        <v>0</v>
      </c>
      <c r="C855" s="92">
        <v>0</v>
      </c>
      <c r="D855" s="96"/>
      <c r="E855" s="96"/>
      <c r="F855" s="96"/>
      <c r="G855" s="96"/>
      <c r="H855" s="97"/>
      <c r="I855" s="97"/>
      <c r="J855" s="97"/>
      <c r="K855" s="97"/>
      <c r="L855" s="97"/>
      <c r="M855" s="97"/>
      <c r="N855" s="97"/>
      <c r="O855" s="97"/>
    </row>
    <row r="856" spans="1:15" ht="12.75" customHeight="1">
      <c r="A856" s="72" t="s">
        <v>27</v>
      </c>
      <c r="B856" s="91">
        <v>0</v>
      </c>
      <c r="C856" s="92">
        <v>0</v>
      </c>
      <c r="D856" s="96"/>
      <c r="E856" s="96"/>
      <c r="F856" s="96"/>
      <c r="G856" s="96"/>
      <c r="H856" s="97"/>
      <c r="I856" s="97"/>
      <c r="J856" s="97"/>
      <c r="K856" s="97"/>
      <c r="L856" s="97"/>
      <c r="M856" s="97"/>
      <c r="N856" s="97"/>
      <c r="O856" s="97"/>
    </row>
    <row r="857" spans="1:15" ht="12.75" customHeight="1">
      <c r="A857" s="72" t="s">
        <v>28</v>
      </c>
      <c r="B857" s="91">
        <v>0</v>
      </c>
      <c r="C857" s="92">
        <v>0</v>
      </c>
      <c r="D857" s="96"/>
      <c r="E857" s="96"/>
      <c r="F857" s="96"/>
      <c r="G857" s="96"/>
      <c r="H857" s="97"/>
      <c r="I857" s="97"/>
      <c r="J857" s="97"/>
      <c r="K857" s="97"/>
      <c r="L857" s="97"/>
      <c r="M857" s="97"/>
      <c r="N857" s="97"/>
      <c r="O857" s="97"/>
    </row>
    <row r="858" spans="1:15" ht="12.75" customHeight="1">
      <c r="A858" s="73" t="s">
        <v>29</v>
      </c>
      <c r="B858" s="98">
        <v>0</v>
      </c>
      <c r="C858" s="99">
        <v>0</v>
      </c>
      <c r="D858" s="96"/>
      <c r="E858" s="96"/>
      <c r="F858" s="96"/>
      <c r="G858" s="96"/>
      <c r="H858" s="97"/>
      <c r="I858" s="97"/>
      <c r="J858" s="97"/>
      <c r="K858" s="97"/>
      <c r="L858" s="97"/>
      <c r="M858" s="97"/>
      <c r="N858" s="97"/>
      <c r="O858" s="97"/>
    </row>
    <row r="859" spans="1:15" ht="12.75" customHeight="1">
      <c r="A859" s="70" t="s">
        <v>30</v>
      </c>
      <c r="B859" s="91">
        <v>0</v>
      </c>
      <c r="C859" s="92">
        <v>0</v>
      </c>
      <c r="D859" s="96"/>
      <c r="E859" s="96"/>
      <c r="F859" s="96"/>
      <c r="G859" s="96"/>
      <c r="H859" s="97"/>
      <c r="I859" s="97"/>
      <c r="J859" s="97"/>
      <c r="K859" s="97"/>
      <c r="L859" s="97"/>
      <c r="M859" s="97"/>
      <c r="N859" s="97"/>
      <c r="O859" s="97"/>
    </row>
    <row r="860" spans="1:15" ht="12.75" customHeight="1">
      <c r="A860" s="72" t="s">
        <v>31</v>
      </c>
      <c r="B860" s="91">
        <v>0</v>
      </c>
      <c r="C860" s="92">
        <v>0</v>
      </c>
      <c r="D860" s="96"/>
      <c r="E860" s="96"/>
      <c r="F860" s="96"/>
      <c r="G860" s="96"/>
      <c r="H860" s="97"/>
      <c r="I860" s="97"/>
      <c r="J860" s="97"/>
      <c r="K860" s="97"/>
      <c r="L860" s="97"/>
      <c r="M860" s="97"/>
      <c r="N860" s="97"/>
      <c r="O860" s="97"/>
    </row>
    <row r="861" spans="1:15" ht="12.75" customHeight="1">
      <c r="A861" s="72" t="s">
        <v>32</v>
      </c>
      <c r="B861" s="91">
        <v>0</v>
      </c>
      <c r="C861" s="92">
        <v>0</v>
      </c>
      <c r="D861" s="96"/>
      <c r="E861" s="96"/>
      <c r="F861" s="96"/>
      <c r="G861" s="96"/>
      <c r="H861" s="97"/>
      <c r="I861" s="97"/>
      <c r="J861" s="97"/>
      <c r="K861" s="97"/>
      <c r="L861" s="97"/>
      <c r="M861" s="97"/>
      <c r="N861" s="97"/>
      <c r="O861" s="97"/>
    </row>
    <row r="862" spans="1:15" ht="12.75" customHeight="1">
      <c r="A862" s="72" t="s">
        <v>33</v>
      </c>
      <c r="B862" s="91">
        <v>0</v>
      </c>
      <c r="C862" s="92">
        <v>0</v>
      </c>
      <c r="D862" s="96"/>
      <c r="E862" s="96"/>
      <c r="F862" s="96"/>
      <c r="G862" s="96"/>
      <c r="H862" s="97"/>
      <c r="I862" s="97"/>
      <c r="J862" s="97"/>
      <c r="K862" s="97"/>
      <c r="L862" s="97"/>
      <c r="M862" s="97"/>
      <c r="N862" s="97"/>
      <c r="O862" s="97"/>
    </row>
    <row r="863" spans="1:15" ht="12.75" customHeight="1">
      <c r="A863" s="73" t="s">
        <v>34</v>
      </c>
      <c r="B863" s="98">
        <v>0</v>
      </c>
      <c r="C863" s="99">
        <v>0</v>
      </c>
      <c r="D863" s="96"/>
      <c r="E863" s="96"/>
      <c r="F863" s="96"/>
      <c r="G863" s="96"/>
      <c r="H863" s="97"/>
      <c r="I863" s="97"/>
      <c r="J863" s="97"/>
      <c r="K863" s="97"/>
      <c r="L863" s="97"/>
      <c r="M863" s="97"/>
      <c r="N863" s="97"/>
      <c r="O863" s="97"/>
    </row>
    <row r="864" spans="1:15" ht="12.75" customHeight="1">
      <c r="A864" s="70" t="s">
        <v>35</v>
      </c>
      <c r="B864" s="91">
        <v>0</v>
      </c>
      <c r="C864" s="92">
        <v>0</v>
      </c>
      <c r="D864" s="96"/>
      <c r="E864" s="96"/>
      <c r="F864" s="96"/>
      <c r="G864" s="96"/>
      <c r="H864" s="97"/>
      <c r="I864" s="97"/>
      <c r="J864" s="97"/>
      <c r="K864" s="97"/>
      <c r="L864" s="97"/>
      <c r="M864" s="97"/>
      <c r="N864" s="97"/>
      <c r="O864" s="97"/>
    </row>
    <row r="865" spans="1:15" ht="12.75" customHeight="1">
      <c r="A865" s="72" t="s">
        <v>36</v>
      </c>
      <c r="B865" s="91">
        <v>0</v>
      </c>
      <c r="C865" s="92">
        <v>0</v>
      </c>
      <c r="D865" s="96"/>
      <c r="E865" s="96"/>
      <c r="F865" s="96"/>
      <c r="G865" s="96"/>
      <c r="H865" s="97"/>
      <c r="I865" s="97"/>
      <c r="J865" s="97"/>
      <c r="K865" s="97"/>
      <c r="L865" s="97"/>
      <c r="M865" s="97"/>
      <c r="N865" s="97"/>
      <c r="O865" s="97"/>
    </row>
    <row r="866" spans="1:15" ht="12.75" customHeight="1">
      <c r="A866" s="72" t="s">
        <v>37</v>
      </c>
      <c r="B866" s="91">
        <v>0</v>
      </c>
      <c r="C866" s="92">
        <v>0</v>
      </c>
      <c r="D866" s="96"/>
      <c r="E866" s="96"/>
      <c r="F866" s="96"/>
      <c r="G866" s="96"/>
      <c r="H866" s="97"/>
      <c r="I866" s="97"/>
      <c r="J866" s="97"/>
      <c r="K866" s="97"/>
      <c r="L866" s="97"/>
      <c r="M866" s="97"/>
      <c r="N866" s="97"/>
      <c r="O866" s="97"/>
    </row>
    <row r="867" spans="1:15" ht="12.75" customHeight="1">
      <c r="A867" s="72" t="s">
        <v>38</v>
      </c>
      <c r="B867" s="91">
        <v>0</v>
      </c>
      <c r="C867" s="92">
        <v>0</v>
      </c>
      <c r="D867" s="96"/>
      <c r="E867" s="96"/>
      <c r="F867" s="96"/>
      <c r="G867" s="96"/>
      <c r="H867" s="97"/>
      <c r="I867" s="97"/>
      <c r="J867" s="97"/>
      <c r="K867" s="97"/>
      <c r="L867" s="97"/>
      <c r="M867" s="97"/>
      <c r="N867" s="97"/>
      <c r="O867" s="97"/>
    </row>
    <row r="868" spans="1:15" ht="12.75" customHeight="1">
      <c r="A868" s="73" t="s">
        <v>39</v>
      </c>
      <c r="B868" s="98">
        <v>0</v>
      </c>
      <c r="C868" s="99">
        <v>0</v>
      </c>
      <c r="D868" s="96"/>
      <c r="E868" s="96"/>
      <c r="F868" s="96"/>
      <c r="G868" s="96"/>
      <c r="H868" s="97"/>
      <c r="I868" s="97"/>
      <c r="J868" s="97"/>
      <c r="K868" s="97"/>
      <c r="L868" s="97"/>
      <c r="M868" s="97"/>
      <c r="N868" s="97"/>
      <c r="O868" s="97"/>
    </row>
    <row r="869" spans="1:15" ht="12.75" customHeight="1">
      <c r="A869" s="70" t="s">
        <v>40</v>
      </c>
      <c r="B869" s="91">
        <v>0</v>
      </c>
      <c r="C869" s="92">
        <v>0</v>
      </c>
      <c r="D869" s="96"/>
      <c r="E869" s="96"/>
      <c r="F869" s="96"/>
      <c r="G869" s="96"/>
      <c r="H869" s="97"/>
      <c r="I869" s="97"/>
      <c r="J869" s="97"/>
      <c r="K869" s="97"/>
      <c r="L869" s="97"/>
      <c r="M869" s="97"/>
      <c r="N869" s="97"/>
      <c r="O869" s="97"/>
    </row>
    <row r="870" spans="1:15" ht="12.75" customHeight="1">
      <c r="A870" s="72" t="s">
        <v>41</v>
      </c>
      <c r="B870" s="91">
        <v>0</v>
      </c>
      <c r="C870" s="92">
        <v>0</v>
      </c>
      <c r="D870" s="96"/>
      <c r="E870" s="96"/>
      <c r="F870" s="96"/>
      <c r="G870" s="96"/>
      <c r="H870" s="97"/>
      <c r="I870" s="97"/>
      <c r="J870" s="97"/>
      <c r="K870" s="97"/>
      <c r="L870" s="97"/>
      <c r="M870" s="97"/>
      <c r="N870" s="97"/>
      <c r="O870" s="97"/>
    </row>
    <row r="871" spans="1:15" ht="12.75" customHeight="1">
      <c r="A871" s="72" t="s">
        <v>42</v>
      </c>
      <c r="B871" s="91">
        <v>0</v>
      </c>
      <c r="C871" s="92">
        <v>0</v>
      </c>
      <c r="D871" s="96"/>
      <c r="E871" s="96"/>
      <c r="F871" s="96"/>
      <c r="G871" s="96"/>
      <c r="H871" s="97"/>
      <c r="I871" s="97"/>
      <c r="J871" s="97"/>
      <c r="K871" s="97"/>
      <c r="L871" s="97"/>
      <c r="M871" s="97"/>
      <c r="N871" s="97"/>
      <c r="O871" s="97"/>
    </row>
    <row r="872" spans="1:15" ht="12.75" customHeight="1">
      <c r="A872" s="72" t="s">
        <v>43</v>
      </c>
      <c r="B872" s="91">
        <v>0</v>
      </c>
      <c r="C872" s="92">
        <v>0</v>
      </c>
      <c r="D872" s="96"/>
      <c r="E872" s="96"/>
      <c r="F872" s="96"/>
      <c r="G872" s="96"/>
      <c r="H872" s="97"/>
      <c r="I872" s="97"/>
      <c r="J872" s="97"/>
      <c r="K872" s="97"/>
      <c r="L872" s="97"/>
      <c r="M872" s="97"/>
      <c r="N872" s="97"/>
      <c r="O872" s="97"/>
    </row>
    <row r="873" spans="1:15" ht="12.75" customHeight="1">
      <c r="A873" s="73" t="s">
        <v>44</v>
      </c>
      <c r="B873" s="98">
        <v>0</v>
      </c>
      <c r="C873" s="99">
        <v>0</v>
      </c>
      <c r="D873" s="96"/>
      <c r="E873" s="96"/>
      <c r="F873" s="96"/>
      <c r="G873" s="96"/>
      <c r="H873" s="97"/>
      <c r="I873" s="97"/>
      <c r="J873" s="97"/>
      <c r="K873" s="97"/>
      <c r="L873" s="97"/>
      <c r="M873" s="97"/>
      <c r="N873" s="97"/>
      <c r="O873" s="97"/>
    </row>
    <row r="874" spans="1:15" ht="12.75" customHeight="1">
      <c r="A874" s="70" t="s">
        <v>45</v>
      </c>
      <c r="B874" s="91">
        <v>0</v>
      </c>
      <c r="C874" s="92">
        <v>0</v>
      </c>
      <c r="D874" s="96"/>
      <c r="E874" s="96"/>
      <c r="F874" s="96"/>
      <c r="G874" s="96"/>
      <c r="H874" s="97"/>
      <c r="I874" s="97"/>
      <c r="J874" s="97"/>
      <c r="K874" s="97"/>
      <c r="L874" s="97"/>
      <c r="M874" s="97"/>
      <c r="N874" s="97"/>
      <c r="O874" s="97"/>
    </row>
    <row r="875" spans="1:15" ht="12.75" customHeight="1">
      <c r="A875" s="72" t="s">
        <v>46</v>
      </c>
      <c r="B875" s="91">
        <v>0</v>
      </c>
      <c r="C875" s="92">
        <v>0</v>
      </c>
      <c r="D875" s="96"/>
      <c r="E875" s="96"/>
      <c r="F875" s="96"/>
      <c r="G875" s="96"/>
      <c r="H875" s="97"/>
      <c r="I875" s="97"/>
      <c r="J875" s="97"/>
      <c r="K875" s="97"/>
      <c r="L875" s="97"/>
      <c r="M875" s="97"/>
      <c r="N875" s="97"/>
      <c r="O875" s="97"/>
    </row>
    <row r="876" spans="1:15" ht="12.75" customHeight="1">
      <c r="A876" s="72" t="s">
        <v>47</v>
      </c>
      <c r="B876" s="91">
        <v>0</v>
      </c>
      <c r="C876" s="92">
        <v>0</v>
      </c>
      <c r="D876" s="96"/>
      <c r="E876" s="96"/>
      <c r="F876" s="96"/>
      <c r="G876" s="96"/>
      <c r="H876" s="97"/>
      <c r="I876" s="97"/>
      <c r="J876" s="97"/>
      <c r="K876" s="97"/>
      <c r="L876" s="97"/>
      <c r="M876" s="97"/>
      <c r="N876" s="97"/>
      <c r="O876" s="97"/>
    </row>
    <row r="877" spans="1:15" ht="12.75" customHeight="1">
      <c r="A877" s="72" t="s">
        <v>48</v>
      </c>
      <c r="B877" s="91">
        <v>0</v>
      </c>
      <c r="C877" s="92">
        <v>0</v>
      </c>
      <c r="D877" s="96"/>
      <c r="E877" s="96"/>
      <c r="F877" s="96"/>
      <c r="G877" s="96"/>
      <c r="H877" s="97"/>
      <c r="I877" s="97"/>
      <c r="J877" s="97"/>
      <c r="K877" s="97"/>
      <c r="L877" s="97"/>
      <c r="M877" s="97"/>
      <c r="N877" s="97"/>
      <c r="O877" s="97"/>
    </row>
    <row r="878" spans="1:15" ht="12.75" customHeight="1">
      <c r="A878" s="73" t="s">
        <v>49</v>
      </c>
      <c r="B878" s="98">
        <v>0</v>
      </c>
      <c r="C878" s="99">
        <v>0</v>
      </c>
      <c r="D878" s="96"/>
      <c r="E878" s="96"/>
      <c r="F878" s="96"/>
      <c r="G878" s="96"/>
      <c r="H878" s="97"/>
      <c r="I878" s="97"/>
      <c r="J878" s="97"/>
      <c r="K878" s="97"/>
      <c r="L878" s="97"/>
      <c r="M878" s="97"/>
      <c r="N878" s="97"/>
      <c r="O878" s="97"/>
    </row>
    <row r="879" spans="1:15" ht="12.75" customHeight="1">
      <c r="A879" s="70" t="s">
        <v>50</v>
      </c>
      <c r="B879" s="91">
        <v>0</v>
      </c>
      <c r="C879" s="92">
        <v>0</v>
      </c>
      <c r="D879" s="96"/>
      <c r="E879" s="96"/>
      <c r="F879" s="96"/>
      <c r="G879" s="96"/>
      <c r="H879" s="97"/>
      <c r="I879" s="97"/>
      <c r="J879" s="97"/>
      <c r="K879" s="97"/>
      <c r="L879" s="97"/>
      <c r="M879" s="97"/>
      <c r="N879" s="97"/>
      <c r="O879" s="97"/>
    </row>
    <row r="880" spans="1:15" ht="12.75" customHeight="1">
      <c r="A880" s="75" t="s">
        <v>51</v>
      </c>
      <c r="B880" s="100">
        <v>0</v>
      </c>
      <c r="C880" s="101">
        <v>0</v>
      </c>
      <c r="D880" s="96"/>
      <c r="E880" s="96"/>
      <c r="F880" s="96"/>
      <c r="G880" s="96"/>
      <c r="H880" s="97"/>
      <c r="I880" s="97"/>
      <c r="J880" s="97"/>
      <c r="K880" s="97"/>
      <c r="L880" s="97"/>
      <c r="M880" s="97"/>
      <c r="N880" s="97"/>
      <c r="O880" s="97"/>
    </row>
    <row r="886" ht="12.75" customHeight="1">
      <c r="A886" s="1" t="s">
        <v>163</v>
      </c>
    </row>
    <row r="887" ht="12.75" customHeight="1">
      <c r="B887" s="2" t="s">
        <v>97</v>
      </c>
    </row>
    <row r="888" spans="1:14" ht="12.75" customHeight="1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 t="s">
        <v>53</v>
      </c>
      <c r="N888" s="6"/>
    </row>
    <row r="889" spans="1:14" ht="12.75" customHeight="1">
      <c r="A889" s="7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9"/>
      <c r="N889"/>
    </row>
    <row r="890" spans="1:14" ht="12.75" customHeight="1">
      <c r="A890" s="10" t="s">
        <v>1</v>
      </c>
      <c r="B890" s="11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3"/>
      <c r="N890"/>
    </row>
    <row r="891" spans="1:98" s="52" customFormat="1" ht="12.75" customHeight="1">
      <c r="A891" s="14"/>
      <c r="B891" s="15" t="s">
        <v>56</v>
      </c>
      <c r="C891" s="15" t="s">
        <v>98</v>
      </c>
      <c r="D891" s="15" t="s">
        <v>99</v>
      </c>
      <c r="E891" s="56" t="s">
        <v>299</v>
      </c>
      <c r="F891" s="56" t="s">
        <v>298</v>
      </c>
      <c r="G891" s="56" t="s">
        <v>297</v>
      </c>
      <c r="H891" s="56" t="s">
        <v>296</v>
      </c>
      <c r="I891" s="56" t="s">
        <v>306</v>
      </c>
      <c r="J891" s="56" t="s">
        <v>305</v>
      </c>
      <c r="K891" s="15" t="s">
        <v>304</v>
      </c>
      <c r="L891" s="15" t="s">
        <v>303</v>
      </c>
      <c r="M891" s="16" t="s">
        <v>100</v>
      </c>
      <c r="N891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 t="s">
        <v>105</v>
      </c>
      <c r="BU891" s="18" t="s">
        <v>105</v>
      </c>
      <c r="BV891" s="18" t="s">
        <v>105</v>
      </c>
      <c r="BW891" s="18" t="s">
        <v>105</v>
      </c>
      <c r="BX891" s="18" t="s">
        <v>105</v>
      </c>
      <c r="BY891" s="18" t="s">
        <v>105</v>
      </c>
      <c r="BZ891" s="18" t="s">
        <v>105</v>
      </c>
      <c r="CA891" s="18" t="s">
        <v>105</v>
      </c>
      <c r="CB891" s="18" t="s">
        <v>105</v>
      </c>
      <c r="CC891" s="18" t="s">
        <v>105</v>
      </c>
      <c r="CD891" s="18" t="s">
        <v>105</v>
      </c>
      <c r="CE891" s="18" t="s">
        <v>105</v>
      </c>
      <c r="CF891" s="18" t="s">
        <v>105</v>
      </c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</row>
    <row r="892" spans="1:14" ht="12.75" customHeight="1">
      <c r="A892" s="19" t="s">
        <v>3</v>
      </c>
      <c r="B892" s="11"/>
      <c r="C892" s="12"/>
      <c r="D892" s="12"/>
      <c r="E892" s="111"/>
      <c r="F892" s="85" t="s">
        <v>201</v>
      </c>
      <c r="G892" s="85" t="s">
        <v>201</v>
      </c>
      <c r="H892" s="12" t="s">
        <v>201</v>
      </c>
      <c r="I892" s="85"/>
      <c r="J892" s="85" t="s">
        <v>202</v>
      </c>
      <c r="K892" s="85" t="s">
        <v>203</v>
      </c>
      <c r="L892" s="11"/>
      <c r="M892" s="86"/>
      <c r="N892"/>
    </row>
    <row r="893" spans="1:14" ht="12.75" customHeight="1">
      <c r="A893" s="20" t="s">
        <v>4</v>
      </c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2"/>
      <c r="N893"/>
    </row>
    <row r="894" spans="1:14" ht="12.75" customHeight="1">
      <c r="A894" s="23" t="s">
        <v>68</v>
      </c>
      <c r="B894" s="24">
        <v>6507</v>
      </c>
      <c r="C894" s="30">
        <v>79</v>
      </c>
      <c r="D894" s="30">
        <v>13</v>
      </c>
      <c r="E894" s="30">
        <v>33</v>
      </c>
      <c r="F894" s="30">
        <v>0</v>
      </c>
      <c r="G894" s="30">
        <v>0</v>
      </c>
      <c r="H894" s="30">
        <v>0</v>
      </c>
      <c r="I894" s="30">
        <v>12</v>
      </c>
      <c r="J894" s="30">
        <v>0</v>
      </c>
      <c r="K894" s="30">
        <v>0</v>
      </c>
      <c r="L894" s="30">
        <v>0</v>
      </c>
      <c r="M894" s="102">
        <v>84</v>
      </c>
      <c r="N894"/>
    </row>
    <row r="895" spans="1:14" ht="12.75" customHeight="1">
      <c r="A895" s="23" t="s">
        <v>54</v>
      </c>
      <c r="B895" s="24">
        <v>7899</v>
      </c>
      <c r="C895" s="24">
        <v>56</v>
      </c>
      <c r="D895" s="24">
        <v>222</v>
      </c>
      <c r="E895" s="24">
        <v>27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103">
        <v>15</v>
      </c>
      <c r="N895"/>
    </row>
    <row r="896" spans="1:14" ht="12.75" customHeight="1">
      <c r="A896" s="23" t="s">
        <v>164</v>
      </c>
      <c r="B896" s="24">
        <f>SUM(C896:M896,C959:M959,B1022:M1022,B1085:G1085,B1148)</f>
        <v>9540</v>
      </c>
      <c r="C896" s="24">
        <f>SUM(C897:C943)</f>
        <v>40</v>
      </c>
      <c r="D896" s="24">
        <f>SUM(D897:D943)</f>
        <v>44</v>
      </c>
      <c r="E896" s="24">
        <f>SUM(E897:E943)</f>
        <v>254</v>
      </c>
      <c r="F896" s="24">
        <f aca="true" t="shared" si="13" ref="F896:K896">SUM(F897:F943)</f>
        <v>379</v>
      </c>
      <c r="G896" s="24">
        <f t="shared" si="13"/>
        <v>195</v>
      </c>
      <c r="H896" s="24">
        <f t="shared" si="13"/>
        <v>7</v>
      </c>
      <c r="I896" s="24">
        <f t="shared" si="13"/>
        <v>4</v>
      </c>
      <c r="J896" s="24">
        <f t="shared" si="13"/>
        <v>9</v>
      </c>
      <c r="K896" s="24">
        <f t="shared" si="13"/>
        <v>34</v>
      </c>
      <c r="L896" s="24">
        <f>SUM(L897:L943)</f>
        <v>3</v>
      </c>
      <c r="M896" s="103">
        <f>SUM(M897:M943)</f>
        <v>245</v>
      </c>
      <c r="N896"/>
    </row>
    <row r="897" spans="1:14" ht="12.75" customHeight="1">
      <c r="A897" s="29" t="s">
        <v>5</v>
      </c>
      <c r="B897" s="36">
        <f aca="true" t="shared" si="14" ref="B897:B943">SUM(C897:M897,C960:M960,B1023:M1023,B1086:G1086,B1149)</f>
        <v>1615</v>
      </c>
      <c r="C897" s="91">
        <v>0</v>
      </c>
      <c r="D897" s="91">
        <v>0</v>
      </c>
      <c r="E897" s="91">
        <v>155</v>
      </c>
      <c r="F897" s="91">
        <f>309+70</f>
        <v>379</v>
      </c>
      <c r="G897" s="91">
        <f>156+39</f>
        <v>195</v>
      </c>
      <c r="H897" s="91">
        <v>7</v>
      </c>
      <c r="I897" s="91">
        <v>4</v>
      </c>
      <c r="J897" s="91">
        <v>9</v>
      </c>
      <c r="K897" s="91">
        <v>0</v>
      </c>
      <c r="L897" s="91">
        <v>0</v>
      </c>
      <c r="M897" s="92">
        <f>151+47</f>
        <v>198</v>
      </c>
      <c r="N897"/>
    </row>
    <row r="898" spans="1:14" ht="12.75" customHeight="1">
      <c r="A898" s="31" t="s">
        <v>6</v>
      </c>
      <c r="B898" s="30">
        <f t="shared" si="14"/>
        <v>1535</v>
      </c>
      <c r="C898" s="91">
        <v>0</v>
      </c>
      <c r="D898" s="91">
        <v>3</v>
      </c>
      <c r="E898" s="91">
        <v>33</v>
      </c>
      <c r="F898" s="91">
        <v>0</v>
      </c>
      <c r="G898" s="91">
        <v>0</v>
      </c>
      <c r="H898" s="91">
        <v>0</v>
      </c>
      <c r="I898" s="91">
        <v>0</v>
      </c>
      <c r="J898" s="91">
        <v>0</v>
      </c>
      <c r="K898" s="91">
        <v>0</v>
      </c>
      <c r="L898" s="91">
        <v>0</v>
      </c>
      <c r="M898" s="92">
        <v>9</v>
      </c>
      <c r="N898"/>
    </row>
    <row r="899" spans="1:14" ht="12.75" customHeight="1">
      <c r="A899" s="31" t="s">
        <v>7</v>
      </c>
      <c r="B899" s="30">
        <f t="shared" si="14"/>
        <v>390</v>
      </c>
      <c r="C899" s="91">
        <v>0</v>
      </c>
      <c r="D899" s="91">
        <v>0</v>
      </c>
      <c r="E899" s="91">
        <v>2</v>
      </c>
      <c r="F899" s="91">
        <v>0</v>
      </c>
      <c r="G899" s="91">
        <v>0</v>
      </c>
      <c r="H899" s="91">
        <v>0</v>
      </c>
      <c r="I899" s="91">
        <v>0</v>
      </c>
      <c r="J899" s="91">
        <v>0</v>
      </c>
      <c r="K899" s="91">
        <v>0</v>
      </c>
      <c r="L899" s="91">
        <v>0</v>
      </c>
      <c r="M899" s="92">
        <v>1</v>
      </c>
      <c r="N899"/>
    </row>
    <row r="900" spans="1:14" ht="12.75" customHeight="1">
      <c r="A900" s="31" t="s">
        <v>8</v>
      </c>
      <c r="B900" s="30">
        <f t="shared" si="14"/>
        <v>74</v>
      </c>
      <c r="C900" s="91">
        <v>21</v>
      </c>
      <c r="D900" s="91">
        <v>9</v>
      </c>
      <c r="E900" s="91">
        <v>0</v>
      </c>
      <c r="F900" s="91">
        <v>0</v>
      </c>
      <c r="G900" s="91">
        <v>0</v>
      </c>
      <c r="H900" s="91">
        <v>0</v>
      </c>
      <c r="I900" s="91">
        <v>0</v>
      </c>
      <c r="J900" s="91">
        <v>0</v>
      </c>
      <c r="K900" s="91">
        <v>0</v>
      </c>
      <c r="L900" s="91">
        <v>0</v>
      </c>
      <c r="M900" s="92">
        <v>0</v>
      </c>
      <c r="N900"/>
    </row>
    <row r="901" spans="1:14" ht="12.75" customHeight="1">
      <c r="A901" s="32" t="s">
        <v>9</v>
      </c>
      <c r="B901" s="33">
        <f t="shared" si="14"/>
        <v>1135</v>
      </c>
      <c r="C901" s="98">
        <v>0</v>
      </c>
      <c r="D901" s="98">
        <v>0</v>
      </c>
      <c r="E901" s="98">
        <v>6</v>
      </c>
      <c r="F901" s="98">
        <v>0</v>
      </c>
      <c r="G901" s="98">
        <v>0</v>
      </c>
      <c r="H901" s="98">
        <v>0</v>
      </c>
      <c r="I901" s="98">
        <v>0</v>
      </c>
      <c r="J901" s="98">
        <v>0</v>
      </c>
      <c r="K901" s="98">
        <v>0</v>
      </c>
      <c r="L901" s="98">
        <v>0</v>
      </c>
      <c r="M901" s="99">
        <v>12</v>
      </c>
      <c r="N901"/>
    </row>
    <row r="902" spans="1:14" ht="12.75" customHeight="1">
      <c r="A902" s="29" t="s">
        <v>10</v>
      </c>
      <c r="B902" s="36">
        <f t="shared" si="14"/>
        <v>467</v>
      </c>
      <c r="C902" s="91">
        <v>0</v>
      </c>
      <c r="D902" s="91">
        <v>0</v>
      </c>
      <c r="E902" s="91">
        <v>1</v>
      </c>
      <c r="F902" s="91">
        <v>0</v>
      </c>
      <c r="G902" s="91">
        <v>0</v>
      </c>
      <c r="H902" s="91">
        <v>0</v>
      </c>
      <c r="I902" s="91">
        <v>0</v>
      </c>
      <c r="J902" s="91">
        <v>0</v>
      </c>
      <c r="K902" s="91">
        <v>0</v>
      </c>
      <c r="L902" s="91">
        <v>0</v>
      </c>
      <c r="M902" s="92">
        <v>0</v>
      </c>
      <c r="N902"/>
    </row>
    <row r="903" spans="1:14" ht="12.75" customHeight="1">
      <c r="A903" s="37" t="s">
        <v>273</v>
      </c>
      <c r="B903" s="30">
        <f t="shared" si="14"/>
        <v>81</v>
      </c>
      <c r="C903" s="91">
        <v>0</v>
      </c>
      <c r="D903" s="91">
        <v>0</v>
      </c>
      <c r="E903" s="91">
        <v>0</v>
      </c>
      <c r="F903" s="91">
        <v>0</v>
      </c>
      <c r="G903" s="91">
        <v>0</v>
      </c>
      <c r="H903" s="91">
        <v>0</v>
      </c>
      <c r="I903" s="91">
        <v>0</v>
      </c>
      <c r="J903" s="91">
        <v>0</v>
      </c>
      <c r="K903" s="91">
        <v>0</v>
      </c>
      <c r="L903" s="91">
        <v>0</v>
      </c>
      <c r="M903" s="92">
        <v>0</v>
      </c>
      <c r="N903"/>
    </row>
    <row r="904" spans="1:14" ht="12.75" customHeight="1">
      <c r="A904" s="31" t="s">
        <v>12</v>
      </c>
      <c r="B904" s="30">
        <f t="shared" si="14"/>
        <v>0</v>
      </c>
      <c r="C904" s="91">
        <v>0</v>
      </c>
      <c r="D904" s="91">
        <v>0</v>
      </c>
      <c r="E904" s="91">
        <v>0</v>
      </c>
      <c r="F904" s="91">
        <v>0</v>
      </c>
      <c r="G904" s="91">
        <v>0</v>
      </c>
      <c r="H904" s="91">
        <v>0</v>
      </c>
      <c r="I904" s="91">
        <v>0</v>
      </c>
      <c r="J904" s="91">
        <v>0</v>
      </c>
      <c r="K904" s="91">
        <v>0</v>
      </c>
      <c r="L904" s="91">
        <v>0</v>
      </c>
      <c r="M904" s="92">
        <v>0</v>
      </c>
      <c r="N904"/>
    </row>
    <row r="905" spans="1:14" ht="12.75" customHeight="1">
      <c r="A905" s="31" t="s">
        <v>13</v>
      </c>
      <c r="B905" s="30">
        <f t="shared" si="14"/>
        <v>0</v>
      </c>
      <c r="C905" s="91">
        <v>0</v>
      </c>
      <c r="D905" s="91">
        <v>0</v>
      </c>
      <c r="E905" s="91">
        <v>0</v>
      </c>
      <c r="F905" s="91">
        <v>0</v>
      </c>
      <c r="G905" s="91">
        <v>0</v>
      </c>
      <c r="H905" s="91">
        <v>0</v>
      </c>
      <c r="I905" s="91">
        <v>0</v>
      </c>
      <c r="J905" s="91">
        <v>0</v>
      </c>
      <c r="K905" s="91">
        <v>0</v>
      </c>
      <c r="L905" s="91">
        <v>0</v>
      </c>
      <c r="M905" s="92">
        <v>0</v>
      </c>
      <c r="N905"/>
    </row>
    <row r="906" spans="1:14" ht="12.75" customHeight="1">
      <c r="A906" s="32" t="s">
        <v>14</v>
      </c>
      <c r="B906" s="33">
        <f t="shared" si="14"/>
        <v>11</v>
      </c>
      <c r="C906" s="98">
        <v>0</v>
      </c>
      <c r="D906" s="98">
        <v>0</v>
      </c>
      <c r="E906" s="98">
        <v>0</v>
      </c>
      <c r="F906" s="98">
        <v>0</v>
      </c>
      <c r="G906" s="98">
        <v>0</v>
      </c>
      <c r="H906" s="98">
        <v>0</v>
      </c>
      <c r="I906" s="98">
        <v>0</v>
      </c>
      <c r="J906" s="98">
        <v>0</v>
      </c>
      <c r="K906" s="98">
        <v>0</v>
      </c>
      <c r="L906" s="98">
        <v>0</v>
      </c>
      <c r="M906" s="99">
        <v>0</v>
      </c>
      <c r="N906"/>
    </row>
    <row r="907" spans="1:14" ht="12.75" customHeight="1">
      <c r="A907" s="29" t="s">
        <v>15</v>
      </c>
      <c r="B907" s="36">
        <f t="shared" si="14"/>
        <v>26</v>
      </c>
      <c r="C907" s="91">
        <v>0</v>
      </c>
      <c r="D907" s="91">
        <v>6</v>
      </c>
      <c r="E907" s="91">
        <v>2</v>
      </c>
      <c r="F907" s="91">
        <v>0</v>
      </c>
      <c r="G907" s="91">
        <v>0</v>
      </c>
      <c r="H907" s="91">
        <v>0</v>
      </c>
      <c r="I907" s="91">
        <v>0</v>
      </c>
      <c r="J907" s="91">
        <v>0</v>
      </c>
      <c r="K907" s="91">
        <v>0</v>
      </c>
      <c r="L907" s="91">
        <v>0</v>
      </c>
      <c r="M907" s="92">
        <v>0</v>
      </c>
      <c r="N907"/>
    </row>
    <row r="908" spans="1:14" ht="12.75" customHeight="1">
      <c r="A908" s="31" t="s">
        <v>16</v>
      </c>
      <c r="B908" s="30">
        <f t="shared" si="14"/>
        <v>0</v>
      </c>
      <c r="C908" s="91">
        <v>0</v>
      </c>
      <c r="D908" s="91">
        <v>0</v>
      </c>
      <c r="E908" s="91">
        <v>0</v>
      </c>
      <c r="F908" s="91">
        <v>0</v>
      </c>
      <c r="G908" s="91">
        <v>0</v>
      </c>
      <c r="H908" s="91">
        <v>0</v>
      </c>
      <c r="I908" s="91">
        <v>0</v>
      </c>
      <c r="J908" s="91">
        <v>0</v>
      </c>
      <c r="K908" s="91">
        <v>0</v>
      </c>
      <c r="L908" s="91">
        <v>0</v>
      </c>
      <c r="M908" s="92">
        <v>0</v>
      </c>
      <c r="N908"/>
    </row>
    <row r="909" spans="1:14" ht="12.75" customHeight="1">
      <c r="A909" s="31" t="s">
        <v>17</v>
      </c>
      <c r="B909" s="30">
        <f t="shared" si="14"/>
        <v>44</v>
      </c>
      <c r="C909" s="91">
        <v>0</v>
      </c>
      <c r="D909" s="91">
        <v>6</v>
      </c>
      <c r="E909" s="91">
        <v>0</v>
      </c>
      <c r="F909" s="91">
        <v>0</v>
      </c>
      <c r="G909" s="91">
        <v>0</v>
      </c>
      <c r="H909" s="91">
        <v>0</v>
      </c>
      <c r="I909" s="91">
        <v>0</v>
      </c>
      <c r="J909" s="91">
        <v>0</v>
      </c>
      <c r="K909" s="91">
        <v>34</v>
      </c>
      <c r="L909" s="91">
        <v>0</v>
      </c>
      <c r="M909" s="92">
        <v>0</v>
      </c>
      <c r="N909"/>
    </row>
    <row r="910" spans="1:14" ht="12.75" customHeight="1">
      <c r="A910" s="31" t="s">
        <v>18</v>
      </c>
      <c r="B910" s="30">
        <f t="shared" si="14"/>
        <v>1</v>
      </c>
      <c r="C910" s="91">
        <v>0</v>
      </c>
      <c r="D910" s="91">
        <v>1</v>
      </c>
      <c r="E910" s="91">
        <v>0</v>
      </c>
      <c r="F910" s="91">
        <v>0</v>
      </c>
      <c r="G910" s="91">
        <v>0</v>
      </c>
      <c r="H910" s="91">
        <v>0</v>
      </c>
      <c r="I910" s="91">
        <v>0</v>
      </c>
      <c r="J910" s="91">
        <v>0</v>
      </c>
      <c r="K910" s="91">
        <v>0</v>
      </c>
      <c r="L910" s="91">
        <v>0</v>
      </c>
      <c r="M910" s="92">
        <v>0</v>
      </c>
      <c r="N910"/>
    </row>
    <row r="911" spans="1:14" ht="12.75" customHeight="1">
      <c r="A911" s="32" t="s">
        <v>19</v>
      </c>
      <c r="B911" s="104">
        <f t="shared" si="14"/>
        <v>0</v>
      </c>
      <c r="C911" s="98">
        <v>0</v>
      </c>
      <c r="D911" s="98">
        <v>0</v>
      </c>
      <c r="E911" s="98">
        <v>0</v>
      </c>
      <c r="F911" s="98">
        <v>0</v>
      </c>
      <c r="G911" s="98">
        <v>0</v>
      </c>
      <c r="H911" s="98">
        <v>0</v>
      </c>
      <c r="I911" s="98">
        <v>0</v>
      </c>
      <c r="J911" s="98">
        <v>0</v>
      </c>
      <c r="K911" s="98">
        <v>0</v>
      </c>
      <c r="L911" s="98">
        <v>0</v>
      </c>
      <c r="M911" s="99">
        <v>0</v>
      </c>
      <c r="N911"/>
    </row>
    <row r="912" spans="1:14" ht="12.75" customHeight="1">
      <c r="A912" s="29" t="s">
        <v>20</v>
      </c>
      <c r="B912" s="36">
        <f t="shared" si="14"/>
        <v>23</v>
      </c>
      <c r="C912" s="91">
        <v>15</v>
      </c>
      <c r="D912" s="91">
        <v>0</v>
      </c>
      <c r="E912" s="91">
        <v>0</v>
      </c>
      <c r="F912" s="91">
        <v>0</v>
      </c>
      <c r="G912" s="91">
        <v>0</v>
      </c>
      <c r="H912" s="91">
        <v>0</v>
      </c>
      <c r="I912" s="91">
        <v>0</v>
      </c>
      <c r="J912" s="91">
        <v>0</v>
      </c>
      <c r="K912" s="91">
        <v>0</v>
      </c>
      <c r="L912" s="91">
        <v>0</v>
      </c>
      <c r="M912" s="92">
        <v>0</v>
      </c>
      <c r="N912"/>
    </row>
    <row r="913" spans="1:14" ht="12.75" customHeight="1">
      <c r="A913" s="31" t="s">
        <v>21</v>
      </c>
      <c r="B913" s="30">
        <f t="shared" si="14"/>
        <v>62</v>
      </c>
      <c r="C913" s="91">
        <v>0</v>
      </c>
      <c r="D913" s="91">
        <v>0</v>
      </c>
      <c r="E913" s="91">
        <v>0</v>
      </c>
      <c r="F913" s="91">
        <v>0</v>
      </c>
      <c r="G913" s="91">
        <v>0</v>
      </c>
      <c r="H913" s="91">
        <v>0</v>
      </c>
      <c r="I913" s="91">
        <v>0</v>
      </c>
      <c r="J913" s="91">
        <v>0</v>
      </c>
      <c r="K913" s="91">
        <v>0</v>
      </c>
      <c r="L913" s="91">
        <v>0</v>
      </c>
      <c r="M913" s="92">
        <v>6</v>
      </c>
      <c r="N913"/>
    </row>
    <row r="914" spans="1:14" ht="12.75" customHeight="1">
      <c r="A914" s="31" t="s">
        <v>22</v>
      </c>
      <c r="B914" s="30">
        <f t="shared" si="14"/>
        <v>1102</v>
      </c>
      <c r="C914" s="91">
        <v>0</v>
      </c>
      <c r="D914" s="91">
        <v>0</v>
      </c>
      <c r="E914" s="91">
        <v>0</v>
      </c>
      <c r="F914" s="91">
        <v>0</v>
      </c>
      <c r="G914" s="91">
        <v>0</v>
      </c>
      <c r="H914" s="91">
        <v>0</v>
      </c>
      <c r="I914" s="91">
        <v>0</v>
      </c>
      <c r="J914" s="91">
        <v>0</v>
      </c>
      <c r="K914" s="91">
        <v>0</v>
      </c>
      <c r="L914" s="91">
        <v>0</v>
      </c>
      <c r="M914" s="92">
        <v>0</v>
      </c>
      <c r="N914"/>
    </row>
    <row r="915" spans="1:14" ht="12.75" customHeight="1">
      <c r="A915" s="31" t="s">
        <v>23</v>
      </c>
      <c r="B915" s="105">
        <f t="shared" si="14"/>
        <v>25</v>
      </c>
      <c r="C915" s="91">
        <v>0</v>
      </c>
      <c r="D915" s="91">
        <v>1</v>
      </c>
      <c r="E915" s="91">
        <v>8</v>
      </c>
      <c r="F915" s="91">
        <v>0</v>
      </c>
      <c r="G915" s="91">
        <v>0</v>
      </c>
      <c r="H915" s="91">
        <v>0</v>
      </c>
      <c r="I915" s="91">
        <v>0</v>
      </c>
      <c r="J915" s="91">
        <v>0</v>
      </c>
      <c r="K915" s="91">
        <v>0</v>
      </c>
      <c r="L915" s="91">
        <v>0</v>
      </c>
      <c r="M915" s="92">
        <v>0</v>
      </c>
      <c r="N915"/>
    </row>
    <row r="916" spans="1:14" ht="12.75" customHeight="1">
      <c r="A916" s="32" t="s">
        <v>24</v>
      </c>
      <c r="B916" s="33">
        <f t="shared" si="14"/>
        <v>285</v>
      </c>
      <c r="C916" s="98">
        <v>2</v>
      </c>
      <c r="D916" s="98">
        <v>0</v>
      </c>
      <c r="E916" s="98">
        <v>9</v>
      </c>
      <c r="F916" s="98">
        <v>0</v>
      </c>
      <c r="G916" s="98">
        <v>0</v>
      </c>
      <c r="H916" s="98">
        <v>0</v>
      </c>
      <c r="I916" s="98">
        <v>0</v>
      </c>
      <c r="J916" s="98">
        <v>0</v>
      </c>
      <c r="K916" s="98">
        <v>0</v>
      </c>
      <c r="L916" s="98">
        <v>0</v>
      </c>
      <c r="M916" s="99">
        <v>18</v>
      </c>
      <c r="N916"/>
    </row>
    <row r="917" spans="1:14" ht="12.75" customHeight="1">
      <c r="A917" s="29" t="s">
        <v>25</v>
      </c>
      <c r="B917" s="36">
        <f t="shared" si="14"/>
        <v>141</v>
      </c>
      <c r="C917" s="91">
        <v>0</v>
      </c>
      <c r="D917" s="91">
        <v>0</v>
      </c>
      <c r="E917" s="91">
        <v>0</v>
      </c>
      <c r="F917" s="91">
        <v>0</v>
      </c>
      <c r="G917" s="91">
        <v>0</v>
      </c>
      <c r="H917" s="91">
        <v>0</v>
      </c>
      <c r="I917" s="91">
        <v>0</v>
      </c>
      <c r="J917" s="91">
        <v>0</v>
      </c>
      <c r="K917" s="91">
        <v>0</v>
      </c>
      <c r="L917" s="91">
        <v>0</v>
      </c>
      <c r="M917" s="92">
        <v>1</v>
      </c>
      <c r="N917"/>
    </row>
    <row r="918" spans="1:14" ht="12.75" customHeight="1">
      <c r="A918" s="31" t="s">
        <v>26</v>
      </c>
      <c r="B918" s="30">
        <f t="shared" si="14"/>
        <v>36</v>
      </c>
      <c r="C918" s="91">
        <v>0</v>
      </c>
      <c r="D918" s="91">
        <v>0</v>
      </c>
      <c r="E918" s="91">
        <v>36</v>
      </c>
      <c r="F918" s="91">
        <v>0</v>
      </c>
      <c r="G918" s="91">
        <v>0</v>
      </c>
      <c r="H918" s="91">
        <v>0</v>
      </c>
      <c r="I918" s="91">
        <v>0</v>
      </c>
      <c r="J918" s="91">
        <v>0</v>
      </c>
      <c r="K918" s="91">
        <v>0</v>
      </c>
      <c r="L918" s="91">
        <v>0</v>
      </c>
      <c r="M918" s="92">
        <v>0</v>
      </c>
      <c r="N918"/>
    </row>
    <row r="919" spans="1:14" ht="12.75" customHeight="1">
      <c r="A919" s="31" t="s">
        <v>27</v>
      </c>
      <c r="B919" s="30">
        <f t="shared" si="14"/>
        <v>26</v>
      </c>
      <c r="C919" s="91">
        <v>0</v>
      </c>
      <c r="D919" s="91">
        <v>0</v>
      </c>
      <c r="E919" s="91">
        <v>0</v>
      </c>
      <c r="F919" s="91">
        <v>0</v>
      </c>
      <c r="G919" s="91">
        <v>0</v>
      </c>
      <c r="H919" s="91">
        <v>0</v>
      </c>
      <c r="I919" s="91">
        <v>0</v>
      </c>
      <c r="J919" s="91">
        <v>0</v>
      </c>
      <c r="K919" s="91">
        <v>0</v>
      </c>
      <c r="L919" s="91">
        <v>0</v>
      </c>
      <c r="M919" s="92">
        <v>0</v>
      </c>
      <c r="N919"/>
    </row>
    <row r="920" spans="1:14" ht="12.75" customHeight="1">
      <c r="A920" s="37" t="s">
        <v>28</v>
      </c>
      <c r="B920" s="30">
        <f t="shared" si="14"/>
        <v>11</v>
      </c>
      <c r="C920" s="91">
        <v>0</v>
      </c>
      <c r="D920" s="91">
        <v>1</v>
      </c>
      <c r="E920" s="91">
        <v>1</v>
      </c>
      <c r="F920" s="91">
        <v>0</v>
      </c>
      <c r="G920" s="91">
        <v>0</v>
      </c>
      <c r="H920" s="91">
        <v>0</v>
      </c>
      <c r="I920" s="91">
        <v>0</v>
      </c>
      <c r="J920" s="91">
        <v>0</v>
      </c>
      <c r="K920" s="91">
        <v>0</v>
      </c>
      <c r="L920" s="91">
        <v>3</v>
      </c>
      <c r="M920" s="92">
        <v>0</v>
      </c>
      <c r="N920"/>
    </row>
    <row r="921" spans="1:14" ht="12.75" customHeight="1">
      <c r="A921" s="32" t="s">
        <v>29</v>
      </c>
      <c r="B921" s="104">
        <f t="shared" si="14"/>
        <v>62</v>
      </c>
      <c r="C921" s="98">
        <v>0</v>
      </c>
      <c r="D921" s="98">
        <v>0</v>
      </c>
      <c r="E921" s="98">
        <v>0</v>
      </c>
      <c r="F921" s="98">
        <v>0</v>
      </c>
      <c r="G921" s="98">
        <v>0</v>
      </c>
      <c r="H921" s="98">
        <v>0</v>
      </c>
      <c r="I921" s="98">
        <v>0</v>
      </c>
      <c r="J921" s="98">
        <v>0</v>
      </c>
      <c r="K921" s="98">
        <v>0</v>
      </c>
      <c r="L921" s="98">
        <v>0</v>
      </c>
      <c r="M921" s="99">
        <v>0</v>
      </c>
      <c r="N921"/>
    </row>
    <row r="922" spans="1:14" ht="12.75" customHeight="1">
      <c r="A922" s="29" t="s">
        <v>30</v>
      </c>
      <c r="B922" s="106">
        <f t="shared" si="14"/>
        <v>42</v>
      </c>
      <c r="C922" s="91">
        <v>0</v>
      </c>
      <c r="D922" s="91">
        <v>17</v>
      </c>
      <c r="E922" s="91">
        <v>0</v>
      </c>
      <c r="F922" s="91">
        <v>0</v>
      </c>
      <c r="G922" s="91">
        <v>0</v>
      </c>
      <c r="H922" s="91">
        <v>0</v>
      </c>
      <c r="I922" s="91">
        <v>0</v>
      </c>
      <c r="J922" s="91">
        <v>0</v>
      </c>
      <c r="K922" s="91">
        <v>0</v>
      </c>
      <c r="L922" s="91">
        <v>0</v>
      </c>
      <c r="M922" s="92">
        <v>0</v>
      </c>
      <c r="N922"/>
    </row>
    <row r="923" spans="1:14" ht="12.75" customHeight="1">
      <c r="A923" s="31" t="s">
        <v>31</v>
      </c>
      <c r="B923" s="105">
        <f t="shared" si="14"/>
        <v>0</v>
      </c>
      <c r="C923" s="91">
        <v>0</v>
      </c>
      <c r="D923" s="91">
        <v>0</v>
      </c>
      <c r="E923" s="91">
        <v>0</v>
      </c>
      <c r="F923" s="91">
        <v>0</v>
      </c>
      <c r="G923" s="91">
        <v>0</v>
      </c>
      <c r="H923" s="91">
        <v>0</v>
      </c>
      <c r="I923" s="91">
        <v>0</v>
      </c>
      <c r="J923" s="91">
        <v>0</v>
      </c>
      <c r="K923" s="91">
        <v>0</v>
      </c>
      <c r="L923" s="91">
        <v>0</v>
      </c>
      <c r="M923" s="92">
        <v>0</v>
      </c>
      <c r="N923"/>
    </row>
    <row r="924" spans="1:14" ht="12.75" customHeight="1">
      <c r="A924" s="31" t="s">
        <v>32</v>
      </c>
      <c r="B924" s="105">
        <f t="shared" si="14"/>
        <v>0</v>
      </c>
      <c r="C924" s="91">
        <v>0</v>
      </c>
      <c r="D924" s="91">
        <v>0</v>
      </c>
      <c r="E924" s="91">
        <v>0</v>
      </c>
      <c r="F924" s="91">
        <v>0</v>
      </c>
      <c r="G924" s="91">
        <v>0</v>
      </c>
      <c r="H924" s="91">
        <v>0</v>
      </c>
      <c r="I924" s="91">
        <v>0</v>
      </c>
      <c r="J924" s="91">
        <v>0</v>
      </c>
      <c r="K924" s="91">
        <v>0</v>
      </c>
      <c r="L924" s="91">
        <v>0</v>
      </c>
      <c r="M924" s="92">
        <v>0</v>
      </c>
      <c r="N924"/>
    </row>
    <row r="925" spans="1:14" ht="12.75" customHeight="1">
      <c r="A925" s="31" t="s">
        <v>33</v>
      </c>
      <c r="B925" s="105">
        <f t="shared" si="14"/>
        <v>51</v>
      </c>
      <c r="C925" s="91">
        <v>2</v>
      </c>
      <c r="D925" s="91">
        <v>0</v>
      </c>
      <c r="E925" s="91">
        <v>1</v>
      </c>
      <c r="F925" s="91">
        <v>0</v>
      </c>
      <c r="G925" s="91">
        <v>0</v>
      </c>
      <c r="H925" s="91">
        <v>0</v>
      </c>
      <c r="I925" s="91">
        <v>0</v>
      </c>
      <c r="J925" s="91">
        <v>0</v>
      </c>
      <c r="K925" s="91">
        <v>0</v>
      </c>
      <c r="L925" s="91">
        <v>0</v>
      </c>
      <c r="M925" s="92">
        <v>0</v>
      </c>
      <c r="N925"/>
    </row>
    <row r="926" spans="1:14" ht="12.75" customHeight="1">
      <c r="A926" s="32" t="s">
        <v>34</v>
      </c>
      <c r="B926" s="104">
        <f t="shared" si="14"/>
        <v>1547</v>
      </c>
      <c r="C926" s="98">
        <v>0</v>
      </c>
      <c r="D926" s="98">
        <v>0</v>
      </c>
      <c r="E926" s="98">
        <v>0</v>
      </c>
      <c r="F926" s="98">
        <v>0</v>
      </c>
      <c r="G926" s="98">
        <v>0</v>
      </c>
      <c r="H926" s="98">
        <v>0</v>
      </c>
      <c r="I926" s="98">
        <v>0</v>
      </c>
      <c r="J926" s="98">
        <v>0</v>
      </c>
      <c r="K926" s="98">
        <v>0</v>
      </c>
      <c r="L926" s="98">
        <v>0</v>
      </c>
      <c r="M926" s="99">
        <v>0</v>
      </c>
      <c r="N926"/>
    </row>
    <row r="927" spans="1:14" ht="12.75" customHeight="1">
      <c r="A927" s="29" t="s">
        <v>35</v>
      </c>
      <c r="B927" s="106">
        <f t="shared" si="14"/>
        <v>0</v>
      </c>
      <c r="C927" s="91">
        <v>0</v>
      </c>
      <c r="D927" s="91">
        <v>0</v>
      </c>
      <c r="E927" s="91">
        <v>0</v>
      </c>
      <c r="F927" s="91">
        <v>0</v>
      </c>
      <c r="G927" s="91">
        <v>0</v>
      </c>
      <c r="H927" s="91">
        <v>0</v>
      </c>
      <c r="I927" s="91">
        <v>0</v>
      </c>
      <c r="J927" s="91">
        <v>0</v>
      </c>
      <c r="K927" s="91">
        <v>0</v>
      </c>
      <c r="L927" s="91">
        <v>0</v>
      </c>
      <c r="M927" s="92">
        <v>0</v>
      </c>
      <c r="N927"/>
    </row>
    <row r="928" spans="1:14" ht="12.75" customHeight="1">
      <c r="A928" s="37" t="s">
        <v>36</v>
      </c>
      <c r="B928" s="30">
        <f t="shared" si="14"/>
        <v>48</v>
      </c>
      <c r="C928" s="91">
        <v>0</v>
      </c>
      <c r="D928" s="91">
        <v>0</v>
      </c>
      <c r="E928" s="91">
        <v>0</v>
      </c>
      <c r="F928" s="91">
        <v>0</v>
      </c>
      <c r="G928" s="91">
        <v>0</v>
      </c>
      <c r="H928" s="91">
        <v>0</v>
      </c>
      <c r="I928" s="91">
        <v>0</v>
      </c>
      <c r="J928" s="91">
        <v>0</v>
      </c>
      <c r="K928" s="91">
        <v>0</v>
      </c>
      <c r="L928" s="91">
        <v>0</v>
      </c>
      <c r="M928" s="92">
        <v>0</v>
      </c>
      <c r="N928"/>
    </row>
    <row r="929" spans="1:14" ht="12.75" customHeight="1">
      <c r="A929" s="31" t="s">
        <v>37</v>
      </c>
      <c r="B929" s="30">
        <f t="shared" si="14"/>
        <v>0</v>
      </c>
      <c r="C929" s="91">
        <v>0</v>
      </c>
      <c r="D929" s="91">
        <v>0</v>
      </c>
      <c r="E929" s="91">
        <v>0</v>
      </c>
      <c r="F929" s="91">
        <v>0</v>
      </c>
      <c r="G929" s="91">
        <v>0</v>
      </c>
      <c r="H929" s="91">
        <v>0</v>
      </c>
      <c r="I929" s="91">
        <v>0</v>
      </c>
      <c r="J929" s="91">
        <v>0</v>
      </c>
      <c r="K929" s="91">
        <v>0</v>
      </c>
      <c r="L929" s="91">
        <v>0</v>
      </c>
      <c r="M929" s="92">
        <v>0</v>
      </c>
      <c r="N929"/>
    </row>
    <row r="930" spans="1:14" ht="12.75" customHeight="1">
      <c r="A930" s="31" t="s">
        <v>38</v>
      </c>
      <c r="B930" s="30">
        <f t="shared" si="14"/>
        <v>0</v>
      </c>
      <c r="C930" s="91">
        <v>0</v>
      </c>
      <c r="D930" s="91">
        <v>0</v>
      </c>
      <c r="E930" s="91">
        <v>0</v>
      </c>
      <c r="F930" s="91">
        <v>0</v>
      </c>
      <c r="G930" s="91">
        <v>0</v>
      </c>
      <c r="H930" s="91">
        <v>0</v>
      </c>
      <c r="I930" s="91">
        <v>0</v>
      </c>
      <c r="J930" s="91">
        <v>0</v>
      </c>
      <c r="K930" s="91">
        <v>0</v>
      </c>
      <c r="L930" s="91">
        <v>0</v>
      </c>
      <c r="M930" s="92">
        <v>0</v>
      </c>
      <c r="N930"/>
    </row>
    <row r="931" spans="1:14" ht="12.75" customHeight="1">
      <c r="A931" s="32" t="s">
        <v>39</v>
      </c>
      <c r="B931" s="33">
        <f t="shared" si="14"/>
        <v>0</v>
      </c>
      <c r="C931" s="98">
        <v>0</v>
      </c>
      <c r="D931" s="98">
        <v>0</v>
      </c>
      <c r="E931" s="98">
        <v>0</v>
      </c>
      <c r="F931" s="98">
        <v>0</v>
      </c>
      <c r="G931" s="98">
        <v>0</v>
      </c>
      <c r="H931" s="98">
        <v>0</v>
      </c>
      <c r="I931" s="98">
        <v>0</v>
      </c>
      <c r="J931" s="98">
        <v>0</v>
      </c>
      <c r="K931" s="98">
        <v>0</v>
      </c>
      <c r="L931" s="98">
        <v>0</v>
      </c>
      <c r="M931" s="99">
        <v>0</v>
      </c>
      <c r="N931"/>
    </row>
    <row r="932" spans="1:14" ht="12.75" customHeight="1">
      <c r="A932" s="29" t="s">
        <v>40</v>
      </c>
      <c r="B932" s="36">
        <f t="shared" si="14"/>
        <v>0</v>
      </c>
      <c r="C932" s="91">
        <v>0</v>
      </c>
      <c r="D932" s="91">
        <v>0</v>
      </c>
      <c r="E932" s="91">
        <v>0</v>
      </c>
      <c r="F932" s="91">
        <v>0</v>
      </c>
      <c r="G932" s="91">
        <v>0</v>
      </c>
      <c r="H932" s="91">
        <v>0</v>
      </c>
      <c r="I932" s="91">
        <v>0</v>
      </c>
      <c r="J932" s="91">
        <v>0</v>
      </c>
      <c r="K932" s="91">
        <v>0</v>
      </c>
      <c r="L932" s="91">
        <v>0</v>
      </c>
      <c r="M932" s="92">
        <v>0</v>
      </c>
      <c r="N932"/>
    </row>
    <row r="933" spans="1:14" ht="12.75" customHeight="1">
      <c r="A933" s="31" t="s">
        <v>41</v>
      </c>
      <c r="B933" s="30">
        <f t="shared" si="14"/>
        <v>0</v>
      </c>
      <c r="C933" s="91">
        <v>0</v>
      </c>
      <c r="D933" s="91">
        <v>0</v>
      </c>
      <c r="E933" s="91">
        <v>0</v>
      </c>
      <c r="F933" s="91">
        <v>0</v>
      </c>
      <c r="G933" s="91">
        <v>0</v>
      </c>
      <c r="H933" s="91">
        <v>0</v>
      </c>
      <c r="I933" s="91">
        <v>0</v>
      </c>
      <c r="J933" s="91">
        <v>0</v>
      </c>
      <c r="K933" s="91">
        <v>0</v>
      </c>
      <c r="L933" s="91">
        <v>0</v>
      </c>
      <c r="M933" s="92">
        <v>0</v>
      </c>
      <c r="N933"/>
    </row>
    <row r="934" spans="1:14" ht="12.75" customHeight="1">
      <c r="A934" s="31" t="s">
        <v>42</v>
      </c>
      <c r="B934" s="30">
        <f t="shared" si="14"/>
        <v>0</v>
      </c>
      <c r="C934" s="91">
        <v>0</v>
      </c>
      <c r="D934" s="91">
        <v>0</v>
      </c>
      <c r="E934" s="91">
        <v>0</v>
      </c>
      <c r="F934" s="91">
        <v>0</v>
      </c>
      <c r="G934" s="91">
        <v>0</v>
      </c>
      <c r="H934" s="91">
        <v>0</v>
      </c>
      <c r="I934" s="91">
        <v>0</v>
      </c>
      <c r="J934" s="91">
        <v>0</v>
      </c>
      <c r="K934" s="91">
        <v>0</v>
      </c>
      <c r="L934" s="91">
        <v>0</v>
      </c>
      <c r="M934" s="92">
        <v>0</v>
      </c>
      <c r="N934"/>
    </row>
    <row r="935" spans="1:14" ht="12.75" customHeight="1">
      <c r="A935" s="31" t="s">
        <v>43</v>
      </c>
      <c r="B935" s="30">
        <f t="shared" si="14"/>
        <v>0</v>
      </c>
      <c r="C935" s="91">
        <v>0</v>
      </c>
      <c r="D935" s="91">
        <v>0</v>
      </c>
      <c r="E935" s="91">
        <v>0</v>
      </c>
      <c r="F935" s="91">
        <v>0</v>
      </c>
      <c r="G935" s="91">
        <v>0</v>
      </c>
      <c r="H935" s="91">
        <v>0</v>
      </c>
      <c r="I935" s="91">
        <v>0</v>
      </c>
      <c r="J935" s="91">
        <v>0</v>
      </c>
      <c r="K935" s="91">
        <v>0</v>
      </c>
      <c r="L935" s="91">
        <v>0</v>
      </c>
      <c r="M935" s="92">
        <v>0</v>
      </c>
      <c r="N935"/>
    </row>
    <row r="936" spans="1:14" ht="12.75" customHeight="1">
      <c r="A936" s="32" t="s">
        <v>44</v>
      </c>
      <c r="B936" s="33">
        <f t="shared" si="14"/>
        <v>22</v>
      </c>
      <c r="C936" s="98">
        <v>0</v>
      </c>
      <c r="D936" s="98">
        <v>0</v>
      </c>
      <c r="E936" s="98">
        <v>0</v>
      </c>
      <c r="F936" s="98">
        <v>0</v>
      </c>
      <c r="G936" s="98">
        <v>0</v>
      </c>
      <c r="H936" s="98">
        <v>0</v>
      </c>
      <c r="I936" s="98">
        <v>0</v>
      </c>
      <c r="J936" s="98">
        <v>0</v>
      </c>
      <c r="K936" s="98">
        <v>0</v>
      </c>
      <c r="L936" s="98">
        <v>0</v>
      </c>
      <c r="M936" s="99">
        <v>0</v>
      </c>
      <c r="N936"/>
    </row>
    <row r="937" spans="1:14" ht="12.75" customHeight="1">
      <c r="A937" s="29" t="s">
        <v>45</v>
      </c>
      <c r="B937" s="36">
        <f t="shared" si="14"/>
        <v>0</v>
      </c>
      <c r="C937" s="91">
        <v>0</v>
      </c>
      <c r="D937" s="91">
        <v>0</v>
      </c>
      <c r="E937" s="91">
        <v>0</v>
      </c>
      <c r="F937" s="91">
        <v>0</v>
      </c>
      <c r="G937" s="91">
        <v>0</v>
      </c>
      <c r="H937" s="91">
        <v>0</v>
      </c>
      <c r="I937" s="91">
        <v>0</v>
      </c>
      <c r="J937" s="91">
        <v>0</v>
      </c>
      <c r="K937" s="91">
        <v>0</v>
      </c>
      <c r="L937" s="91">
        <v>0</v>
      </c>
      <c r="M937" s="92">
        <v>0</v>
      </c>
      <c r="N937"/>
    </row>
    <row r="938" spans="1:14" ht="12.75" customHeight="1">
      <c r="A938" s="31" t="s">
        <v>46</v>
      </c>
      <c r="B938" s="30">
        <f t="shared" si="14"/>
        <v>0</v>
      </c>
      <c r="C938" s="91">
        <v>0</v>
      </c>
      <c r="D938" s="91">
        <v>0</v>
      </c>
      <c r="E938" s="91">
        <v>0</v>
      </c>
      <c r="F938" s="91">
        <v>0</v>
      </c>
      <c r="G938" s="91">
        <v>0</v>
      </c>
      <c r="H938" s="91">
        <v>0</v>
      </c>
      <c r="I938" s="91">
        <v>0</v>
      </c>
      <c r="J938" s="91">
        <v>0</v>
      </c>
      <c r="K938" s="91">
        <v>0</v>
      </c>
      <c r="L938" s="91">
        <v>0</v>
      </c>
      <c r="M938" s="92">
        <v>0</v>
      </c>
      <c r="N938"/>
    </row>
    <row r="939" spans="1:14" ht="12.75" customHeight="1">
      <c r="A939" s="31" t="s">
        <v>47</v>
      </c>
      <c r="B939" s="30">
        <f t="shared" si="14"/>
        <v>338</v>
      </c>
      <c r="C939" s="91">
        <v>0</v>
      </c>
      <c r="D939" s="91">
        <v>0</v>
      </c>
      <c r="E939" s="91">
        <v>0</v>
      </c>
      <c r="F939" s="91">
        <v>0</v>
      </c>
      <c r="G939" s="91">
        <v>0</v>
      </c>
      <c r="H939" s="91">
        <v>0</v>
      </c>
      <c r="I939" s="91">
        <v>0</v>
      </c>
      <c r="J939" s="91">
        <v>0</v>
      </c>
      <c r="K939" s="91">
        <v>0</v>
      </c>
      <c r="L939" s="91">
        <v>0</v>
      </c>
      <c r="M939" s="92">
        <v>0</v>
      </c>
      <c r="N939"/>
    </row>
    <row r="940" spans="1:14" ht="12.75" customHeight="1">
      <c r="A940" s="31" t="s">
        <v>48</v>
      </c>
      <c r="B940" s="30">
        <f t="shared" si="14"/>
        <v>70</v>
      </c>
      <c r="C940" s="91">
        <v>0</v>
      </c>
      <c r="D940" s="91">
        <v>0</v>
      </c>
      <c r="E940" s="91">
        <v>0</v>
      </c>
      <c r="F940" s="91">
        <v>0</v>
      </c>
      <c r="G940" s="91">
        <v>0</v>
      </c>
      <c r="H940" s="91">
        <v>0</v>
      </c>
      <c r="I940" s="91">
        <v>0</v>
      </c>
      <c r="J940" s="91">
        <v>0</v>
      </c>
      <c r="K940" s="91">
        <v>0</v>
      </c>
      <c r="L940" s="91">
        <v>0</v>
      </c>
      <c r="M940" s="92">
        <v>0</v>
      </c>
      <c r="N940"/>
    </row>
    <row r="941" spans="1:14" ht="12.75" customHeight="1">
      <c r="A941" s="32" t="s">
        <v>49</v>
      </c>
      <c r="B941" s="33">
        <f t="shared" si="14"/>
        <v>10</v>
      </c>
      <c r="C941" s="98">
        <v>0</v>
      </c>
      <c r="D941" s="98">
        <v>0</v>
      </c>
      <c r="E941" s="98">
        <v>0</v>
      </c>
      <c r="F941" s="98">
        <v>0</v>
      </c>
      <c r="G941" s="98">
        <v>0</v>
      </c>
      <c r="H941" s="98">
        <v>0</v>
      </c>
      <c r="I941" s="98">
        <v>0</v>
      </c>
      <c r="J941" s="98">
        <v>0</v>
      </c>
      <c r="K941" s="98">
        <v>0</v>
      </c>
      <c r="L941" s="98">
        <v>0</v>
      </c>
      <c r="M941" s="99">
        <v>0</v>
      </c>
      <c r="N941"/>
    </row>
    <row r="942" spans="1:14" ht="12.75" customHeight="1">
      <c r="A942" s="29" t="s">
        <v>50</v>
      </c>
      <c r="B942" s="30">
        <f t="shared" si="14"/>
        <v>240</v>
      </c>
      <c r="C942" s="91">
        <v>0</v>
      </c>
      <c r="D942" s="91">
        <v>0</v>
      </c>
      <c r="E942" s="91">
        <v>0</v>
      </c>
      <c r="F942" s="91">
        <v>0</v>
      </c>
      <c r="G942" s="91">
        <v>0</v>
      </c>
      <c r="H942" s="91">
        <v>0</v>
      </c>
      <c r="I942" s="91">
        <v>0</v>
      </c>
      <c r="J942" s="91">
        <v>0</v>
      </c>
      <c r="K942" s="91">
        <v>0</v>
      </c>
      <c r="L942" s="91">
        <v>0</v>
      </c>
      <c r="M942" s="92">
        <v>0</v>
      </c>
      <c r="N942"/>
    </row>
    <row r="943" spans="1:14" ht="12.75" customHeight="1">
      <c r="A943" s="39" t="s">
        <v>51</v>
      </c>
      <c r="B943" s="40">
        <f t="shared" si="14"/>
        <v>20</v>
      </c>
      <c r="C943" s="100">
        <v>0</v>
      </c>
      <c r="D943" s="100">
        <v>0</v>
      </c>
      <c r="E943" s="100">
        <v>0</v>
      </c>
      <c r="F943" s="100">
        <v>0</v>
      </c>
      <c r="G943" s="100">
        <v>0</v>
      </c>
      <c r="H943" s="100">
        <v>0</v>
      </c>
      <c r="I943" s="100">
        <v>0</v>
      </c>
      <c r="J943" s="100">
        <v>0</v>
      </c>
      <c r="K943" s="100">
        <v>0</v>
      </c>
      <c r="L943" s="100">
        <v>0</v>
      </c>
      <c r="M943" s="101">
        <v>0</v>
      </c>
      <c r="N943"/>
    </row>
    <row r="944" spans="1:15" ht="12.75" customHeight="1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/>
      <c r="O944" s="5"/>
    </row>
    <row r="945" spans="1:15" ht="12.75" customHeight="1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9" ht="12.75" customHeight="1">
      <c r="A949" s="1" t="s">
        <v>163</v>
      </c>
    </row>
    <row r="950" ht="12.75" customHeight="1">
      <c r="B950" s="2" t="s">
        <v>106</v>
      </c>
    </row>
    <row r="951" spans="1:15" ht="12.75" customHeight="1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3" t="s">
        <v>53</v>
      </c>
      <c r="N951" s="5"/>
      <c r="O951" s="6"/>
    </row>
    <row r="952" spans="1:15" ht="12.75" customHeight="1">
      <c r="A952" s="7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9"/>
      <c r="N952" s="6"/>
      <c r="O952" s="6"/>
    </row>
    <row r="953" spans="1:15" ht="12.75" customHeight="1">
      <c r="A953" s="10" t="s">
        <v>1</v>
      </c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3"/>
      <c r="N953" s="6"/>
      <c r="O953" s="6"/>
    </row>
    <row r="954" spans="1:15" ht="12.75" customHeight="1">
      <c r="A954" s="14"/>
      <c r="B954" s="15" t="s">
        <v>101</v>
      </c>
      <c r="C954" s="85" t="s">
        <v>102</v>
      </c>
      <c r="D954" s="85" t="s">
        <v>103</v>
      </c>
      <c r="E954" s="85" t="s">
        <v>104</v>
      </c>
      <c r="F954" s="85" t="s">
        <v>107</v>
      </c>
      <c r="G954" s="15" t="s">
        <v>307</v>
      </c>
      <c r="H954" s="15" t="s">
        <v>302</v>
      </c>
      <c r="I954" s="56" t="s">
        <v>301</v>
      </c>
      <c r="J954" s="15" t="s">
        <v>300</v>
      </c>
      <c r="K954" s="85" t="s">
        <v>274</v>
      </c>
      <c r="L954" s="85" t="s">
        <v>108</v>
      </c>
      <c r="M954" s="86" t="s">
        <v>275</v>
      </c>
      <c r="N954" s="6"/>
      <c r="O954" s="6"/>
    </row>
    <row r="955" spans="1:15" ht="12.75" customHeight="1">
      <c r="A955" s="19" t="s">
        <v>3</v>
      </c>
      <c r="B955" s="85"/>
      <c r="C955" s="12"/>
      <c r="D955" s="85"/>
      <c r="E955" s="12"/>
      <c r="F955" s="12"/>
      <c r="G955" s="85" t="s">
        <v>295</v>
      </c>
      <c r="H955" s="12"/>
      <c r="I955" s="85"/>
      <c r="J955" s="85" t="s">
        <v>202</v>
      </c>
      <c r="K955" s="12"/>
      <c r="L955" s="12"/>
      <c r="M955" s="13"/>
      <c r="N955" s="6"/>
      <c r="O955" s="6"/>
    </row>
    <row r="956" spans="1:15" ht="12.75" customHeight="1">
      <c r="A956" s="20" t="s">
        <v>4</v>
      </c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2"/>
      <c r="N956" s="6"/>
      <c r="O956" s="6"/>
    </row>
    <row r="957" spans="1:15" ht="12.75" customHeight="1">
      <c r="A957" s="23" t="s">
        <v>68</v>
      </c>
      <c r="B957" s="30">
        <v>475</v>
      </c>
      <c r="C957" s="30">
        <v>192</v>
      </c>
      <c r="D957" s="30">
        <v>32</v>
      </c>
      <c r="E957" s="24">
        <v>10</v>
      </c>
      <c r="F957" s="30">
        <v>92</v>
      </c>
      <c r="G957" s="24">
        <v>0</v>
      </c>
      <c r="H957" s="24">
        <v>0</v>
      </c>
      <c r="I957" s="30">
        <v>0</v>
      </c>
      <c r="J957" s="30">
        <v>0</v>
      </c>
      <c r="K957" s="24">
        <v>31</v>
      </c>
      <c r="L957" s="30">
        <v>11</v>
      </c>
      <c r="M957" s="102">
        <v>254</v>
      </c>
      <c r="N957" s="6"/>
      <c r="O957" s="6"/>
    </row>
    <row r="958" spans="1:15" ht="12.75" customHeight="1">
      <c r="A958" s="23" t="s">
        <v>54</v>
      </c>
      <c r="B958" s="24">
        <v>11</v>
      </c>
      <c r="C958" s="24">
        <v>203</v>
      </c>
      <c r="D958" s="24">
        <v>36</v>
      </c>
      <c r="E958" s="25">
        <v>27</v>
      </c>
      <c r="F958" s="25">
        <v>1140</v>
      </c>
      <c r="G958" s="25">
        <v>2</v>
      </c>
      <c r="H958" s="25">
        <v>0</v>
      </c>
      <c r="I958" s="24">
        <v>0</v>
      </c>
      <c r="J958" s="24">
        <v>0</v>
      </c>
      <c r="K958" s="25">
        <v>54</v>
      </c>
      <c r="L958" s="25">
        <v>2</v>
      </c>
      <c r="M958" s="26">
        <v>210</v>
      </c>
      <c r="N958" s="6"/>
      <c r="O958" s="6"/>
    </row>
    <row r="959" spans="1:15" ht="12.75" customHeight="1">
      <c r="A959" s="23" t="s">
        <v>164</v>
      </c>
      <c r="B959" s="24">
        <f>SUM(B960:B1006)</f>
        <v>195</v>
      </c>
      <c r="C959" s="24">
        <f>SUM(C960:C1006)</f>
        <v>733</v>
      </c>
      <c r="D959" s="24">
        <f aca="true" t="shared" si="15" ref="D959:J959">SUM(D960:D1006)</f>
        <v>69</v>
      </c>
      <c r="E959" s="24">
        <f t="shared" si="15"/>
        <v>39</v>
      </c>
      <c r="F959" s="24">
        <f t="shared" si="15"/>
        <v>760</v>
      </c>
      <c r="G959" s="24">
        <f t="shared" si="15"/>
        <v>2</v>
      </c>
      <c r="H959" s="24">
        <f t="shared" si="15"/>
        <v>10</v>
      </c>
      <c r="I959" s="24">
        <f t="shared" si="15"/>
        <v>39</v>
      </c>
      <c r="J959" s="24">
        <f t="shared" si="15"/>
        <v>32</v>
      </c>
      <c r="K959" s="24">
        <f>SUM(K960:K1006)</f>
        <v>188</v>
      </c>
      <c r="L959" s="24">
        <f>SUM(L960:L1006)</f>
        <v>2</v>
      </c>
      <c r="M959" s="103">
        <f>SUM(M960:M1006)</f>
        <v>165</v>
      </c>
      <c r="N959" s="6"/>
      <c r="O959" s="6"/>
    </row>
    <row r="960" spans="1:15" ht="12.75" customHeight="1">
      <c r="A960" s="29" t="s">
        <v>5</v>
      </c>
      <c r="B960" s="91">
        <v>0</v>
      </c>
      <c r="C960" s="91">
        <v>2</v>
      </c>
      <c r="D960" s="91">
        <v>0</v>
      </c>
      <c r="E960" s="27">
        <v>0</v>
      </c>
      <c r="F960" s="27">
        <v>10</v>
      </c>
      <c r="G960" s="27">
        <v>0</v>
      </c>
      <c r="H960" s="27">
        <v>10</v>
      </c>
      <c r="I960" s="91">
        <f>4+34</f>
        <v>38</v>
      </c>
      <c r="J960" s="27">
        <v>32</v>
      </c>
      <c r="K960" s="27">
        <f>54+24</f>
        <v>78</v>
      </c>
      <c r="L960" s="27">
        <v>0</v>
      </c>
      <c r="M960" s="28">
        <v>10</v>
      </c>
      <c r="N960" s="6"/>
      <c r="O960" s="6"/>
    </row>
    <row r="961" spans="1:15" ht="12.75" customHeight="1">
      <c r="A961" s="31" t="s">
        <v>6</v>
      </c>
      <c r="B961" s="91">
        <v>0</v>
      </c>
      <c r="C961" s="91">
        <v>64</v>
      </c>
      <c r="D961" s="91">
        <v>0</v>
      </c>
      <c r="E961" s="27">
        <v>2</v>
      </c>
      <c r="F961" s="27">
        <v>34</v>
      </c>
      <c r="G961" s="27">
        <v>0</v>
      </c>
      <c r="H961" s="27">
        <v>0</v>
      </c>
      <c r="I961" s="91">
        <v>0</v>
      </c>
      <c r="J961" s="27">
        <v>0</v>
      </c>
      <c r="K961" s="27">
        <v>50</v>
      </c>
      <c r="L961" s="27">
        <v>0</v>
      </c>
      <c r="M961" s="28">
        <v>3</v>
      </c>
      <c r="N961" s="6"/>
      <c r="O961" s="6"/>
    </row>
    <row r="962" spans="1:15" ht="12.75" customHeight="1">
      <c r="A962" s="31" t="s">
        <v>7</v>
      </c>
      <c r="B962" s="91">
        <v>0</v>
      </c>
      <c r="C962" s="91">
        <v>97</v>
      </c>
      <c r="D962" s="91">
        <v>0</v>
      </c>
      <c r="E962" s="27">
        <v>0</v>
      </c>
      <c r="F962" s="27">
        <v>181</v>
      </c>
      <c r="G962" s="27">
        <v>0</v>
      </c>
      <c r="H962" s="27">
        <v>0</v>
      </c>
      <c r="I962" s="91">
        <v>0</v>
      </c>
      <c r="J962" s="27">
        <v>0</v>
      </c>
      <c r="K962" s="27">
        <v>0</v>
      </c>
      <c r="L962" s="27">
        <v>0</v>
      </c>
      <c r="M962" s="28">
        <v>60</v>
      </c>
      <c r="N962" s="6"/>
      <c r="O962" s="6"/>
    </row>
    <row r="963" spans="1:15" ht="12.75" customHeight="1">
      <c r="A963" s="31" t="s">
        <v>8</v>
      </c>
      <c r="B963" s="91">
        <v>0</v>
      </c>
      <c r="C963" s="91">
        <v>0</v>
      </c>
      <c r="D963" s="91">
        <v>0</v>
      </c>
      <c r="E963" s="27">
        <v>0</v>
      </c>
      <c r="F963" s="27">
        <v>0</v>
      </c>
      <c r="G963" s="27">
        <v>0</v>
      </c>
      <c r="H963" s="27">
        <v>0</v>
      </c>
      <c r="I963" s="91">
        <v>0</v>
      </c>
      <c r="J963" s="27">
        <v>0</v>
      </c>
      <c r="K963" s="27">
        <v>0</v>
      </c>
      <c r="L963" s="27">
        <v>0</v>
      </c>
      <c r="M963" s="28">
        <v>2</v>
      </c>
      <c r="N963" s="6"/>
      <c r="O963" s="6"/>
    </row>
    <row r="964" spans="1:15" ht="12.75" customHeight="1">
      <c r="A964" s="32" t="s">
        <v>9</v>
      </c>
      <c r="B964" s="98">
        <v>0</v>
      </c>
      <c r="C964" s="98">
        <v>82</v>
      </c>
      <c r="D964" s="98">
        <v>0</v>
      </c>
      <c r="E964" s="34">
        <v>15</v>
      </c>
      <c r="F964" s="34">
        <v>72</v>
      </c>
      <c r="G964" s="34">
        <v>0</v>
      </c>
      <c r="H964" s="34">
        <v>0</v>
      </c>
      <c r="I964" s="98">
        <v>0</v>
      </c>
      <c r="J964" s="34">
        <v>0</v>
      </c>
      <c r="K964" s="34">
        <v>29</v>
      </c>
      <c r="L964" s="34">
        <v>0</v>
      </c>
      <c r="M964" s="35">
        <v>3</v>
      </c>
      <c r="N964" s="6"/>
      <c r="O964" s="6"/>
    </row>
    <row r="965" spans="1:15" ht="12.75" customHeight="1">
      <c r="A965" s="29" t="s">
        <v>10</v>
      </c>
      <c r="B965" s="91">
        <v>0</v>
      </c>
      <c r="C965" s="91">
        <v>183</v>
      </c>
      <c r="D965" s="91">
        <v>0</v>
      </c>
      <c r="E965" s="27">
        <v>0</v>
      </c>
      <c r="F965" s="27">
        <v>0</v>
      </c>
      <c r="G965" s="27">
        <v>0</v>
      </c>
      <c r="H965" s="27">
        <v>0</v>
      </c>
      <c r="I965" s="91">
        <v>0</v>
      </c>
      <c r="J965" s="27">
        <v>0</v>
      </c>
      <c r="K965" s="27">
        <v>5</v>
      </c>
      <c r="L965" s="27">
        <v>0</v>
      </c>
      <c r="M965" s="28">
        <v>2</v>
      </c>
      <c r="N965" s="6"/>
      <c r="O965" s="6"/>
    </row>
    <row r="966" spans="1:15" ht="12.75" customHeight="1">
      <c r="A966" s="31" t="s">
        <v>11</v>
      </c>
      <c r="B966" s="91">
        <v>0</v>
      </c>
      <c r="C966" s="91">
        <v>10</v>
      </c>
      <c r="D966" s="91">
        <v>0</v>
      </c>
      <c r="E966" s="27">
        <v>19</v>
      </c>
      <c r="F966" s="27">
        <v>4</v>
      </c>
      <c r="G966" s="27">
        <v>0</v>
      </c>
      <c r="H966" s="27">
        <v>0</v>
      </c>
      <c r="I966" s="91">
        <v>0</v>
      </c>
      <c r="J966" s="27">
        <v>0</v>
      </c>
      <c r="K966" s="27">
        <v>9</v>
      </c>
      <c r="L966" s="27">
        <v>0</v>
      </c>
      <c r="M966" s="28">
        <v>3</v>
      </c>
      <c r="N966" s="6"/>
      <c r="O966" s="6"/>
    </row>
    <row r="967" spans="1:15" ht="12.75" customHeight="1">
      <c r="A967" s="31" t="s">
        <v>12</v>
      </c>
      <c r="B967" s="91">
        <v>0</v>
      </c>
      <c r="C967" s="91">
        <v>0</v>
      </c>
      <c r="D967" s="91">
        <v>0</v>
      </c>
      <c r="E967" s="27">
        <v>0</v>
      </c>
      <c r="F967" s="27">
        <v>0</v>
      </c>
      <c r="G967" s="27">
        <v>0</v>
      </c>
      <c r="H967" s="27">
        <v>0</v>
      </c>
      <c r="I967" s="91">
        <v>0</v>
      </c>
      <c r="J967" s="27">
        <v>0</v>
      </c>
      <c r="K967" s="27">
        <v>0</v>
      </c>
      <c r="L967" s="27">
        <v>0</v>
      </c>
      <c r="M967" s="28">
        <v>0</v>
      </c>
      <c r="N967" s="6"/>
      <c r="O967" s="6"/>
    </row>
    <row r="968" spans="1:15" ht="12.75" customHeight="1">
      <c r="A968" s="31" t="s">
        <v>13</v>
      </c>
      <c r="B968" s="91">
        <v>0</v>
      </c>
      <c r="C968" s="91">
        <v>0</v>
      </c>
      <c r="D968" s="91">
        <v>0</v>
      </c>
      <c r="E968" s="27">
        <v>0</v>
      </c>
      <c r="F968" s="27">
        <v>0</v>
      </c>
      <c r="G968" s="27">
        <v>0</v>
      </c>
      <c r="H968" s="27">
        <v>0</v>
      </c>
      <c r="I968" s="91">
        <v>0</v>
      </c>
      <c r="J968" s="27">
        <v>0</v>
      </c>
      <c r="K968" s="27">
        <v>0</v>
      </c>
      <c r="L968" s="27">
        <v>0</v>
      </c>
      <c r="M968" s="28">
        <v>0</v>
      </c>
      <c r="N968" s="6"/>
      <c r="O968" s="6"/>
    </row>
    <row r="969" spans="1:15" ht="12.75" customHeight="1">
      <c r="A969" s="32" t="s">
        <v>14</v>
      </c>
      <c r="B969" s="98">
        <v>0</v>
      </c>
      <c r="C969" s="98">
        <v>1</v>
      </c>
      <c r="D969" s="98">
        <v>0</v>
      </c>
      <c r="E969" s="34">
        <v>0</v>
      </c>
      <c r="F969" s="34">
        <v>10</v>
      </c>
      <c r="G969" s="34">
        <v>0</v>
      </c>
      <c r="H969" s="34">
        <v>0</v>
      </c>
      <c r="I969" s="98">
        <v>0</v>
      </c>
      <c r="J969" s="34">
        <v>0</v>
      </c>
      <c r="K969" s="34">
        <v>0</v>
      </c>
      <c r="L969" s="34">
        <v>0</v>
      </c>
      <c r="M969" s="35">
        <v>0</v>
      </c>
      <c r="N969" s="6"/>
      <c r="O969" s="6"/>
    </row>
    <row r="970" spans="1:15" ht="12.75" customHeight="1">
      <c r="A970" s="29" t="s">
        <v>15</v>
      </c>
      <c r="B970" s="91">
        <v>0</v>
      </c>
      <c r="C970" s="91">
        <v>4</v>
      </c>
      <c r="D970" s="91">
        <v>0</v>
      </c>
      <c r="E970" s="27">
        <v>0</v>
      </c>
      <c r="F970" s="27">
        <v>2</v>
      </c>
      <c r="G970" s="27">
        <v>2</v>
      </c>
      <c r="H970" s="27">
        <v>0</v>
      </c>
      <c r="I970" s="91">
        <v>0</v>
      </c>
      <c r="J970" s="27">
        <v>0</v>
      </c>
      <c r="K970" s="27">
        <v>4</v>
      </c>
      <c r="L970" s="27">
        <v>0</v>
      </c>
      <c r="M970" s="28">
        <v>1</v>
      </c>
      <c r="N970" s="6"/>
      <c r="O970" s="6"/>
    </row>
    <row r="971" spans="1:15" ht="12.75" customHeight="1">
      <c r="A971" s="31" t="s">
        <v>16</v>
      </c>
      <c r="B971" s="91">
        <v>0</v>
      </c>
      <c r="C971" s="91">
        <v>0</v>
      </c>
      <c r="D971" s="91">
        <v>0</v>
      </c>
      <c r="E971" s="27">
        <v>0</v>
      </c>
      <c r="F971" s="27">
        <v>0</v>
      </c>
      <c r="G971" s="27">
        <v>0</v>
      </c>
      <c r="H971" s="27">
        <v>0</v>
      </c>
      <c r="I971" s="91">
        <v>0</v>
      </c>
      <c r="J971" s="27">
        <v>0</v>
      </c>
      <c r="K971" s="27">
        <v>0</v>
      </c>
      <c r="L971" s="27">
        <v>0</v>
      </c>
      <c r="M971" s="28">
        <v>0</v>
      </c>
      <c r="N971" s="6"/>
      <c r="O971" s="6"/>
    </row>
    <row r="972" spans="1:15" ht="12.75" customHeight="1">
      <c r="A972" s="31" t="s">
        <v>17</v>
      </c>
      <c r="B972" s="91">
        <v>0</v>
      </c>
      <c r="C972" s="91">
        <v>0</v>
      </c>
      <c r="D972" s="91">
        <v>0</v>
      </c>
      <c r="E972" s="27">
        <v>0</v>
      </c>
      <c r="F972" s="27">
        <v>0</v>
      </c>
      <c r="G972" s="27">
        <v>0</v>
      </c>
      <c r="H972" s="27">
        <v>0</v>
      </c>
      <c r="I972" s="91">
        <v>0</v>
      </c>
      <c r="J972" s="27">
        <v>0</v>
      </c>
      <c r="K972" s="27">
        <v>0</v>
      </c>
      <c r="L972" s="27">
        <v>0</v>
      </c>
      <c r="M972" s="28">
        <v>1</v>
      </c>
      <c r="N972" s="6"/>
      <c r="O972" s="6"/>
    </row>
    <row r="973" spans="1:15" ht="12.75" customHeight="1">
      <c r="A973" s="31" t="s">
        <v>18</v>
      </c>
      <c r="B973" s="91">
        <v>0</v>
      </c>
      <c r="C973" s="91">
        <v>0</v>
      </c>
      <c r="D973" s="91">
        <v>0</v>
      </c>
      <c r="E973" s="27">
        <v>0</v>
      </c>
      <c r="F973" s="27">
        <v>0</v>
      </c>
      <c r="G973" s="27">
        <v>0</v>
      </c>
      <c r="H973" s="27">
        <v>0</v>
      </c>
      <c r="I973" s="91">
        <v>0</v>
      </c>
      <c r="J973" s="27">
        <v>0</v>
      </c>
      <c r="K973" s="27">
        <v>0</v>
      </c>
      <c r="L973" s="27">
        <v>0</v>
      </c>
      <c r="M973" s="28">
        <v>0</v>
      </c>
      <c r="N973" s="6"/>
      <c r="O973" s="6"/>
    </row>
    <row r="974" spans="1:15" ht="12.75" customHeight="1">
      <c r="A974" s="32" t="s">
        <v>19</v>
      </c>
      <c r="B974" s="98">
        <v>0</v>
      </c>
      <c r="C974" s="98">
        <v>0</v>
      </c>
      <c r="D974" s="98">
        <v>0</v>
      </c>
      <c r="E974" s="34">
        <v>0</v>
      </c>
      <c r="F974" s="34">
        <v>0</v>
      </c>
      <c r="G974" s="34">
        <v>0</v>
      </c>
      <c r="H974" s="34">
        <v>0</v>
      </c>
      <c r="I974" s="98">
        <v>0</v>
      </c>
      <c r="J974" s="34">
        <v>0</v>
      </c>
      <c r="K974" s="34">
        <v>0</v>
      </c>
      <c r="L974" s="34">
        <v>0</v>
      </c>
      <c r="M974" s="35">
        <v>0</v>
      </c>
      <c r="N974" s="6"/>
      <c r="O974" s="6"/>
    </row>
    <row r="975" spans="1:15" ht="12.75" customHeight="1">
      <c r="A975" s="29" t="s">
        <v>20</v>
      </c>
      <c r="B975" s="91">
        <v>0</v>
      </c>
      <c r="C975" s="91">
        <v>0</v>
      </c>
      <c r="D975" s="91">
        <v>0</v>
      </c>
      <c r="E975" s="27">
        <v>0</v>
      </c>
      <c r="F975" s="27">
        <v>0</v>
      </c>
      <c r="G975" s="27">
        <v>0</v>
      </c>
      <c r="H975" s="27">
        <v>0</v>
      </c>
      <c r="I975" s="91">
        <v>0</v>
      </c>
      <c r="J975" s="27">
        <v>0</v>
      </c>
      <c r="K975" s="27">
        <v>0</v>
      </c>
      <c r="L975" s="27">
        <v>0</v>
      </c>
      <c r="M975" s="28">
        <v>0</v>
      </c>
      <c r="N975" s="6"/>
      <c r="O975" s="6"/>
    </row>
    <row r="976" spans="1:15" ht="12.75" customHeight="1">
      <c r="A976" s="31" t="s">
        <v>21</v>
      </c>
      <c r="B976" s="91">
        <v>0</v>
      </c>
      <c r="C976" s="91">
        <v>1</v>
      </c>
      <c r="D976" s="91">
        <v>0</v>
      </c>
      <c r="E976" s="27">
        <v>0</v>
      </c>
      <c r="F976" s="27">
        <v>0</v>
      </c>
      <c r="G976" s="27">
        <v>0</v>
      </c>
      <c r="H976" s="27">
        <v>0</v>
      </c>
      <c r="I976" s="91">
        <v>0</v>
      </c>
      <c r="J976" s="27">
        <v>0</v>
      </c>
      <c r="K976" s="27">
        <v>2</v>
      </c>
      <c r="L976" s="27">
        <v>0</v>
      </c>
      <c r="M976" s="28">
        <v>8</v>
      </c>
      <c r="N976" s="6"/>
      <c r="O976" s="6"/>
    </row>
    <row r="977" spans="1:15" ht="12.75" customHeight="1">
      <c r="A977" s="31" t="s">
        <v>22</v>
      </c>
      <c r="B977" s="91">
        <v>0</v>
      </c>
      <c r="C977" s="91">
        <v>3</v>
      </c>
      <c r="D977" s="91">
        <v>0</v>
      </c>
      <c r="E977" s="27">
        <v>0</v>
      </c>
      <c r="F977" s="27">
        <v>8</v>
      </c>
      <c r="G977" s="27">
        <v>0</v>
      </c>
      <c r="H977" s="27">
        <v>0</v>
      </c>
      <c r="I977" s="91">
        <v>0</v>
      </c>
      <c r="J977" s="27">
        <v>0</v>
      </c>
      <c r="K977" s="27">
        <v>1</v>
      </c>
      <c r="L977" s="27">
        <v>0</v>
      </c>
      <c r="M977" s="28">
        <v>4</v>
      </c>
      <c r="N977" s="6"/>
      <c r="O977" s="6"/>
    </row>
    <row r="978" spans="1:15" ht="12.75" customHeight="1">
      <c r="A978" s="31" t="s">
        <v>23</v>
      </c>
      <c r="B978" s="91">
        <v>0</v>
      </c>
      <c r="C978" s="91">
        <v>15</v>
      </c>
      <c r="D978" s="91">
        <v>0</v>
      </c>
      <c r="E978" s="27">
        <v>0</v>
      </c>
      <c r="F978" s="27">
        <v>0</v>
      </c>
      <c r="G978" s="27">
        <v>0</v>
      </c>
      <c r="H978" s="27">
        <v>0</v>
      </c>
      <c r="I978" s="91">
        <v>0</v>
      </c>
      <c r="J978" s="27">
        <v>0</v>
      </c>
      <c r="K978" s="27">
        <v>0</v>
      </c>
      <c r="L978" s="27">
        <v>0</v>
      </c>
      <c r="M978" s="28">
        <v>1</v>
      </c>
      <c r="N978" s="6"/>
      <c r="O978" s="6"/>
    </row>
    <row r="979" spans="1:15" ht="12.75" customHeight="1">
      <c r="A979" s="32" t="s">
        <v>24</v>
      </c>
      <c r="B979" s="98">
        <v>0</v>
      </c>
      <c r="C979" s="98">
        <v>5</v>
      </c>
      <c r="D979" s="98">
        <v>69</v>
      </c>
      <c r="E979" s="34">
        <v>0</v>
      </c>
      <c r="F979" s="34">
        <v>7</v>
      </c>
      <c r="G979" s="34">
        <v>0</v>
      </c>
      <c r="H979" s="34">
        <v>0</v>
      </c>
      <c r="I979" s="98">
        <v>1</v>
      </c>
      <c r="J979" s="34">
        <v>0</v>
      </c>
      <c r="K979" s="34">
        <v>2</v>
      </c>
      <c r="L979" s="34">
        <v>2</v>
      </c>
      <c r="M979" s="35">
        <v>6</v>
      </c>
      <c r="N979" s="6"/>
      <c r="O979" s="6"/>
    </row>
    <row r="980" spans="1:15" ht="12.75" customHeight="1">
      <c r="A980" s="29" t="s">
        <v>25</v>
      </c>
      <c r="B980" s="91">
        <v>0</v>
      </c>
      <c r="C980" s="91">
        <v>97</v>
      </c>
      <c r="D980" s="91">
        <v>0</v>
      </c>
      <c r="E980" s="27">
        <v>0</v>
      </c>
      <c r="F980" s="27">
        <v>0</v>
      </c>
      <c r="G980" s="27">
        <v>0</v>
      </c>
      <c r="H980" s="27">
        <v>0</v>
      </c>
      <c r="I980" s="91">
        <v>0</v>
      </c>
      <c r="J980" s="27">
        <v>0</v>
      </c>
      <c r="K980" s="27">
        <v>0</v>
      </c>
      <c r="L980" s="27">
        <v>0</v>
      </c>
      <c r="M980" s="28">
        <v>2</v>
      </c>
      <c r="N980" s="6"/>
      <c r="O980" s="6"/>
    </row>
    <row r="981" spans="1:15" ht="12.75" customHeight="1">
      <c r="A981" s="31" t="s">
        <v>26</v>
      </c>
      <c r="B981" s="91">
        <v>0</v>
      </c>
      <c r="C981" s="91">
        <v>0</v>
      </c>
      <c r="D981" s="91">
        <v>0</v>
      </c>
      <c r="E981" s="27">
        <v>0</v>
      </c>
      <c r="F981" s="27">
        <v>0</v>
      </c>
      <c r="G981" s="27">
        <v>0</v>
      </c>
      <c r="H981" s="27">
        <v>0</v>
      </c>
      <c r="I981" s="91">
        <v>0</v>
      </c>
      <c r="J981" s="27">
        <v>0</v>
      </c>
      <c r="K981" s="27">
        <v>0</v>
      </c>
      <c r="L981" s="27">
        <v>0</v>
      </c>
      <c r="M981" s="28">
        <v>0</v>
      </c>
      <c r="N981" s="6"/>
      <c r="O981" s="6"/>
    </row>
    <row r="982" spans="1:15" ht="12.75" customHeight="1">
      <c r="A982" s="31" t="s">
        <v>27</v>
      </c>
      <c r="B982" s="91">
        <v>0</v>
      </c>
      <c r="C982" s="91">
        <v>0</v>
      </c>
      <c r="D982" s="91">
        <v>0</v>
      </c>
      <c r="E982" s="27">
        <v>0</v>
      </c>
      <c r="F982" s="27">
        <v>0</v>
      </c>
      <c r="G982" s="27">
        <v>0</v>
      </c>
      <c r="H982" s="27">
        <v>0</v>
      </c>
      <c r="I982" s="91">
        <v>0</v>
      </c>
      <c r="J982" s="27">
        <v>0</v>
      </c>
      <c r="K982" s="27">
        <v>0</v>
      </c>
      <c r="L982" s="27">
        <v>0</v>
      </c>
      <c r="M982" s="28">
        <v>0</v>
      </c>
      <c r="N982" s="6"/>
      <c r="O982" s="6"/>
    </row>
    <row r="983" spans="1:15" ht="12.75" customHeight="1">
      <c r="A983" s="31" t="s">
        <v>28</v>
      </c>
      <c r="B983" s="91">
        <v>0</v>
      </c>
      <c r="C983" s="91">
        <v>5</v>
      </c>
      <c r="D983" s="91">
        <v>0</v>
      </c>
      <c r="E983" s="27">
        <v>0</v>
      </c>
      <c r="F983" s="27">
        <v>1</v>
      </c>
      <c r="G983" s="27">
        <v>0</v>
      </c>
      <c r="H983" s="27">
        <v>0</v>
      </c>
      <c r="I983" s="91">
        <v>0</v>
      </c>
      <c r="J983" s="27">
        <v>0</v>
      </c>
      <c r="K983" s="27">
        <v>0</v>
      </c>
      <c r="L983" s="27">
        <v>0</v>
      </c>
      <c r="M983" s="28">
        <v>0</v>
      </c>
      <c r="N983" s="6"/>
      <c r="O983" s="6"/>
    </row>
    <row r="984" spans="1:15" ht="12.75" customHeight="1">
      <c r="A984" s="32" t="s">
        <v>29</v>
      </c>
      <c r="B984" s="98">
        <v>0</v>
      </c>
      <c r="C984" s="98">
        <v>0</v>
      </c>
      <c r="D984" s="98">
        <v>0</v>
      </c>
      <c r="E984" s="34">
        <v>0</v>
      </c>
      <c r="F984" s="34">
        <v>0</v>
      </c>
      <c r="G984" s="34">
        <v>0</v>
      </c>
      <c r="H984" s="34">
        <v>0</v>
      </c>
      <c r="I984" s="98">
        <v>0</v>
      </c>
      <c r="J984" s="34">
        <v>0</v>
      </c>
      <c r="K984" s="34">
        <v>0</v>
      </c>
      <c r="L984" s="34">
        <v>0</v>
      </c>
      <c r="M984" s="35">
        <v>49</v>
      </c>
      <c r="N984" s="6"/>
      <c r="O984" s="6"/>
    </row>
    <row r="985" spans="1:15" ht="12.75" customHeight="1">
      <c r="A985" s="29" t="s">
        <v>30</v>
      </c>
      <c r="B985" s="91">
        <v>0</v>
      </c>
      <c r="C985" s="91">
        <v>0</v>
      </c>
      <c r="D985" s="91">
        <v>0</v>
      </c>
      <c r="E985" s="27">
        <v>0</v>
      </c>
      <c r="F985" s="27">
        <v>0</v>
      </c>
      <c r="G985" s="27">
        <v>0</v>
      </c>
      <c r="H985" s="27">
        <v>0</v>
      </c>
      <c r="I985" s="91">
        <v>0</v>
      </c>
      <c r="J985" s="27">
        <v>0</v>
      </c>
      <c r="K985" s="27">
        <v>0</v>
      </c>
      <c r="L985" s="27">
        <v>0</v>
      </c>
      <c r="M985" s="28">
        <v>0</v>
      </c>
      <c r="N985" s="6"/>
      <c r="O985" s="6"/>
    </row>
    <row r="986" spans="1:15" ht="12.75" customHeight="1">
      <c r="A986" s="31" t="s">
        <v>31</v>
      </c>
      <c r="B986" s="91">
        <v>0</v>
      </c>
      <c r="C986" s="91">
        <v>0</v>
      </c>
      <c r="D986" s="91">
        <v>0</v>
      </c>
      <c r="E986" s="27">
        <v>0</v>
      </c>
      <c r="F986" s="27">
        <v>0</v>
      </c>
      <c r="G986" s="27">
        <v>0</v>
      </c>
      <c r="H986" s="27">
        <v>0</v>
      </c>
      <c r="I986" s="91">
        <v>0</v>
      </c>
      <c r="J986" s="27">
        <v>0</v>
      </c>
      <c r="K986" s="27">
        <v>0</v>
      </c>
      <c r="L986" s="27">
        <v>0</v>
      </c>
      <c r="M986" s="28">
        <v>0</v>
      </c>
      <c r="N986" s="6"/>
      <c r="O986" s="6"/>
    </row>
    <row r="987" spans="1:15" ht="12.75" customHeight="1">
      <c r="A987" s="31" t="s">
        <v>32</v>
      </c>
      <c r="B987" s="91">
        <v>0</v>
      </c>
      <c r="C987" s="91">
        <v>0</v>
      </c>
      <c r="D987" s="91">
        <v>0</v>
      </c>
      <c r="E987" s="27">
        <v>0</v>
      </c>
      <c r="F987" s="27">
        <v>0</v>
      </c>
      <c r="G987" s="27">
        <v>0</v>
      </c>
      <c r="H987" s="27">
        <v>0</v>
      </c>
      <c r="I987" s="91">
        <v>0</v>
      </c>
      <c r="J987" s="27">
        <v>0</v>
      </c>
      <c r="K987" s="27">
        <v>0</v>
      </c>
      <c r="L987" s="27">
        <v>0</v>
      </c>
      <c r="M987" s="28">
        <v>0</v>
      </c>
      <c r="N987" s="6"/>
      <c r="O987" s="6"/>
    </row>
    <row r="988" spans="1:15" ht="12.75" customHeight="1">
      <c r="A988" s="31" t="s">
        <v>33</v>
      </c>
      <c r="B988" s="91">
        <v>0</v>
      </c>
      <c r="C988" s="91">
        <v>7</v>
      </c>
      <c r="D988" s="91">
        <v>0</v>
      </c>
      <c r="E988" s="27">
        <v>0</v>
      </c>
      <c r="F988" s="27">
        <v>0</v>
      </c>
      <c r="G988" s="27">
        <v>0</v>
      </c>
      <c r="H988" s="27">
        <v>0</v>
      </c>
      <c r="I988" s="91">
        <v>0</v>
      </c>
      <c r="J988" s="27">
        <v>0</v>
      </c>
      <c r="K988" s="27">
        <v>0</v>
      </c>
      <c r="L988" s="27">
        <v>0</v>
      </c>
      <c r="M988" s="28">
        <v>4</v>
      </c>
      <c r="N988" s="6"/>
      <c r="O988" s="6"/>
    </row>
    <row r="989" spans="1:15" ht="12.75" customHeight="1">
      <c r="A989" s="32" t="s">
        <v>34</v>
      </c>
      <c r="B989" s="98">
        <v>0</v>
      </c>
      <c r="C989" s="98">
        <v>0</v>
      </c>
      <c r="D989" s="98">
        <v>0</v>
      </c>
      <c r="E989" s="34">
        <v>0</v>
      </c>
      <c r="F989" s="34">
        <v>0</v>
      </c>
      <c r="G989" s="34">
        <v>0</v>
      </c>
      <c r="H989" s="34">
        <v>0</v>
      </c>
      <c r="I989" s="98">
        <v>0</v>
      </c>
      <c r="J989" s="34">
        <v>0</v>
      </c>
      <c r="K989" s="34">
        <v>0</v>
      </c>
      <c r="L989" s="34">
        <v>0</v>
      </c>
      <c r="M989" s="35">
        <v>0</v>
      </c>
      <c r="N989" s="6"/>
      <c r="O989" s="6"/>
    </row>
    <row r="990" spans="1:15" ht="12.75" customHeight="1">
      <c r="A990" s="29" t="s">
        <v>35</v>
      </c>
      <c r="B990" s="91">
        <v>0</v>
      </c>
      <c r="C990" s="91">
        <v>0</v>
      </c>
      <c r="D990" s="91">
        <v>0</v>
      </c>
      <c r="E990" s="27">
        <v>0</v>
      </c>
      <c r="F990" s="27">
        <v>0</v>
      </c>
      <c r="G990" s="27">
        <v>0</v>
      </c>
      <c r="H990" s="27">
        <v>0</v>
      </c>
      <c r="I990" s="91">
        <v>0</v>
      </c>
      <c r="J990" s="27">
        <v>0</v>
      </c>
      <c r="K990" s="27">
        <v>0</v>
      </c>
      <c r="L990" s="27">
        <v>0</v>
      </c>
      <c r="M990" s="28">
        <v>0</v>
      </c>
      <c r="N990" s="6"/>
      <c r="O990" s="6"/>
    </row>
    <row r="991" spans="1:15" ht="12.75" customHeight="1">
      <c r="A991" s="31" t="s">
        <v>36</v>
      </c>
      <c r="B991" s="91">
        <v>0</v>
      </c>
      <c r="C991" s="91">
        <v>7</v>
      </c>
      <c r="D991" s="91">
        <v>0</v>
      </c>
      <c r="E991" s="27">
        <v>0</v>
      </c>
      <c r="F991" s="27">
        <v>4</v>
      </c>
      <c r="G991" s="27">
        <v>0</v>
      </c>
      <c r="H991" s="27">
        <v>0</v>
      </c>
      <c r="I991" s="91">
        <v>0</v>
      </c>
      <c r="J991" s="27">
        <v>0</v>
      </c>
      <c r="K991" s="27">
        <v>1</v>
      </c>
      <c r="L991" s="27">
        <v>0</v>
      </c>
      <c r="M991" s="28">
        <v>2</v>
      </c>
      <c r="N991" s="6"/>
      <c r="O991" s="6"/>
    </row>
    <row r="992" spans="1:15" ht="12.75" customHeight="1">
      <c r="A992" s="31" t="s">
        <v>37</v>
      </c>
      <c r="B992" s="91">
        <v>0</v>
      </c>
      <c r="C992" s="91">
        <v>0</v>
      </c>
      <c r="D992" s="91">
        <v>0</v>
      </c>
      <c r="E992" s="27">
        <v>0</v>
      </c>
      <c r="F992" s="27">
        <v>0</v>
      </c>
      <c r="G992" s="27">
        <v>0</v>
      </c>
      <c r="H992" s="27">
        <v>0</v>
      </c>
      <c r="I992" s="91">
        <v>0</v>
      </c>
      <c r="J992" s="27">
        <v>0</v>
      </c>
      <c r="K992" s="27">
        <v>0</v>
      </c>
      <c r="L992" s="27">
        <v>0</v>
      </c>
      <c r="M992" s="28">
        <v>0</v>
      </c>
      <c r="N992" s="6"/>
      <c r="O992" s="6"/>
    </row>
    <row r="993" spans="1:15" ht="12.75" customHeight="1">
      <c r="A993" s="31" t="s">
        <v>38</v>
      </c>
      <c r="B993" s="91">
        <v>0</v>
      </c>
      <c r="C993" s="91">
        <v>0</v>
      </c>
      <c r="D993" s="91">
        <v>0</v>
      </c>
      <c r="E993" s="27">
        <v>0</v>
      </c>
      <c r="F993" s="27">
        <v>0</v>
      </c>
      <c r="G993" s="27">
        <v>0</v>
      </c>
      <c r="H993" s="27">
        <v>0</v>
      </c>
      <c r="I993" s="91">
        <v>0</v>
      </c>
      <c r="J993" s="27">
        <v>0</v>
      </c>
      <c r="K993" s="27">
        <v>0</v>
      </c>
      <c r="L993" s="27">
        <v>0</v>
      </c>
      <c r="M993" s="28">
        <v>0</v>
      </c>
      <c r="N993" s="6"/>
      <c r="O993" s="6"/>
    </row>
    <row r="994" spans="1:15" ht="12.75" customHeight="1">
      <c r="A994" s="32" t="s">
        <v>39</v>
      </c>
      <c r="B994" s="98">
        <v>0</v>
      </c>
      <c r="C994" s="98">
        <v>0</v>
      </c>
      <c r="D994" s="98">
        <v>0</v>
      </c>
      <c r="E994" s="34">
        <v>0</v>
      </c>
      <c r="F994" s="34">
        <v>0</v>
      </c>
      <c r="G994" s="34">
        <v>0</v>
      </c>
      <c r="H994" s="34">
        <v>0</v>
      </c>
      <c r="I994" s="98">
        <v>0</v>
      </c>
      <c r="J994" s="34">
        <v>0</v>
      </c>
      <c r="K994" s="34">
        <v>0</v>
      </c>
      <c r="L994" s="34">
        <v>0</v>
      </c>
      <c r="M994" s="35">
        <v>0</v>
      </c>
      <c r="N994" s="6"/>
      <c r="O994" s="6"/>
    </row>
    <row r="995" spans="1:15" ht="12.75" customHeight="1">
      <c r="A995" s="29" t="s">
        <v>40</v>
      </c>
      <c r="B995" s="91">
        <v>0</v>
      </c>
      <c r="C995" s="91">
        <v>0</v>
      </c>
      <c r="D995" s="91">
        <v>0</v>
      </c>
      <c r="E995" s="27">
        <v>0</v>
      </c>
      <c r="F995" s="27">
        <v>0</v>
      </c>
      <c r="G995" s="27">
        <v>0</v>
      </c>
      <c r="H995" s="27">
        <v>0</v>
      </c>
      <c r="I995" s="91">
        <v>0</v>
      </c>
      <c r="J995" s="27">
        <v>0</v>
      </c>
      <c r="K995" s="27">
        <v>0</v>
      </c>
      <c r="L995" s="27">
        <v>0</v>
      </c>
      <c r="M995" s="28">
        <v>0</v>
      </c>
      <c r="N995" s="6"/>
      <c r="O995" s="6"/>
    </row>
    <row r="996" spans="1:15" ht="12.75" customHeight="1">
      <c r="A996" s="31" t="s">
        <v>41</v>
      </c>
      <c r="B996" s="91">
        <v>0</v>
      </c>
      <c r="C996" s="91">
        <v>0</v>
      </c>
      <c r="D996" s="91">
        <v>0</v>
      </c>
      <c r="E996" s="27">
        <v>0</v>
      </c>
      <c r="F996" s="27">
        <v>0</v>
      </c>
      <c r="G996" s="27">
        <v>0</v>
      </c>
      <c r="H996" s="27">
        <v>0</v>
      </c>
      <c r="I996" s="91">
        <v>0</v>
      </c>
      <c r="J996" s="27">
        <v>0</v>
      </c>
      <c r="K996" s="27">
        <v>0</v>
      </c>
      <c r="L996" s="27">
        <v>0</v>
      </c>
      <c r="M996" s="28">
        <v>0</v>
      </c>
      <c r="N996" s="6"/>
      <c r="O996" s="6"/>
    </row>
    <row r="997" spans="1:15" ht="12.75" customHeight="1">
      <c r="A997" s="31" t="s">
        <v>42</v>
      </c>
      <c r="B997" s="91">
        <v>0</v>
      </c>
      <c r="C997" s="91">
        <v>0</v>
      </c>
      <c r="D997" s="91">
        <v>0</v>
      </c>
      <c r="E997" s="27">
        <v>0</v>
      </c>
      <c r="F997" s="27">
        <v>0</v>
      </c>
      <c r="G997" s="27">
        <v>0</v>
      </c>
      <c r="H997" s="27">
        <v>0</v>
      </c>
      <c r="I997" s="91">
        <v>0</v>
      </c>
      <c r="J997" s="27">
        <v>0</v>
      </c>
      <c r="K997" s="27">
        <v>0</v>
      </c>
      <c r="L997" s="27">
        <v>0</v>
      </c>
      <c r="M997" s="28">
        <v>0</v>
      </c>
      <c r="N997" s="6"/>
      <c r="O997" s="6"/>
    </row>
    <row r="998" spans="1:15" ht="12.75" customHeight="1">
      <c r="A998" s="31" t="s">
        <v>43</v>
      </c>
      <c r="B998" s="91">
        <v>0</v>
      </c>
      <c r="C998" s="91">
        <v>0</v>
      </c>
      <c r="D998" s="91">
        <v>0</v>
      </c>
      <c r="E998" s="27">
        <v>0</v>
      </c>
      <c r="F998" s="27">
        <v>0</v>
      </c>
      <c r="G998" s="27">
        <v>0</v>
      </c>
      <c r="H998" s="27">
        <v>0</v>
      </c>
      <c r="I998" s="91">
        <v>0</v>
      </c>
      <c r="J998" s="27">
        <v>0</v>
      </c>
      <c r="K998" s="27">
        <v>0</v>
      </c>
      <c r="L998" s="27">
        <v>0</v>
      </c>
      <c r="M998" s="28">
        <v>0</v>
      </c>
      <c r="N998" s="6"/>
      <c r="O998" s="6"/>
    </row>
    <row r="999" spans="1:15" ht="12.75" customHeight="1">
      <c r="A999" s="32" t="s">
        <v>44</v>
      </c>
      <c r="B999" s="98">
        <v>0</v>
      </c>
      <c r="C999" s="98">
        <v>0</v>
      </c>
      <c r="D999" s="98">
        <v>0</v>
      </c>
      <c r="E999" s="34">
        <v>0</v>
      </c>
      <c r="F999" s="34">
        <v>0</v>
      </c>
      <c r="G999" s="34">
        <v>0</v>
      </c>
      <c r="H999" s="34">
        <v>0</v>
      </c>
      <c r="I999" s="98">
        <v>0</v>
      </c>
      <c r="J999" s="34">
        <v>0</v>
      </c>
      <c r="K999" s="34">
        <v>0</v>
      </c>
      <c r="L999" s="34">
        <v>0</v>
      </c>
      <c r="M999" s="35">
        <v>0</v>
      </c>
      <c r="N999" s="6"/>
      <c r="O999" s="6"/>
    </row>
    <row r="1000" spans="1:15" ht="12.75" customHeight="1">
      <c r="A1000" s="29" t="s">
        <v>45</v>
      </c>
      <c r="B1000" s="91">
        <v>0</v>
      </c>
      <c r="C1000" s="91">
        <v>0</v>
      </c>
      <c r="D1000" s="91">
        <v>0</v>
      </c>
      <c r="E1000" s="27">
        <v>0</v>
      </c>
      <c r="F1000" s="27">
        <v>0</v>
      </c>
      <c r="G1000" s="27">
        <v>0</v>
      </c>
      <c r="H1000" s="27">
        <v>0</v>
      </c>
      <c r="I1000" s="91">
        <v>0</v>
      </c>
      <c r="J1000" s="27">
        <v>0</v>
      </c>
      <c r="K1000" s="27">
        <v>0</v>
      </c>
      <c r="L1000" s="27">
        <v>0</v>
      </c>
      <c r="M1000" s="28">
        <v>0</v>
      </c>
      <c r="N1000" s="6"/>
      <c r="O1000" s="6"/>
    </row>
    <row r="1001" spans="1:15" ht="12.75" customHeight="1">
      <c r="A1001" s="31" t="s">
        <v>46</v>
      </c>
      <c r="B1001" s="91">
        <v>0</v>
      </c>
      <c r="C1001" s="91">
        <v>0</v>
      </c>
      <c r="D1001" s="91">
        <v>0</v>
      </c>
      <c r="E1001" s="27">
        <v>0</v>
      </c>
      <c r="F1001" s="27">
        <v>0</v>
      </c>
      <c r="G1001" s="27">
        <v>0</v>
      </c>
      <c r="H1001" s="27">
        <v>0</v>
      </c>
      <c r="I1001" s="91">
        <v>0</v>
      </c>
      <c r="J1001" s="27">
        <v>0</v>
      </c>
      <c r="K1001" s="27">
        <v>0</v>
      </c>
      <c r="L1001" s="27">
        <v>0</v>
      </c>
      <c r="M1001" s="28">
        <v>0</v>
      </c>
      <c r="N1001" s="6"/>
      <c r="O1001" s="6"/>
    </row>
    <row r="1002" spans="1:15" ht="12.75" customHeight="1">
      <c r="A1002" s="31" t="s">
        <v>47</v>
      </c>
      <c r="B1002" s="91">
        <v>0</v>
      </c>
      <c r="C1002" s="91">
        <v>39</v>
      </c>
      <c r="D1002" s="91">
        <v>0</v>
      </c>
      <c r="E1002" s="27">
        <v>0</v>
      </c>
      <c r="F1002" s="27">
        <v>280</v>
      </c>
      <c r="G1002" s="27">
        <v>0</v>
      </c>
      <c r="H1002" s="27">
        <v>0</v>
      </c>
      <c r="I1002" s="91">
        <v>0</v>
      </c>
      <c r="J1002" s="27">
        <v>0</v>
      </c>
      <c r="K1002" s="27">
        <v>0</v>
      </c>
      <c r="L1002" s="27">
        <v>0</v>
      </c>
      <c r="M1002" s="28">
        <v>2</v>
      </c>
      <c r="N1002" s="6"/>
      <c r="O1002" s="6"/>
    </row>
    <row r="1003" spans="1:15" ht="12.75" customHeight="1">
      <c r="A1003" s="31" t="s">
        <v>48</v>
      </c>
      <c r="B1003" s="91">
        <v>0</v>
      </c>
      <c r="C1003" s="91">
        <v>7</v>
      </c>
      <c r="D1003" s="91">
        <v>0</v>
      </c>
      <c r="E1003" s="27">
        <v>0</v>
      </c>
      <c r="F1003" s="27">
        <v>26</v>
      </c>
      <c r="G1003" s="27">
        <v>0</v>
      </c>
      <c r="H1003" s="27">
        <v>0</v>
      </c>
      <c r="I1003" s="91">
        <v>0</v>
      </c>
      <c r="J1003" s="27">
        <v>0</v>
      </c>
      <c r="K1003" s="27">
        <v>0</v>
      </c>
      <c r="L1003" s="27">
        <v>0</v>
      </c>
      <c r="M1003" s="28">
        <v>0</v>
      </c>
      <c r="N1003" s="6"/>
      <c r="O1003" s="6"/>
    </row>
    <row r="1004" spans="1:15" ht="12.75" customHeight="1">
      <c r="A1004" s="32" t="s">
        <v>49</v>
      </c>
      <c r="B1004" s="98">
        <v>0</v>
      </c>
      <c r="C1004" s="98">
        <v>0</v>
      </c>
      <c r="D1004" s="98">
        <v>0</v>
      </c>
      <c r="E1004" s="34">
        <v>3</v>
      </c>
      <c r="F1004" s="34">
        <v>0</v>
      </c>
      <c r="G1004" s="34">
        <v>0</v>
      </c>
      <c r="H1004" s="34">
        <v>0</v>
      </c>
      <c r="I1004" s="98">
        <v>0</v>
      </c>
      <c r="J1004" s="34">
        <v>0</v>
      </c>
      <c r="K1004" s="34">
        <v>5</v>
      </c>
      <c r="L1004" s="34">
        <v>0</v>
      </c>
      <c r="M1004" s="35">
        <v>2</v>
      </c>
      <c r="N1004" s="6"/>
      <c r="O1004" s="6"/>
    </row>
    <row r="1005" spans="1:15" ht="12.75" customHeight="1">
      <c r="A1005" s="29" t="s">
        <v>50</v>
      </c>
      <c r="B1005" s="91">
        <v>0</v>
      </c>
      <c r="C1005" s="91">
        <v>104</v>
      </c>
      <c r="D1005" s="91">
        <v>0</v>
      </c>
      <c r="E1005" s="27">
        <v>0</v>
      </c>
      <c r="F1005" s="27">
        <v>121</v>
      </c>
      <c r="G1005" s="27">
        <v>0</v>
      </c>
      <c r="H1005" s="27">
        <v>0</v>
      </c>
      <c r="I1005" s="91">
        <v>0</v>
      </c>
      <c r="J1005" s="27">
        <v>0</v>
      </c>
      <c r="K1005" s="27">
        <v>2</v>
      </c>
      <c r="L1005" s="27">
        <v>0</v>
      </c>
      <c r="M1005" s="28">
        <v>0</v>
      </c>
      <c r="N1005" s="6"/>
      <c r="O1005" s="6"/>
    </row>
    <row r="1006" spans="1:15" ht="12.75" customHeight="1">
      <c r="A1006" s="39" t="s">
        <v>51</v>
      </c>
      <c r="B1006" s="100">
        <v>195</v>
      </c>
      <c r="C1006" s="100">
        <v>0</v>
      </c>
      <c r="D1006" s="100">
        <v>0</v>
      </c>
      <c r="E1006" s="41">
        <v>0</v>
      </c>
      <c r="F1006" s="41">
        <v>0</v>
      </c>
      <c r="G1006" s="41">
        <v>0</v>
      </c>
      <c r="H1006" s="41">
        <v>0</v>
      </c>
      <c r="I1006" s="100">
        <v>0</v>
      </c>
      <c r="J1006" s="41">
        <v>0</v>
      </c>
      <c r="K1006" s="41">
        <v>0</v>
      </c>
      <c r="L1006" s="41">
        <v>0</v>
      </c>
      <c r="M1006" s="42">
        <v>0</v>
      </c>
      <c r="N1006" s="6"/>
      <c r="O1006" s="6"/>
    </row>
    <row r="1007" spans="1:3" ht="12.75" customHeight="1">
      <c r="A1007" s="4"/>
      <c r="B1007" s="5"/>
      <c r="C1007" s="5"/>
    </row>
    <row r="1008" spans="1:3" ht="12.75" customHeight="1">
      <c r="A1008" s="4"/>
      <c r="B1008" s="5"/>
      <c r="C1008" s="5"/>
    </row>
    <row r="1012" ht="12.75" customHeight="1">
      <c r="A1012" s="1" t="s">
        <v>163</v>
      </c>
    </row>
    <row r="1013" ht="12.75" customHeight="1">
      <c r="B1013" s="2" t="s">
        <v>113</v>
      </c>
    </row>
    <row r="1014" spans="1:13" ht="12.75" customHeight="1">
      <c r="A1014" s="4"/>
      <c r="M1014" s="3" t="s">
        <v>53</v>
      </c>
    </row>
    <row r="1015" spans="1:28" ht="12.75" customHeight="1">
      <c r="A1015" s="7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9"/>
      <c r="N1015" s="6"/>
      <c r="O1015" s="6"/>
      <c r="Z1015" s="5"/>
      <c r="AA1015" s="3"/>
      <c r="AB1015" s="3"/>
    </row>
    <row r="1016" spans="1:28" ht="12.75" customHeight="1">
      <c r="A1016" s="10" t="s">
        <v>1</v>
      </c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3"/>
      <c r="N1016" s="6"/>
      <c r="O1016" s="6"/>
      <c r="Z1016" s="5"/>
      <c r="AA1016" s="3"/>
      <c r="AB1016" s="3"/>
    </row>
    <row r="1017" spans="1:28" s="18" customFormat="1" ht="12.75" customHeight="1">
      <c r="A1017" s="14"/>
      <c r="B1017" s="15" t="s">
        <v>276</v>
      </c>
      <c r="C1017" s="85" t="s">
        <v>109</v>
      </c>
      <c r="D1017" s="56" t="s">
        <v>277</v>
      </c>
      <c r="E1017" s="85" t="s">
        <v>110</v>
      </c>
      <c r="F1017" s="56" t="s">
        <v>278</v>
      </c>
      <c r="G1017" s="15" t="s">
        <v>112</v>
      </c>
      <c r="H1017" s="56" t="s">
        <v>279</v>
      </c>
      <c r="I1017" s="15" t="s">
        <v>280</v>
      </c>
      <c r="J1017" s="56" t="s">
        <v>281</v>
      </c>
      <c r="K1017" s="56" t="s">
        <v>282</v>
      </c>
      <c r="L1017" s="56" t="s">
        <v>283</v>
      </c>
      <c r="M1017" s="16" t="s">
        <v>114</v>
      </c>
      <c r="N1017" s="6"/>
      <c r="O1017" s="6"/>
      <c r="P1017" s="6"/>
      <c r="Q1017" s="6"/>
      <c r="R1017" s="6"/>
      <c r="S1017" s="6"/>
      <c r="U1017" s="6"/>
      <c r="V1017" s="6"/>
      <c r="Z1017" s="53"/>
      <c r="AA1017" s="43"/>
      <c r="AB1017" s="43"/>
    </row>
    <row r="1018" spans="1:28" ht="12.75" customHeight="1">
      <c r="A1018" s="19" t="s">
        <v>3</v>
      </c>
      <c r="B1018" s="85" t="s">
        <v>284</v>
      </c>
      <c r="C1018" s="12"/>
      <c r="D1018" s="12"/>
      <c r="E1018" s="12"/>
      <c r="F1018" s="12"/>
      <c r="G1018" s="12"/>
      <c r="H1018" s="12"/>
      <c r="I1018" s="85" t="s">
        <v>201</v>
      </c>
      <c r="J1018" s="85" t="s">
        <v>284</v>
      </c>
      <c r="K1018" s="85" t="s">
        <v>201</v>
      </c>
      <c r="L1018" s="12"/>
      <c r="M1018" s="13"/>
      <c r="N1018" s="6"/>
      <c r="O1018" s="6"/>
      <c r="Z1018" s="5"/>
      <c r="AA1018" s="3"/>
      <c r="AB1018" s="3"/>
    </row>
    <row r="1019" spans="1:28" ht="12.75" customHeight="1">
      <c r="A1019" s="20" t="s">
        <v>4</v>
      </c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2"/>
      <c r="N1019" s="6"/>
      <c r="O1019" s="6"/>
      <c r="Z1019" s="5"/>
      <c r="AA1019" s="3"/>
      <c r="AB1019" s="3"/>
    </row>
    <row r="1020" spans="1:15" ht="12.75" customHeight="1">
      <c r="A1020" s="23" t="s">
        <v>68</v>
      </c>
      <c r="B1020" s="30">
        <v>3711</v>
      </c>
      <c r="C1020" s="30">
        <v>72</v>
      </c>
      <c r="D1020" s="30">
        <v>2</v>
      </c>
      <c r="E1020" s="30">
        <v>11</v>
      </c>
      <c r="F1020" s="30">
        <v>0</v>
      </c>
      <c r="G1020" s="30">
        <v>180</v>
      </c>
      <c r="H1020" s="30">
        <v>0</v>
      </c>
      <c r="I1020" s="30">
        <v>14</v>
      </c>
      <c r="J1020" s="30">
        <v>0</v>
      </c>
      <c r="K1020" s="30">
        <v>0</v>
      </c>
      <c r="L1020" s="30">
        <v>0</v>
      </c>
      <c r="M1020" s="103">
        <v>239</v>
      </c>
      <c r="N1020" s="6"/>
      <c r="O1020" s="6"/>
    </row>
    <row r="1021" spans="1:28" ht="12.75" customHeight="1">
      <c r="A1021" s="23" t="s">
        <v>54</v>
      </c>
      <c r="B1021" s="25">
        <v>3696</v>
      </c>
      <c r="C1021" s="25">
        <v>91</v>
      </c>
      <c r="D1021" s="24">
        <v>0</v>
      </c>
      <c r="E1021" s="25">
        <v>572</v>
      </c>
      <c r="F1021" s="24">
        <v>0</v>
      </c>
      <c r="G1021" s="25">
        <v>163</v>
      </c>
      <c r="H1021" s="24">
        <v>0</v>
      </c>
      <c r="I1021" s="25">
        <v>22</v>
      </c>
      <c r="J1021" s="25">
        <v>0</v>
      </c>
      <c r="K1021" s="25">
        <v>21</v>
      </c>
      <c r="L1021" s="24">
        <v>0</v>
      </c>
      <c r="M1021" s="26">
        <v>408</v>
      </c>
      <c r="N1021" s="6"/>
      <c r="O1021" s="6"/>
      <c r="Z1021" s="54"/>
      <c r="AA1021" s="3"/>
      <c r="AB1021" s="3"/>
    </row>
    <row r="1022" spans="1:28" ht="12.75" customHeight="1">
      <c r="A1022" s="23" t="s">
        <v>164</v>
      </c>
      <c r="B1022" s="24">
        <f aca="true" t="shared" si="16" ref="B1022:M1022">SUM(B1023:B1069)</f>
        <v>3048</v>
      </c>
      <c r="C1022" s="24">
        <f t="shared" si="16"/>
        <v>101</v>
      </c>
      <c r="D1022" s="24">
        <f t="shared" si="16"/>
        <v>9</v>
      </c>
      <c r="E1022" s="24">
        <f t="shared" si="16"/>
        <v>1968</v>
      </c>
      <c r="F1022" s="24">
        <f t="shared" si="16"/>
        <v>3</v>
      </c>
      <c r="G1022" s="24">
        <f t="shared" si="16"/>
        <v>37</v>
      </c>
      <c r="H1022" s="24">
        <f t="shared" si="16"/>
        <v>3</v>
      </c>
      <c r="I1022" s="24">
        <f t="shared" si="16"/>
        <v>143</v>
      </c>
      <c r="J1022" s="24">
        <f t="shared" si="16"/>
        <v>122</v>
      </c>
      <c r="K1022" s="24">
        <f t="shared" si="16"/>
        <v>110</v>
      </c>
      <c r="L1022" s="24">
        <f t="shared" si="16"/>
        <v>4</v>
      </c>
      <c r="M1022" s="103">
        <f t="shared" si="16"/>
        <v>642</v>
      </c>
      <c r="N1022" s="6"/>
      <c r="O1022" s="6"/>
      <c r="Z1022" s="54"/>
      <c r="AA1022" s="3"/>
      <c r="AB1022" s="3"/>
    </row>
    <row r="1023" spans="1:28" ht="12.75" customHeight="1">
      <c r="A1023" s="29" t="s">
        <v>5</v>
      </c>
      <c r="B1023" s="27">
        <v>0</v>
      </c>
      <c r="C1023" s="27">
        <f>18+1</f>
        <v>19</v>
      </c>
      <c r="D1023" s="91">
        <v>9</v>
      </c>
      <c r="E1023" s="27">
        <f>2+1</f>
        <v>3</v>
      </c>
      <c r="F1023" s="91">
        <v>3</v>
      </c>
      <c r="G1023" s="27">
        <v>13</v>
      </c>
      <c r="H1023" s="91">
        <v>3</v>
      </c>
      <c r="I1023" s="27">
        <f>28+79+19</f>
        <v>126</v>
      </c>
      <c r="J1023" s="27">
        <f>7+115</f>
        <v>122</v>
      </c>
      <c r="K1023" s="27">
        <v>0</v>
      </c>
      <c r="L1023" s="91">
        <v>4</v>
      </c>
      <c r="M1023" s="28">
        <v>152</v>
      </c>
      <c r="N1023" s="6"/>
      <c r="O1023" s="6"/>
      <c r="Z1023" s="54"/>
      <c r="AA1023" s="3"/>
      <c r="AB1023" s="3"/>
    </row>
    <row r="1024" spans="1:28" ht="12.75" customHeight="1">
      <c r="A1024" s="31" t="s">
        <v>6</v>
      </c>
      <c r="B1024" s="27">
        <v>257</v>
      </c>
      <c r="C1024" s="27">
        <v>1</v>
      </c>
      <c r="D1024" s="91">
        <v>0</v>
      </c>
      <c r="E1024" s="27">
        <v>889</v>
      </c>
      <c r="F1024" s="91">
        <v>0</v>
      </c>
      <c r="G1024" s="27">
        <v>0</v>
      </c>
      <c r="H1024" s="91">
        <v>0</v>
      </c>
      <c r="I1024" s="27">
        <v>0</v>
      </c>
      <c r="J1024" s="27">
        <v>0</v>
      </c>
      <c r="K1024" s="27">
        <v>100</v>
      </c>
      <c r="L1024" s="91">
        <v>0</v>
      </c>
      <c r="M1024" s="28">
        <v>83</v>
      </c>
      <c r="N1024" s="6"/>
      <c r="O1024" s="6"/>
      <c r="Z1024" s="54"/>
      <c r="AA1024" s="3"/>
      <c r="AB1024" s="3"/>
    </row>
    <row r="1025" spans="1:28" ht="12.75" customHeight="1">
      <c r="A1025" s="31" t="s">
        <v>7</v>
      </c>
      <c r="B1025" s="27">
        <v>0</v>
      </c>
      <c r="C1025" s="27">
        <v>1</v>
      </c>
      <c r="D1025" s="91">
        <v>0</v>
      </c>
      <c r="E1025" s="27">
        <v>0</v>
      </c>
      <c r="F1025" s="91">
        <v>0</v>
      </c>
      <c r="G1025" s="27">
        <v>0</v>
      </c>
      <c r="H1025" s="91">
        <v>0</v>
      </c>
      <c r="I1025" s="27">
        <v>0</v>
      </c>
      <c r="J1025" s="27">
        <v>0</v>
      </c>
      <c r="K1025" s="27">
        <v>0</v>
      </c>
      <c r="L1025" s="91">
        <v>0</v>
      </c>
      <c r="M1025" s="28">
        <v>48</v>
      </c>
      <c r="N1025" s="6"/>
      <c r="O1025" s="6"/>
      <c r="Z1025" s="54"/>
      <c r="AA1025" s="3"/>
      <c r="AB1025" s="3"/>
    </row>
    <row r="1026" spans="1:28" ht="12.75" customHeight="1">
      <c r="A1026" s="31" t="s">
        <v>8</v>
      </c>
      <c r="B1026" s="27">
        <v>0</v>
      </c>
      <c r="C1026" s="27">
        <v>0</v>
      </c>
      <c r="D1026" s="91">
        <v>0</v>
      </c>
      <c r="E1026" s="27">
        <v>42</v>
      </c>
      <c r="F1026" s="91">
        <v>0</v>
      </c>
      <c r="G1026" s="27">
        <v>0</v>
      </c>
      <c r="H1026" s="91">
        <v>0</v>
      </c>
      <c r="I1026" s="27">
        <v>0</v>
      </c>
      <c r="J1026" s="27">
        <v>0</v>
      </c>
      <c r="K1026" s="27">
        <v>0</v>
      </c>
      <c r="L1026" s="91">
        <v>0</v>
      </c>
      <c r="M1026" s="28">
        <v>0</v>
      </c>
      <c r="N1026" s="6"/>
      <c r="O1026" s="6"/>
      <c r="Z1026" s="54"/>
      <c r="AA1026" s="3"/>
      <c r="AB1026" s="3"/>
    </row>
    <row r="1027" spans="1:28" ht="12.75" customHeight="1">
      <c r="A1027" s="32" t="s">
        <v>9</v>
      </c>
      <c r="B1027" s="34">
        <v>310</v>
      </c>
      <c r="C1027" s="34">
        <v>1</v>
      </c>
      <c r="D1027" s="98">
        <v>0</v>
      </c>
      <c r="E1027" s="34">
        <v>521</v>
      </c>
      <c r="F1027" s="98">
        <v>0</v>
      </c>
      <c r="G1027" s="34">
        <v>0</v>
      </c>
      <c r="H1027" s="98">
        <v>0</v>
      </c>
      <c r="I1027" s="34">
        <v>0</v>
      </c>
      <c r="J1027" s="34">
        <v>0</v>
      </c>
      <c r="K1027" s="34">
        <v>8</v>
      </c>
      <c r="L1027" s="98">
        <v>0</v>
      </c>
      <c r="M1027" s="35">
        <v>73</v>
      </c>
      <c r="N1027" s="6"/>
      <c r="O1027" s="6"/>
      <c r="Z1027" s="54"/>
      <c r="AA1027" s="3"/>
      <c r="AB1027" s="3"/>
    </row>
    <row r="1028" spans="1:28" ht="12.75" customHeight="1">
      <c r="A1028" s="29" t="s">
        <v>10</v>
      </c>
      <c r="B1028" s="27">
        <v>255</v>
      </c>
      <c r="C1028" s="27">
        <v>0</v>
      </c>
      <c r="D1028" s="91">
        <v>0</v>
      </c>
      <c r="E1028" s="27">
        <v>0</v>
      </c>
      <c r="F1028" s="91">
        <v>0</v>
      </c>
      <c r="G1028" s="27">
        <v>0</v>
      </c>
      <c r="H1028" s="91">
        <v>0</v>
      </c>
      <c r="I1028" s="27">
        <v>0</v>
      </c>
      <c r="J1028" s="27">
        <v>0</v>
      </c>
      <c r="K1028" s="27">
        <v>2</v>
      </c>
      <c r="L1028" s="91">
        <v>0</v>
      </c>
      <c r="M1028" s="28">
        <v>19</v>
      </c>
      <c r="N1028" s="6"/>
      <c r="O1028" s="6"/>
      <c r="Z1028" s="54"/>
      <c r="AA1028" s="3"/>
      <c r="AB1028" s="3"/>
    </row>
    <row r="1029" spans="1:28" ht="12.75" customHeight="1">
      <c r="A1029" s="31" t="s">
        <v>11</v>
      </c>
      <c r="B1029" s="27">
        <v>18</v>
      </c>
      <c r="C1029" s="27">
        <v>0</v>
      </c>
      <c r="D1029" s="91">
        <v>0</v>
      </c>
      <c r="E1029" s="27">
        <v>2</v>
      </c>
      <c r="F1029" s="91">
        <v>0</v>
      </c>
      <c r="G1029" s="27">
        <v>0</v>
      </c>
      <c r="H1029" s="91">
        <v>0</v>
      </c>
      <c r="I1029" s="27">
        <v>0</v>
      </c>
      <c r="J1029" s="27">
        <v>0</v>
      </c>
      <c r="K1029" s="27">
        <v>0</v>
      </c>
      <c r="L1029" s="91">
        <v>0</v>
      </c>
      <c r="M1029" s="28">
        <v>16</v>
      </c>
      <c r="N1029" s="6"/>
      <c r="O1029" s="6"/>
      <c r="Z1029" s="54"/>
      <c r="AA1029" s="3"/>
      <c r="AB1029" s="3"/>
    </row>
    <row r="1030" spans="1:28" ht="12.75" customHeight="1">
      <c r="A1030" s="31" t="s">
        <v>12</v>
      </c>
      <c r="B1030" s="27">
        <v>0</v>
      </c>
      <c r="C1030" s="27">
        <v>0</v>
      </c>
      <c r="D1030" s="91">
        <v>0</v>
      </c>
      <c r="E1030" s="27">
        <v>0</v>
      </c>
      <c r="F1030" s="91">
        <v>0</v>
      </c>
      <c r="G1030" s="27">
        <v>0</v>
      </c>
      <c r="H1030" s="91">
        <v>0</v>
      </c>
      <c r="I1030" s="27">
        <v>0</v>
      </c>
      <c r="J1030" s="27">
        <v>0</v>
      </c>
      <c r="K1030" s="27">
        <v>0</v>
      </c>
      <c r="L1030" s="91">
        <v>0</v>
      </c>
      <c r="M1030" s="28">
        <v>0</v>
      </c>
      <c r="N1030" s="6"/>
      <c r="O1030" s="6"/>
      <c r="Z1030" s="54"/>
      <c r="AA1030" s="3"/>
      <c r="AB1030" s="3"/>
    </row>
    <row r="1031" spans="1:28" ht="12.75" customHeight="1">
      <c r="A1031" s="31" t="s">
        <v>13</v>
      </c>
      <c r="B1031" s="27">
        <v>0</v>
      </c>
      <c r="C1031" s="27">
        <v>0</v>
      </c>
      <c r="D1031" s="91">
        <v>0</v>
      </c>
      <c r="E1031" s="27">
        <v>0</v>
      </c>
      <c r="F1031" s="91">
        <v>0</v>
      </c>
      <c r="G1031" s="27">
        <v>0</v>
      </c>
      <c r="H1031" s="91">
        <v>0</v>
      </c>
      <c r="I1031" s="27">
        <v>0</v>
      </c>
      <c r="J1031" s="27">
        <v>0</v>
      </c>
      <c r="K1031" s="27">
        <v>0</v>
      </c>
      <c r="L1031" s="91">
        <v>0</v>
      </c>
      <c r="M1031" s="28">
        <v>0</v>
      </c>
      <c r="N1031" s="6"/>
      <c r="O1031" s="6"/>
      <c r="Z1031" s="54"/>
      <c r="AA1031" s="3"/>
      <c r="AB1031" s="3"/>
    </row>
    <row r="1032" spans="1:28" ht="12.75" customHeight="1">
      <c r="A1032" s="32" t="s">
        <v>14</v>
      </c>
      <c r="B1032" s="34">
        <v>0</v>
      </c>
      <c r="C1032" s="34">
        <v>0</v>
      </c>
      <c r="D1032" s="98">
        <v>0</v>
      </c>
      <c r="E1032" s="34">
        <v>0</v>
      </c>
      <c r="F1032" s="98">
        <v>0</v>
      </c>
      <c r="G1032" s="34">
        <v>0</v>
      </c>
      <c r="H1032" s="98">
        <v>0</v>
      </c>
      <c r="I1032" s="34">
        <v>0</v>
      </c>
      <c r="J1032" s="34">
        <v>0</v>
      </c>
      <c r="K1032" s="34">
        <v>0</v>
      </c>
      <c r="L1032" s="98">
        <v>0</v>
      </c>
      <c r="M1032" s="35">
        <v>0</v>
      </c>
      <c r="N1032" s="6"/>
      <c r="O1032" s="6"/>
      <c r="Z1032" s="54"/>
      <c r="AA1032" s="3"/>
      <c r="AB1032" s="3"/>
    </row>
    <row r="1033" spans="1:28" ht="12.75" customHeight="1">
      <c r="A1033" s="29" t="s">
        <v>15</v>
      </c>
      <c r="B1033" s="27">
        <v>0</v>
      </c>
      <c r="C1033" s="27">
        <v>0</v>
      </c>
      <c r="D1033" s="91">
        <v>0</v>
      </c>
      <c r="E1033" s="27">
        <v>2</v>
      </c>
      <c r="F1033" s="91">
        <v>0</v>
      </c>
      <c r="G1033" s="27">
        <v>0</v>
      </c>
      <c r="H1033" s="91">
        <v>0</v>
      </c>
      <c r="I1033" s="27">
        <v>0</v>
      </c>
      <c r="J1033" s="27">
        <v>0</v>
      </c>
      <c r="K1033" s="27">
        <v>0</v>
      </c>
      <c r="L1033" s="91">
        <v>0</v>
      </c>
      <c r="M1033" s="28">
        <v>2</v>
      </c>
      <c r="N1033" s="6"/>
      <c r="O1033" s="6"/>
      <c r="Z1033" s="54"/>
      <c r="AA1033" s="3"/>
      <c r="AB1033" s="3"/>
    </row>
    <row r="1034" spans="1:28" ht="12.75" customHeight="1">
      <c r="A1034" s="31" t="s">
        <v>16</v>
      </c>
      <c r="B1034" s="27">
        <v>0</v>
      </c>
      <c r="C1034" s="27">
        <v>0</v>
      </c>
      <c r="D1034" s="91">
        <v>0</v>
      </c>
      <c r="E1034" s="27">
        <v>0</v>
      </c>
      <c r="F1034" s="91">
        <v>0</v>
      </c>
      <c r="G1034" s="27">
        <v>0</v>
      </c>
      <c r="H1034" s="91">
        <v>0</v>
      </c>
      <c r="I1034" s="27">
        <v>0</v>
      </c>
      <c r="J1034" s="27">
        <v>0</v>
      </c>
      <c r="K1034" s="27">
        <v>0</v>
      </c>
      <c r="L1034" s="91">
        <v>0</v>
      </c>
      <c r="M1034" s="28">
        <v>0</v>
      </c>
      <c r="N1034" s="6"/>
      <c r="O1034" s="6"/>
      <c r="Z1034" s="54"/>
      <c r="AA1034" s="3"/>
      <c r="AB1034" s="3"/>
    </row>
    <row r="1035" spans="1:28" ht="12.75" customHeight="1">
      <c r="A1035" s="31" t="s">
        <v>17</v>
      </c>
      <c r="B1035" s="27">
        <v>0</v>
      </c>
      <c r="C1035" s="27">
        <v>0</v>
      </c>
      <c r="D1035" s="91">
        <v>0</v>
      </c>
      <c r="E1035" s="27">
        <v>0</v>
      </c>
      <c r="F1035" s="91">
        <v>0</v>
      </c>
      <c r="G1035" s="27">
        <v>0</v>
      </c>
      <c r="H1035" s="91">
        <v>0</v>
      </c>
      <c r="I1035" s="27">
        <v>0</v>
      </c>
      <c r="J1035" s="27">
        <v>0</v>
      </c>
      <c r="K1035" s="27">
        <v>0</v>
      </c>
      <c r="L1035" s="91">
        <v>0</v>
      </c>
      <c r="M1035" s="28">
        <v>3</v>
      </c>
      <c r="N1035" s="6"/>
      <c r="O1035" s="6"/>
      <c r="Z1035" s="54"/>
      <c r="AA1035" s="3"/>
      <c r="AB1035" s="3"/>
    </row>
    <row r="1036" spans="1:28" ht="12.75" customHeight="1">
      <c r="A1036" s="31" t="s">
        <v>18</v>
      </c>
      <c r="B1036" s="27">
        <v>0</v>
      </c>
      <c r="C1036" s="27">
        <v>0</v>
      </c>
      <c r="D1036" s="91">
        <v>0</v>
      </c>
      <c r="E1036" s="27">
        <v>0</v>
      </c>
      <c r="F1036" s="91">
        <v>0</v>
      </c>
      <c r="G1036" s="27">
        <v>0</v>
      </c>
      <c r="H1036" s="91">
        <v>0</v>
      </c>
      <c r="I1036" s="27">
        <v>0</v>
      </c>
      <c r="J1036" s="27">
        <v>0</v>
      </c>
      <c r="K1036" s="27">
        <v>0</v>
      </c>
      <c r="L1036" s="91">
        <v>0</v>
      </c>
      <c r="M1036" s="28">
        <v>0</v>
      </c>
      <c r="N1036" s="6"/>
      <c r="O1036" s="6"/>
      <c r="Z1036" s="54"/>
      <c r="AA1036" s="3"/>
      <c r="AB1036" s="3"/>
    </row>
    <row r="1037" spans="1:28" ht="12.75" customHeight="1">
      <c r="A1037" s="32" t="s">
        <v>19</v>
      </c>
      <c r="B1037" s="34">
        <v>0</v>
      </c>
      <c r="C1037" s="34">
        <v>0</v>
      </c>
      <c r="D1037" s="98">
        <v>0</v>
      </c>
      <c r="E1037" s="34">
        <v>0</v>
      </c>
      <c r="F1037" s="98">
        <v>0</v>
      </c>
      <c r="G1037" s="34">
        <v>0</v>
      </c>
      <c r="H1037" s="98">
        <v>0</v>
      </c>
      <c r="I1037" s="34">
        <v>0</v>
      </c>
      <c r="J1037" s="34">
        <v>0</v>
      </c>
      <c r="K1037" s="34">
        <v>0</v>
      </c>
      <c r="L1037" s="98">
        <v>0</v>
      </c>
      <c r="M1037" s="35">
        <v>0</v>
      </c>
      <c r="N1037" s="6"/>
      <c r="O1037" s="6"/>
      <c r="Z1037" s="54"/>
      <c r="AA1037" s="3"/>
      <c r="AB1037" s="3"/>
    </row>
    <row r="1038" spans="1:28" ht="12.75" customHeight="1">
      <c r="A1038" s="29" t="s">
        <v>20</v>
      </c>
      <c r="B1038" s="27">
        <v>0</v>
      </c>
      <c r="C1038" s="27">
        <v>0</v>
      </c>
      <c r="D1038" s="91">
        <v>0</v>
      </c>
      <c r="E1038" s="27">
        <v>0</v>
      </c>
      <c r="F1038" s="91">
        <v>0</v>
      </c>
      <c r="G1038" s="27">
        <v>7</v>
      </c>
      <c r="H1038" s="91">
        <v>0</v>
      </c>
      <c r="I1038" s="27">
        <v>0</v>
      </c>
      <c r="J1038" s="27">
        <v>0</v>
      </c>
      <c r="K1038" s="27">
        <v>0</v>
      </c>
      <c r="L1038" s="91">
        <v>0</v>
      </c>
      <c r="M1038" s="28">
        <v>0</v>
      </c>
      <c r="N1038" s="6"/>
      <c r="O1038" s="6"/>
      <c r="Z1038" s="54"/>
      <c r="AA1038" s="3"/>
      <c r="AB1038" s="3"/>
    </row>
    <row r="1039" spans="1:28" ht="12.75" customHeight="1">
      <c r="A1039" s="31" t="s">
        <v>21</v>
      </c>
      <c r="B1039" s="27">
        <v>0</v>
      </c>
      <c r="C1039" s="27">
        <v>0</v>
      </c>
      <c r="D1039" s="91">
        <v>0</v>
      </c>
      <c r="E1039" s="27">
        <v>0</v>
      </c>
      <c r="F1039" s="91">
        <v>0</v>
      </c>
      <c r="G1039" s="27">
        <v>0</v>
      </c>
      <c r="H1039" s="91">
        <v>0</v>
      </c>
      <c r="I1039" s="27">
        <v>0</v>
      </c>
      <c r="J1039" s="27">
        <v>0</v>
      </c>
      <c r="K1039" s="27">
        <v>0</v>
      </c>
      <c r="L1039" s="91">
        <v>0</v>
      </c>
      <c r="M1039" s="28">
        <v>45</v>
      </c>
      <c r="N1039" s="6"/>
      <c r="O1039" s="6"/>
      <c r="Z1039" s="54"/>
      <c r="AA1039" s="3"/>
      <c r="AB1039" s="3"/>
    </row>
    <row r="1040" spans="1:28" ht="12.75" customHeight="1">
      <c r="A1040" s="31" t="s">
        <v>22</v>
      </c>
      <c r="B1040" s="27">
        <v>610</v>
      </c>
      <c r="C1040" s="27">
        <v>0</v>
      </c>
      <c r="D1040" s="91">
        <v>0</v>
      </c>
      <c r="E1040" s="27">
        <v>462</v>
      </c>
      <c r="F1040" s="91">
        <v>0</v>
      </c>
      <c r="G1040" s="27">
        <v>0</v>
      </c>
      <c r="H1040" s="91">
        <v>0</v>
      </c>
      <c r="I1040" s="27">
        <v>0</v>
      </c>
      <c r="J1040" s="27">
        <v>0</v>
      </c>
      <c r="K1040" s="27">
        <v>0</v>
      </c>
      <c r="L1040" s="91">
        <v>0</v>
      </c>
      <c r="M1040" s="28">
        <v>14</v>
      </c>
      <c r="N1040" s="6"/>
      <c r="O1040" s="6"/>
      <c r="Z1040" s="54"/>
      <c r="AA1040" s="3"/>
      <c r="AB1040" s="3"/>
    </row>
    <row r="1041" spans="1:28" ht="12.75" customHeight="1">
      <c r="A1041" s="31" t="s">
        <v>23</v>
      </c>
      <c r="B1041" s="27">
        <v>0</v>
      </c>
      <c r="C1041" s="27">
        <v>0</v>
      </c>
      <c r="D1041" s="91">
        <v>0</v>
      </c>
      <c r="E1041" s="27">
        <v>0</v>
      </c>
      <c r="F1041" s="91">
        <v>0</v>
      </c>
      <c r="G1041" s="27">
        <v>0</v>
      </c>
      <c r="H1041" s="91">
        <v>0</v>
      </c>
      <c r="I1041" s="27">
        <v>0</v>
      </c>
      <c r="J1041" s="27">
        <v>0</v>
      </c>
      <c r="K1041" s="27">
        <v>0</v>
      </c>
      <c r="L1041" s="91">
        <v>0</v>
      </c>
      <c r="M1041" s="28">
        <v>0</v>
      </c>
      <c r="N1041" s="6"/>
      <c r="O1041" s="6"/>
      <c r="Z1041" s="54"/>
      <c r="AA1041" s="3"/>
      <c r="AB1041" s="3"/>
    </row>
    <row r="1042" spans="1:28" ht="12.75" customHeight="1">
      <c r="A1042" s="32" t="s">
        <v>24</v>
      </c>
      <c r="B1042" s="34">
        <v>3</v>
      </c>
      <c r="C1042" s="34">
        <v>36</v>
      </c>
      <c r="D1042" s="98">
        <v>0</v>
      </c>
      <c r="E1042" s="34">
        <v>0</v>
      </c>
      <c r="F1042" s="98">
        <v>0</v>
      </c>
      <c r="G1042" s="34">
        <v>1</v>
      </c>
      <c r="H1042" s="98">
        <v>0</v>
      </c>
      <c r="I1042" s="34">
        <v>10</v>
      </c>
      <c r="J1042" s="34">
        <v>0</v>
      </c>
      <c r="K1042" s="34">
        <v>0</v>
      </c>
      <c r="L1042" s="98">
        <v>0</v>
      </c>
      <c r="M1042" s="35">
        <v>89</v>
      </c>
      <c r="N1042" s="6"/>
      <c r="O1042" s="6"/>
      <c r="Z1042" s="54"/>
      <c r="AA1042" s="3"/>
      <c r="AB1042" s="3"/>
    </row>
    <row r="1043" spans="1:28" ht="12.75" customHeight="1">
      <c r="A1043" s="29" t="s">
        <v>25</v>
      </c>
      <c r="B1043" s="27">
        <v>0</v>
      </c>
      <c r="C1043" s="27">
        <v>0</v>
      </c>
      <c r="D1043" s="91">
        <v>0</v>
      </c>
      <c r="E1043" s="27">
        <v>0</v>
      </c>
      <c r="F1043" s="91">
        <v>0</v>
      </c>
      <c r="G1043" s="27">
        <v>0</v>
      </c>
      <c r="H1043" s="91">
        <v>0</v>
      </c>
      <c r="I1043" s="27">
        <v>7</v>
      </c>
      <c r="J1043" s="27">
        <v>0</v>
      </c>
      <c r="K1043" s="27">
        <v>0</v>
      </c>
      <c r="L1043" s="91">
        <v>0</v>
      </c>
      <c r="M1043" s="28">
        <v>34</v>
      </c>
      <c r="N1043" s="6"/>
      <c r="O1043" s="6"/>
      <c r="Z1043" s="54"/>
      <c r="AA1043" s="3"/>
      <c r="AB1043" s="3"/>
    </row>
    <row r="1044" spans="1:28" ht="12.75" customHeight="1">
      <c r="A1044" s="31" t="s">
        <v>26</v>
      </c>
      <c r="B1044" s="27">
        <v>0</v>
      </c>
      <c r="C1044" s="27">
        <v>0</v>
      </c>
      <c r="D1044" s="91">
        <v>0</v>
      </c>
      <c r="E1044" s="27">
        <v>0</v>
      </c>
      <c r="F1044" s="91">
        <v>0</v>
      </c>
      <c r="G1044" s="27">
        <v>0</v>
      </c>
      <c r="H1044" s="91">
        <v>0</v>
      </c>
      <c r="I1044" s="27">
        <v>0</v>
      </c>
      <c r="J1044" s="27">
        <v>0</v>
      </c>
      <c r="K1044" s="27">
        <v>0</v>
      </c>
      <c r="L1044" s="91">
        <v>0</v>
      </c>
      <c r="M1044" s="28">
        <v>0</v>
      </c>
      <c r="N1044" s="6"/>
      <c r="O1044" s="6"/>
      <c r="Z1044" s="54"/>
      <c r="AA1044" s="3"/>
      <c r="AB1044" s="3"/>
    </row>
    <row r="1045" spans="1:28" ht="12.75" customHeight="1">
      <c r="A1045" s="31" t="s">
        <v>27</v>
      </c>
      <c r="B1045" s="27">
        <v>0</v>
      </c>
      <c r="C1045" s="27">
        <v>1</v>
      </c>
      <c r="D1045" s="91">
        <v>0</v>
      </c>
      <c r="E1045" s="27">
        <v>0</v>
      </c>
      <c r="F1045" s="91">
        <v>0</v>
      </c>
      <c r="G1045" s="27">
        <v>0</v>
      </c>
      <c r="H1045" s="91">
        <v>0</v>
      </c>
      <c r="I1045" s="27">
        <v>0</v>
      </c>
      <c r="J1045" s="27">
        <v>0</v>
      </c>
      <c r="K1045" s="27">
        <v>0</v>
      </c>
      <c r="L1045" s="91">
        <v>0</v>
      </c>
      <c r="M1045" s="28">
        <v>25</v>
      </c>
      <c r="N1045" s="6"/>
      <c r="O1045" s="6"/>
      <c r="Z1045" s="54"/>
      <c r="AA1045" s="3"/>
      <c r="AB1045" s="3"/>
    </row>
    <row r="1046" spans="1:28" ht="12.75" customHeight="1">
      <c r="A1046" s="31" t="s">
        <v>28</v>
      </c>
      <c r="B1046" s="27">
        <v>0</v>
      </c>
      <c r="C1046" s="27">
        <v>0</v>
      </c>
      <c r="D1046" s="91">
        <v>0</v>
      </c>
      <c r="E1046" s="27">
        <v>0</v>
      </c>
      <c r="F1046" s="91">
        <v>0</v>
      </c>
      <c r="G1046" s="27">
        <v>0</v>
      </c>
      <c r="H1046" s="91">
        <v>0</v>
      </c>
      <c r="I1046" s="27">
        <v>0</v>
      </c>
      <c r="J1046" s="27">
        <v>0</v>
      </c>
      <c r="K1046" s="27">
        <v>0</v>
      </c>
      <c r="L1046" s="91">
        <v>0</v>
      </c>
      <c r="M1046" s="28">
        <v>0</v>
      </c>
      <c r="N1046" s="6"/>
      <c r="O1046" s="6"/>
      <c r="Z1046" s="54"/>
      <c r="AA1046" s="3"/>
      <c r="AB1046" s="3"/>
    </row>
    <row r="1047" spans="1:28" ht="12.75" customHeight="1">
      <c r="A1047" s="32" t="s">
        <v>29</v>
      </c>
      <c r="B1047" s="34">
        <v>12</v>
      </c>
      <c r="C1047" s="34">
        <v>0</v>
      </c>
      <c r="D1047" s="98">
        <v>0</v>
      </c>
      <c r="E1047" s="34">
        <v>0</v>
      </c>
      <c r="F1047" s="98">
        <v>0</v>
      </c>
      <c r="G1047" s="34">
        <v>0</v>
      </c>
      <c r="H1047" s="98">
        <v>0</v>
      </c>
      <c r="I1047" s="34">
        <v>0</v>
      </c>
      <c r="J1047" s="34">
        <v>0</v>
      </c>
      <c r="K1047" s="34">
        <v>0</v>
      </c>
      <c r="L1047" s="98">
        <v>0</v>
      </c>
      <c r="M1047" s="35">
        <v>1</v>
      </c>
      <c r="N1047" s="6"/>
      <c r="O1047" s="6"/>
      <c r="Z1047" s="54"/>
      <c r="AA1047" s="3"/>
      <c r="AB1047" s="3"/>
    </row>
    <row r="1048" spans="1:28" ht="12.75" customHeight="1">
      <c r="A1048" s="29" t="s">
        <v>30</v>
      </c>
      <c r="B1048" s="27">
        <v>0</v>
      </c>
      <c r="C1048" s="27">
        <v>0</v>
      </c>
      <c r="D1048" s="91">
        <v>0</v>
      </c>
      <c r="E1048" s="27">
        <v>25</v>
      </c>
      <c r="F1048" s="91">
        <v>0</v>
      </c>
      <c r="G1048" s="27">
        <v>0</v>
      </c>
      <c r="H1048" s="91">
        <v>0</v>
      </c>
      <c r="I1048" s="27">
        <v>0</v>
      </c>
      <c r="J1048" s="27">
        <v>0</v>
      </c>
      <c r="K1048" s="27">
        <v>0</v>
      </c>
      <c r="L1048" s="91">
        <v>0</v>
      </c>
      <c r="M1048" s="28">
        <v>0</v>
      </c>
      <c r="N1048" s="6"/>
      <c r="O1048" s="6"/>
      <c r="Z1048" s="54"/>
      <c r="AA1048" s="3"/>
      <c r="AB1048" s="3"/>
    </row>
    <row r="1049" spans="1:28" ht="12.75" customHeight="1">
      <c r="A1049" s="31" t="s">
        <v>31</v>
      </c>
      <c r="B1049" s="27">
        <v>0</v>
      </c>
      <c r="C1049" s="27">
        <v>0</v>
      </c>
      <c r="D1049" s="91">
        <v>0</v>
      </c>
      <c r="E1049" s="27">
        <v>0</v>
      </c>
      <c r="F1049" s="91">
        <v>0</v>
      </c>
      <c r="G1049" s="27">
        <v>0</v>
      </c>
      <c r="H1049" s="91">
        <v>0</v>
      </c>
      <c r="I1049" s="27">
        <v>0</v>
      </c>
      <c r="J1049" s="27">
        <v>0</v>
      </c>
      <c r="K1049" s="27">
        <v>0</v>
      </c>
      <c r="L1049" s="91">
        <v>0</v>
      </c>
      <c r="M1049" s="28">
        <v>0</v>
      </c>
      <c r="N1049" s="6"/>
      <c r="O1049" s="6"/>
      <c r="Z1049" s="54"/>
      <c r="AA1049" s="3"/>
      <c r="AB1049" s="3"/>
    </row>
    <row r="1050" spans="1:28" ht="12.75" customHeight="1">
      <c r="A1050" s="31" t="s">
        <v>32</v>
      </c>
      <c r="B1050" s="27">
        <v>0</v>
      </c>
      <c r="C1050" s="27">
        <v>0</v>
      </c>
      <c r="D1050" s="91">
        <v>0</v>
      </c>
      <c r="E1050" s="27">
        <v>0</v>
      </c>
      <c r="F1050" s="91">
        <v>0</v>
      </c>
      <c r="G1050" s="27">
        <v>0</v>
      </c>
      <c r="H1050" s="91">
        <v>0</v>
      </c>
      <c r="I1050" s="27">
        <v>0</v>
      </c>
      <c r="J1050" s="27">
        <v>0</v>
      </c>
      <c r="K1050" s="27">
        <v>0</v>
      </c>
      <c r="L1050" s="91">
        <v>0</v>
      </c>
      <c r="M1050" s="28">
        <v>0</v>
      </c>
      <c r="N1050" s="6"/>
      <c r="O1050" s="6"/>
      <c r="Z1050" s="54"/>
      <c r="AA1050" s="3"/>
      <c r="AB1050" s="3"/>
    </row>
    <row r="1051" spans="1:28" ht="12.75" customHeight="1">
      <c r="A1051" s="31" t="s">
        <v>33</v>
      </c>
      <c r="B1051" s="27">
        <v>3</v>
      </c>
      <c r="C1051" s="27">
        <v>0</v>
      </c>
      <c r="D1051" s="91">
        <v>0</v>
      </c>
      <c r="E1051" s="27">
        <v>0</v>
      </c>
      <c r="F1051" s="91">
        <v>0</v>
      </c>
      <c r="G1051" s="27">
        <v>16</v>
      </c>
      <c r="H1051" s="91">
        <v>0</v>
      </c>
      <c r="I1051" s="27">
        <v>0</v>
      </c>
      <c r="J1051" s="27">
        <v>0</v>
      </c>
      <c r="K1051" s="27">
        <v>0</v>
      </c>
      <c r="L1051" s="91">
        <v>0</v>
      </c>
      <c r="M1051" s="28">
        <v>16</v>
      </c>
      <c r="N1051" s="6"/>
      <c r="O1051" s="6"/>
      <c r="Z1051" s="54"/>
      <c r="AA1051" s="3"/>
      <c r="AB1051" s="3"/>
    </row>
    <row r="1052" spans="1:28" ht="12.75" customHeight="1">
      <c r="A1052" s="32" t="s">
        <v>34</v>
      </c>
      <c r="B1052" s="34">
        <v>1546</v>
      </c>
      <c r="C1052" s="34">
        <v>0</v>
      </c>
      <c r="D1052" s="98">
        <v>0</v>
      </c>
      <c r="E1052" s="34">
        <v>0</v>
      </c>
      <c r="F1052" s="98">
        <v>0</v>
      </c>
      <c r="G1052" s="34">
        <v>0</v>
      </c>
      <c r="H1052" s="98">
        <v>0</v>
      </c>
      <c r="I1052" s="34">
        <v>0</v>
      </c>
      <c r="J1052" s="34">
        <v>0</v>
      </c>
      <c r="K1052" s="34">
        <v>0</v>
      </c>
      <c r="L1052" s="98">
        <v>0</v>
      </c>
      <c r="M1052" s="35">
        <v>1</v>
      </c>
      <c r="N1052" s="6"/>
      <c r="O1052" s="6"/>
      <c r="Z1052" s="54"/>
      <c r="AA1052" s="3"/>
      <c r="AB1052" s="3"/>
    </row>
    <row r="1053" spans="1:28" ht="12.75" customHeight="1">
      <c r="A1053" s="29" t="s">
        <v>35</v>
      </c>
      <c r="B1053" s="27">
        <v>0</v>
      </c>
      <c r="C1053" s="27">
        <v>0</v>
      </c>
      <c r="D1053" s="91">
        <v>0</v>
      </c>
      <c r="E1053" s="27">
        <v>0</v>
      </c>
      <c r="F1053" s="91">
        <v>0</v>
      </c>
      <c r="G1053" s="27">
        <v>0</v>
      </c>
      <c r="H1053" s="91">
        <v>0</v>
      </c>
      <c r="I1053" s="27">
        <v>0</v>
      </c>
      <c r="J1053" s="27">
        <v>0</v>
      </c>
      <c r="K1053" s="27">
        <v>0</v>
      </c>
      <c r="L1053" s="91">
        <v>0</v>
      </c>
      <c r="M1053" s="28">
        <v>0</v>
      </c>
      <c r="N1053" s="6"/>
      <c r="O1053" s="6"/>
      <c r="Z1053" s="54"/>
      <c r="AA1053" s="3"/>
      <c r="AB1053" s="3"/>
    </row>
    <row r="1054" spans="1:28" ht="12.75" customHeight="1">
      <c r="A1054" s="31" t="s">
        <v>36</v>
      </c>
      <c r="B1054" s="27">
        <v>27</v>
      </c>
      <c r="C1054" s="27">
        <v>0</v>
      </c>
      <c r="D1054" s="91">
        <v>0</v>
      </c>
      <c r="E1054" s="27">
        <v>0</v>
      </c>
      <c r="F1054" s="91">
        <v>0</v>
      </c>
      <c r="G1054" s="27">
        <v>0</v>
      </c>
      <c r="H1054" s="91">
        <v>0</v>
      </c>
      <c r="I1054" s="27">
        <v>0</v>
      </c>
      <c r="J1054" s="27">
        <v>0</v>
      </c>
      <c r="K1054" s="27">
        <v>0</v>
      </c>
      <c r="L1054" s="91">
        <v>0</v>
      </c>
      <c r="M1054" s="28">
        <v>7</v>
      </c>
      <c r="N1054" s="6"/>
      <c r="O1054" s="6"/>
      <c r="Z1054" s="54"/>
      <c r="AA1054" s="3"/>
      <c r="AB1054" s="3"/>
    </row>
    <row r="1055" spans="1:28" ht="12.75" customHeight="1">
      <c r="A1055" s="31" t="s">
        <v>37</v>
      </c>
      <c r="B1055" s="27">
        <v>0</v>
      </c>
      <c r="C1055" s="27">
        <v>0</v>
      </c>
      <c r="D1055" s="91">
        <v>0</v>
      </c>
      <c r="E1055" s="27">
        <v>0</v>
      </c>
      <c r="F1055" s="91">
        <v>0</v>
      </c>
      <c r="G1055" s="27">
        <v>0</v>
      </c>
      <c r="H1055" s="91">
        <v>0</v>
      </c>
      <c r="I1055" s="27">
        <v>0</v>
      </c>
      <c r="J1055" s="27">
        <v>0</v>
      </c>
      <c r="K1055" s="27">
        <v>0</v>
      </c>
      <c r="L1055" s="91">
        <v>0</v>
      </c>
      <c r="M1055" s="28">
        <v>0</v>
      </c>
      <c r="N1055" s="6"/>
      <c r="O1055" s="6"/>
      <c r="Z1055" s="54"/>
      <c r="AA1055" s="3"/>
      <c r="AB1055" s="3"/>
    </row>
    <row r="1056" spans="1:28" ht="12.75" customHeight="1">
      <c r="A1056" s="31" t="s">
        <v>38</v>
      </c>
      <c r="B1056" s="27">
        <v>0</v>
      </c>
      <c r="C1056" s="27">
        <v>0</v>
      </c>
      <c r="D1056" s="91">
        <v>0</v>
      </c>
      <c r="E1056" s="27">
        <v>0</v>
      </c>
      <c r="F1056" s="91">
        <v>0</v>
      </c>
      <c r="G1056" s="27">
        <v>0</v>
      </c>
      <c r="H1056" s="91">
        <v>0</v>
      </c>
      <c r="I1056" s="27">
        <v>0</v>
      </c>
      <c r="J1056" s="27">
        <v>0</v>
      </c>
      <c r="K1056" s="27">
        <v>0</v>
      </c>
      <c r="L1056" s="91">
        <v>0</v>
      </c>
      <c r="M1056" s="28">
        <v>0</v>
      </c>
      <c r="N1056" s="6"/>
      <c r="O1056" s="6"/>
      <c r="Z1056" s="54"/>
      <c r="AA1056" s="3"/>
      <c r="AB1056" s="3"/>
    </row>
    <row r="1057" spans="1:28" ht="12.75" customHeight="1">
      <c r="A1057" s="32" t="s">
        <v>39</v>
      </c>
      <c r="B1057" s="34">
        <v>0</v>
      </c>
      <c r="C1057" s="34">
        <v>0</v>
      </c>
      <c r="D1057" s="98">
        <v>0</v>
      </c>
      <c r="E1057" s="34">
        <v>0</v>
      </c>
      <c r="F1057" s="98">
        <v>0</v>
      </c>
      <c r="G1057" s="34">
        <v>0</v>
      </c>
      <c r="H1057" s="98">
        <v>0</v>
      </c>
      <c r="I1057" s="34">
        <v>0</v>
      </c>
      <c r="J1057" s="34">
        <v>0</v>
      </c>
      <c r="K1057" s="34">
        <v>0</v>
      </c>
      <c r="L1057" s="98">
        <v>0</v>
      </c>
      <c r="M1057" s="35">
        <v>0</v>
      </c>
      <c r="N1057" s="6"/>
      <c r="O1057" s="6"/>
      <c r="Z1057" s="54"/>
      <c r="AA1057" s="3"/>
      <c r="AB1057" s="3"/>
    </row>
    <row r="1058" spans="1:28" ht="12.75" customHeight="1">
      <c r="A1058" s="29" t="s">
        <v>40</v>
      </c>
      <c r="B1058" s="27">
        <v>0</v>
      </c>
      <c r="C1058" s="27">
        <v>0</v>
      </c>
      <c r="D1058" s="91">
        <v>0</v>
      </c>
      <c r="E1058" s="27">
        <v>0</v>
      </c>
      <c r="F1058" s="91">
        <v>0</v>
      </c>
      <c r="G1058" s="27">
        <v>0</v>
      </c>
      <c r="H1058" s="91">
        <v>0</v>
      </c>
      <c r="I1058" s="27">
        <v>0</v>
      </c>
      <c r="J1058" s="27">
        <v>0</v>
      </c>
      <c r="K1058" s="27">
        <v>0</v>
      </c>
      <c r="L1058" s="91">
        <v>0</v>
      </c>
      <c r="M1058" s="28">
        <v>0</v>
      </c>
      <c r="N1058" s="6"/>
      <c r="O1058" s="6"/>
      <c r="Z1058" s="54"/>
      <c r="AA1058" s="3"/>
      <c r="AB1058" s="3"/>
    </row>
    <row r="1059" spans="1:28" ht="12.75" customHeight="1">
      <c r="A1059" s="31" t="s">
        <v>41</v>
      </c>
      <c r="B1059" s="27">
        <v>0</v>
      </c>
      <c r="C1059" s="27">
        <v>0</v>
      </c>
      <c r="D1059" s="91">
        <v>0</v>
      </c>
      <c r="E1059" s="27">
        <v>0</v>
      </c>
      <c r="F1059" s="91">
        <v>0</v>
      </c>
      <c r="G1059" s="27">
        <v>0</v>
      </c>
      <c r="H1059" s="91">
        <v>0</v>
      </c>
      <c r="I1059" s="27">
        <v>0</v>
      </c>
      <c r="J1059" s="27">
        <v>0</v>
      </c>
      <c r="K1059" s="27">
        <v>0</v>
      </c>
      <c r="L1059" s="91">
        <v>0</v>
      </c>
      <c r="M1059" s="28">
        <v>0</v>
      </c>
      <c r="N1059" s="6"/>
      <c r="O1059" s="6"/>
      <c r="Z1059" s="54"/>
      <c r="AA1059" s="3"/>
      <c r="AB1059" s="3"/>
    </row>
    <row r="1060" spans="1:28" ht="12.75" customHeight="1">
      <c r="A1060" s="31" t="s">
        <v>42</v>
      </c>
      <c r="B1060" s="27">
        <v>0</v>
      </c>
      <c r="C1060" s="27">
        <v>0</v>
      </c>
      <c r="D1060" s="91">
        <v>0</v>
      </c>
      <c r="E1060" s="27">
        <v>0</v>
      </c>
      <c r="F1060" s="91">
        <v>0</v>
      </c>
      <c r="G1060" s="27">
        <v>0</v>
      </c>
      <c r="H1060" s="91">
        <v>0</v>
      </c>
      <c r="I1060" s="27">
        <v>0</v>
      </c>
      <c r="J1060" s="27">
        <v>0</v>
      </c>
      <c r="K1060" s="27">
        <v>0</v>
      </c>
      <c r="L1060" s="91">
        <v>0</v>
      </c>
      <c r="M1060" s="28">
        <v>0</v>
      </c>
      <c r="N1060" s="6"/>
      <c r="O1060" s="6"/>
      <c r="Z1060" s="54"/>
      <c r="AA1060" s="3"/>
      <c r="AB1060" s="3"/>
    </row>
    <row r="1061" spans="1:28" ht="12.75" customHeight="1">
      <c r="A1061" s="31" t="s">
        <v>43</v>
      </c>
      <c r="B1061" s="27">
        <v>0</v>
      </c>
      <c r="C1061" s="27">
        <v>0</v>
      </c>
      <c r="D1061" s="91">
        <v>0</v>
      </c>
      <c r="E1061" s="27">
        <v>0</v>
      </c>
      <c r="F1061" s="91">
        <v>0</v>
      </c>
      <c r="G1061" s="27">
        <v>0</v>
      </c>
      <c r="H1061" s="91">
        <v>0</v>
      </c>
      <c r="I1061" s="27">
        <v>0</v>
      </c>
      <c r="J1061" s="27">
        <v>0</v>
      </c>
      <c r="K1061" s="27">
        <v>0</v>
      </c>
      <c r="L1061" s="91">
        <v>0</v>
      </c>
      <c r="M1061" s="28">
        <v>0</v>
      </c>
      <c r="N1061" s="6"/>
      <c r="O1061" s="6"/>
      <c r="Z1061" s="54"/>
      <c r="AA1061" s="3"/>
      <c r="AB1061" s="3"/>
    </row>
    <row r="1062" spans="1:28" ht="12.75" customHeight="1">
      <c r="A1062" s="32" t="s">
        <v>44</v>
      </c>
      <c r="B1062" s="34">
        <v>0</v>
      </c>
      <c r="C1062" s="34">
        <v>0</v>
      </c>
      <c r="D1062" s="98">
        <v>0</v>
      </c>
      <c r="E1062" s="34">
        <v>22</v>
      </c>
      <c r="F1062" s="98">
        <v>0</v>
      </c>
      <c r="G1062" s="34">
        <v>0</v>
      </c>
      <c r="H1062" s="98">
        <v>0</v>
      </c>
      <c r="I1062" s="34">
        <v>0</v>
      </c>
      <c r="J1062" s="34">
        <v>0</v>
      </c>
      <c r="K1062" s="34">
        <v>0</v>
      </c>
      <c r="L1062" s="98">
        <v>0</v>
      </c>
      <c r="M1062" s="35">
        <v>0</v>
      </c>
      <c r="N1062" s="6"/>
      <c r="O1062" s="6"/>
      <c r="Z1062" s="54"/>
      <c r="AA1062" s="3"/>
      <c r="AB1062" s="3"/>
    </row>
    <row r="1063" spans="1:28" ht="12.75" customHeight="1">
      <c r="A1063" s="29" t="s">
        <v>45</v>
      </c>
      <c r="B1063" s="27">
        <v>0</v>
      </c>
      <c r="C1063" s="27">
        <v>0</v>
      </c>
      <c r="D1063" s="91">
        <v>0</v>
      </c>
      <c r="E1063" s="27">
        <v>0</v>
      </c>
      <c r="F1063" s="91">
        <v>0</v>
      </c>
      <c r="G1063" s="27">
        <v>0</v>
      </c>
      <c r="H1063" s="91">
        <v>0</v>
      </c>
      <c r="I1063" s="27">
        <v>0</v>
      </c>
      <c r="J1063" s="27">
        <v>0</v>
      </c>
      <c r="K1063" s="27">
        <v>0</v>
      </c>
      <c r="L1063" s="91">
        <v>0</v>
      </c>
      <c r="M1063" s="28">
        <v>0</v>
      </c>
      <c r="N1063" s="6"/>
      <c r="O1063" s="6"/>
      <c r="Z1063" s="54"/>
      <c r="AA1063" s="3"/>
      <c r="AB1063" s="3"/>
    </row>
    <row r="1064" spans="1:28" ht="12.75" customHeight="1">
      <c r="A1064" s="31" t="s">
        <v>46</v>
      </c>
      <c r="B1064" s="27">
        <v>0</v>
      </c>
      <c r="C1064" s="27">
        <v>0</v>
      </c>
      <c r="D1064" s="91">
        <v>0</v>
      </c>
      <c r="E1064" s="27">
        <v>0</v>
      </c>
      <c r="F1064" s="91">
        <v>0</v>
      </c>
      <c r="G1064" s="27">
        <v>0</v>
      </c>
      <c r="H1064" s="91">
        <v>0</v>
      </c>
      <c r="I1064" s="27">
        <v>0</v>
      </c>
      <c r="J1064" s="27">
        <v>0</v>
      </c>
      <c r="K1064" s="27">
        <v>0</v>
      </c>
      <c r="L1064" s="91">
        <v>0</v>
      </c>
      <c r="M1064" s="28">
        <v>0</v>
      </c>
      <c r="N1064" s="6"/>
      <c r="O1064" s="6"/>
      <c r="Z1064" s="54"/>
      <c r="AA1064" s="3"/>
      <c r="AB1064" s="3"/>
    </row>
    <row r="1065" spans="1:28" ht="12.75" customHeight="1">
      <c r="A1065" s="31" t="s">
        <v>47</v>
      </c>
      <c r="B1065" s="27">
        <v>6</v>
      </c>
      <c r="C1065" s="27">
        <v>5</v>
      </c>
      <c r="D1065" s="91">
        <v>0</v>
      </c>
      <c r="E1065" s="27">
        <v>0</v>
      </c>
      <c r="F1065" s="91">
        <v>0</v>
      </c>
      <c r="G1065" s="27">
        <v>0</v>
      </c>
      <c r="H1065" s="91">
        <v>0</v>
      </c>
      <c r="I1065" s="27">
        <v>0</v>
      </c>
      <c r="J1065" s="27">
        <v>0</v>
      </c>
      <c r="K1065" s="27">
        <v>0</v>
      </c>
      <c r="L1065" s="91">
        <v>0</v>
      </c>
      <c r="M1065" s="28">
        <v>6</v>
      </c>
      <c r="N1065" s="6"/>
      <c r="O1065" s="6"/>
      <c r="Z1065" s="54"/>
      <c r="AA1065" s="3"/>
      <c r="AB1065" s="3"/>
    </row>
    <row r="1066" spans="1:28" ht="12.75" customHeight="1">
      <c r="A1066" s="31" t="s">
        <v>48</v>
      </c>
      <c r="B1066" s="27">
        <v>0</v>
      </c>
      <c r="C1066" s="27">
        <v>37</v>
      </c>
      <c r="D1066" s="91">
        <v>0</v>
      </c>
      <c r="E1066" s="27">
        <v>0</v>
      </c>
      <c r="F1066" s="91">
        <v>0</v>
      </c>
      <c r="G1066" s="27">
        <v>0</v>
      </c>
      <c r="H1066" s="91">
        <v>0</v>
      </c>
      <c r="I1066" s="27">
        <v>0</v>
      </c>
      <c r="J1066" s="27">
        <v>0</v>
      </c>
      <c r="K1066" s="27">
        <v>0</v>
      </c>
      <c r="L1066" s="91">
        <v>0</v>
      </c>
      <c r="M1066" s="28">
        <v>0</v>
      </c>
      <c r="N1066" s="6"/>
      <c r="O1066" s="6"/>
      <c r="Z1066" s="54"/>
      <c r="AA1066" s="3"/>
      <c r="AB1066" s="3"/>
    </row>
    <row r="1067" spans="1:28" ht="12.75" customHeight="1">
      <c r="A1067" s="32" t="s">
        <v>49</v>
      </c>
      <c r="B1067" s="34">
        <v>0</v>
      </c>
      <c r="C1067" s="34">
        <v>0</v>
      </c>
      <c r="D1067" s="98">
        <v>0</v>
      </c>
      <c r="E1067" s="34">
        <v>0</v>
      </c>
      <c r="F1067" s="98">
        <v>0</v>
      </c>
      <c r="G1067" s="34">
        <v>0</v>
      </c>
      <c r="H1067" s="98">
        <v>0</v>
      </c>
      <c r="I1067" s="34">
        <v>0</v>
      </c>
      <c r="J1067" s="34">
        <v>0</v>
      </c>
      <c r="K1067" s="34">
        <v>0</v>
      </c>
      <c r="L1067" s="98">
        <v>0</v>
      </c>
      <c r="M1067" s="35">
        <v>0</v>
      </c>
      <c r="N1067" s="6"/>
      <c r="O1067" s="6"/>
      <c r="Z1067" s="54"/>
      <c r="AA1067" s="3"/>
      <c r="AB1067" s="3"/>
    </row>
    <row r="1068" spans="1:28" ht="12.75" customHeight="1">
      <c r="A1068" s="29" t="s">
        <v>50</v>
      </c>
      <c r="B1068" s="27">
        <v>1</v>
      </c>
      <c r="C1068" s="27">
        <v>0</v>
      </c>
      <c r="D1068" s="91">
        <v>0</v>
      </c>
      <c r="E1068" s="27">
        <v>0</v>
      </c>
      <c r="F1068" s="91">
        <v>0</v>
      </c>
      <c r="G1068" s="27">
        <v>0</v>
      </c>
      <c r="H1068" s="91">
        <v>0</v>
      </c>
      <c r="I1068" s="27">
        <v>0</v>
      </c>
      <c r="J1068" s="27">
        <v>0</v>
      </c>
      <c r="K1068" s="27">
        <v>0</v>
      </c>
      <c r="L1068" s="91">
        <v>0</v>
      </c>
      <c r="M1068" s="28">
        <v>8</v>
      </c>
      <c r="N1068" s="6"/>
      <c r="O1068" s="6"/>
      <c r="Z1068" s="54"/>
      <c r="AA1068" s="3"/>
      <c r="AB1068" s="3"/>
    </row>
    <row r="1069" spans="1:28" ht="12.75" customHeight="1">
      <c r="A1069" s="39" t="s">
        <v>51</v>
      </c>
      <c r="B1069" s="41">
        <v>0</v>
      </c>
      <c r="C1069" s="41">
        <v>0</v>
      </c>
      <c r="D1069" s="100">
        <v>0</v>
      </c>
      <c r="E1069" s="41">
        <v>0</v>
      </c>
      <c r="F1069" s="100">
        <v>0</v>
      </c>
      <c r="G1069" s="41">
        <v>0</v>
      </c>
      <c r="H1069" s="100">
        <v>0</v>
      </c>
      <c r="I1069" s="41">
        <v>0</v>
      </c>
      <c r="J1069" s="41">
        <v>0</v>
      </c>
      <c r="K1069" s="41">
        <v>0</v>
      </c>
      <c r="L1069" s="100">
        <v>0</v>
      </c>
      <c r="M1069" s="42">
        <v>0</v>
      </c>
      <c r="N1069" s="6"/>
      <c r="O1069" s="6"/>
      <c r="Z1069" s="54"/>
      <c r="AA1069" s="3"/>
      <c r="AB1069" s="3"/>
    </row>
    <row r="1075" ht="12.75" customHeight="1">
      <c r="A1075" s="1" t="s">
        <v>163</v>
      </c>
    </row>
    <row r="1076" ht="12.75" customHeight="1">
      <c r="B1076" s="2" t="s">
        <v>285</v>
      </c>
    </row>
    <row r="1077" spans="1:7" ht="12.75" customHeight="1">
      <c r="A1077" s="4"/>
      <c r="G1077" s="3" t="s">
        <v>53</v>
      </c>
    </row>
    <row r="1078" spans="1:16" ht="12.75" customHeight="1">
      <c r="A1078" s="7"/>
      <c r="B1078" s="8"/>
      <c r="C1078" s="8"/>
      <c r="D1078" s="8"/>
      <c r="E1078" s="8"/>
      <c r="F1078" s="8"/>
      <c r="G1078" s="9"/>
      <c r="H1078" s="6"/>
      <c r="I1078" s="6"/>
      <c r="J1078" s="6"/>
      <c r="K1078" s="6"/>
      <c r="L1078" s="6"/>
      <c r="M1078" s="6"/>
      <c r="N1078" s="5"/>
      <c r="P1078" s="3"/>
    </row>
    <row r="1079" spans="1:16" ht="12.75" customHeight="1">
      <c r="A1079" s="10" t="s">
        <v>1</v>
      </c>
      <c r="B1079" s="12"/>
      <c r="C1079" s="12"/>
      <c r="D1079" s="12"/>
      <c r="E1079" s="12"/>
      <c r="F1079" s="12"/>
      <c r="G1079" s="13"/>
      <c r="H1079" s="6"/>
      <c r="I1079" s="6"/>
      <c r="J1079" s="6"/>
      <c r="K1079" s="6"/>
      <c r="L1079" s="6"/>
      <c r="M1079" s="6"/>
      <c r="N1079" s="5"/>
      <c r="P1079" s="3"/>
    </row>
    <row r="1080" spans="1:16" s="18" customFormat="1" ht="12.75" customHeight="1">
      <c r="A1080" s="14"/>
      <c r="B1080" s="15" t="s">
        <v>115</v>
      </c>
      <c r="C1080" s="15" t="s">
        <v>290</v>
      </c>
      <c r="D1080" s="15" t="s">
        <v>116</v>
      </c>
      <c r="E1080" s="15" t="s">
        <v>117</v>
      </c>
      <c r="F1080" s="56" t="s">
        <v>292</v>
      </c>
      <c r="G1080" s="107" t="s">
        <v>292</v>
      </c>
      <c r="I1080" s="6"/>
      <c r="J1080" s="6"/>
      <c r="N1080" s="53"/>
      <c r="O1080" s="43"/>
      <c r="P1080" s="43"/>
    </row>
    <row r="1081" spans="1:16" ht="12.75" customHeight="1">
      <c r="A1081" s="19" t="s">
        <v>3</v>
      </c>
      <c r="B1081" s="12"/>
      <c r="C1081" s="85" t="s">
        <v>291</v>
      </c>
      <c r="D1081" s="12"/>
      <c r="E1081" s="12"/>
      <c r="F1081" s="85" t="s">
        <v>293</v>
      </c>
      <c r="G1081" s="86" t="s">
        <v>294</v>
      </c>
      <c r="H1081" s="6"/>
      <c r="I1081" s="6"/>
      <c r="J1081" s="6"/>
      <c r="K1081" s="6"/>
      <c r="L1081" s="6"/>
      <c r="M1081" s="6"/>
      <c r="N1081" s="5"/>
      <c r="P1081" s="3"/>
    </row>
    <row r="1082" spans="1:16" ht="12.75" customHeight="1">
      <c r="A1082" s="20" t="s">
        <v>4</v>
      </c>
      <c r="B1082" s="21"/>
      <c r="C1082" s="21"/>
      <c r="D1082" s="21"/>
      <c r="E1082" s="21"/>
      <c r="F1082" s="21"/>
      <c r="G1082" s="22"/>
      <c r="H1082" s="6"/>
      <c r="I1082" s="6"/>
      <c r="J1082" s="6"/>
      <c r="K1082" s="6"/>
      <c r="L1082" s="6"/>
      <c r="M1082" s="6"/>
      <c r="N1082" s="5"/>
      <c r="P1082" s="3"/>
    </row>
    <row r="1083" spans="1:15" ht="12.75" customHeight="1">
      <c r="A1083" s="23" t="s">
        <v>68</v>
      </c>
      <c r="B1083" s="30">
        <v>3</v>
      </c>
      <c r="C1083" s="30">
        <v>163</v>
      </c>
      <c r="D1083" s="30">
        <v>30</v>
      </c>
      <c r="E1083" s="30">
        <v>42</v>
      </c>
      <c r="F1083" s="33">
        <v>0</v>
      </c>
      <c r="G1083" s="108">
        <v>16</v>
      </c>
      <c r="H1083" s="6"/>
      <c r="I1083" s="6"/>
      <c r="J1083" s="6"/>
      <c r="K1083" s="6"/>
      <c r="L1083" s="6"/>
      <c r="M1083" s="6"/>
      <c r="N1083" s="6"/>
      <c r="O1083" s="6"/>
    </row>
    <row r="1084" spans="1:16" ht="12.75" customHeight="1">
      <c r="A1084" s="23" t="s">
        <v>54</v>
      </c>
      <c r="B1084" s="25">
        <v>9</v>
      </c>
      <c r="C1084" s="25">
        <v>71</v>
      </c>
      <c r="D1084" s="25">
        <v>9</v>
      </c>
      <c r="E1084" s="25">
        <v>2</v>
      </c>
      <c r="F1084" s="25">
        <v>0</v>
      </c>
      <c r="G1084" s="26">
        <v>20</v>
      </c>
      <c r="H1084" s="6"/>
      <c r="I1084" s="6"/>
      <c r="J1084" s="6"/>
      <c r="K1084" s="6"/>
      <c r="L1084" s="6"/>
      <c r="M1084" s="6"/>
      <c r="N1084" s="54"/>
      <c r="P1084" s="3"/>
    </row>
    <row r="1085" spans="1:16" ht="12.75" customHeight="1">
      <c r="A1085" s="23" t="s">
        <v>164</v>
      </c>
      <c r="B1085" s="24">
        <f aca="true" t="shared" si="17" ref="B1085:G1085">SUM(B1086:B1132)</f>
        <v>2</v>
      </c>
      <c r="C1085" s="24">
        <f t="shared" si="17"/>
        <v>15</v>
      </c>
      <c r="D1085" s="24">
        <f t="shared" si="17"/>
        <v>44</v>
      </c>
      <c r="E1085" s="24">
        <f t="shared" si="17"/>
        <v>24</v>
      </c>
      <c r="F1085" s="24">
        <f t="shared" si="17"/>
        <v>4</v>
      </c>
      <c r="G1085" s="103">
        <f t="shared" si="17"/>
        <v>5</v>
      </c>
      <c r="H1085" s="6"/>
      <c r="I1085" s="6"/>
      <c r="J1085" s="6"/>
      <c r="K1085" s="6"/>
      <c r="L1085" s="6"/>
      <c r="M1085" s="6"/>
      <c r="N1085" s="54"/>
      <c r="P1085" s="3"/>
    </row>
    <row r="1086" spans="1:16" ht="12.75" customHeight="1">
      <c r="A1086" s="29" t="s">
        <v>5</v>
      </c>
      <c r="B1086" s="27">
        <v>0</v>
      </c>
      <c r="C1086" s="27">
        <v>0</v>
      </c>
      <c r="D1086" s="27">
        <v>34</v>
      </c>
      <c r="E1086" s="27">
        <v>0</v>
      </c>
      <c r="F1086" s="27">
        <v>0</v>
      </c>
      <c r="G1086" s="28">
        <v>0</v>
      </c>
      <c r="H1086" s="6"/>
      <c r="I1086" s="6"/>
      <c r="J1086" s="6"/>
      <c r="K1086" s="6"/>
      <c r="L1086" s="6"/>
      <c r="M1086" s="6"/>
      <c r="N1086" s="54"/>
      <c r="P1086" s="3"/>
    </row>
    <row r="1087" spans="1:16" ht="12.75" customHeight="1">
      <c r="A1087" s="31" t="s">
        <v>6</v>
      </c>
      <c r="B1087" s="27">
        <v>0</v>
      </c>
      <c r="C1087" s="27">
        <v>0</v>
      </c>
      <c r="D1087" s="27">
        <v>7</v>
      </c>
      <c r="E1087" s="27">
        <v>0</v>
      </c>
      <c r="F1087" s="27">
        <v>0</v>
      </c>
      <c r="G1087" s="28">
        <v>0</v>
      </c>
      <c r="H1087" s="6"/>
      <c r="I1087" s="6"/>
      <c r="J1087" s="6"/>
      <c r="K1087" s="6"/>
      <c r="L1087" s="6"/>
      <c r="M1087" s="6"/>
      <c r="N1087" s="54"/>
      <c r="P1087" s="3"/>
    </row>
    <row r="1088" spans="1:16" ht="12.75" customHeight="1">
      <c r="A1088" s="31" t="s">
        <v>7</v>
      </c>
      <c r="B1088" s="27">
        <v>0</v>
      </c>
      <c r="C1088" s="27">
        <v>0</v>
      </c>
      <c r="D1088" s="27">
        <v>0</v>
      </c>
      <c r="E1088" s="27">
        <v>0</v>
      </c>
      <c r="F1088" s="27">
        <v>0</v>
      </c>
      <c r="G1088" s="28">
        <v>0</v>
      </c>
      <c r="H1088" s="6"/>
      <c r="I1088" s="6"/>
      <c r="J1088" s="6"/>
      <c r="K1088" s="6"/>
      <c r="L1088" s="6"/>
      <c r="M1088" s="6"/>
      <c r="N1088" s="54"/>
      <c r="P1088" s="3"/>
    </row>
    <row r="1089" spans="1:16" ht="12.75" customHeight="1">
      <c r="A1089" s="31" t="s">
        <v>8</v>
      </c>
      <c r="B1089" s="27">
        <v>0</v>
      </c>
      <c r="C1089" s="27">
        <v>0</v>
      </c>
      <c r="D1089" s="27">
        <v>0</v>
      </c>
      <c r="E1089" s="27">
        <v>0</v>
      </c>
      <c r="F1089" s="27">
        <v>0</v>
      </c>
      <c r="G1089" s="28">
        <v>0</v>
      </c>
      <c r="H1089" s="6"/>
      <c r="I1089" s="6"/>
      <c r="J1089" s="6"/>
      <c r="K1089" s="6"/>
      <c r="L1089" s="6"/>
      <c r="M1089" s="6"/>
      <c r="N1089" s="54"/>
      <c r="P1089" s="3"/>
    </row>
    <row r="1090" spans="1:16" ht="12.75" customHeight="1">
      <c r="A1090" s="32" t="s">
        <v>9</v>
      </c>
      <c r="B1090" s="34">
        <v>0</v>
      </c>
      <c r="C1090" s="34">
        <v>0</v>
      </c>
      <c r="D1090" s="34">
        <v>3</v>
      </c>
      <c r="E1090" s="34">
        <v>0</v>
      </c>
      <c r="F1090" s="34">
        <v>0</v>
      </c>
      <c r="G1090" s="35">
        <v>0</v>
      </c>
      <c r="H1090" s="6"/>
      <c r="I1090" s="6"/>
      <c r="J1090" s="6"/>
      <c r="K1090" s="6"/>
      <c r="L1090" s="6"/>
      <c r="M1090" s="6"/>
      <c r="N1090" s="54"/>
      <c r="P1090" s="3"/>
    </row>
    <row r="1091" spans="1:16" ht="12.75" customHeight="1">
      <c r="A1091" s="29" t="s">
        <v>10</v>
      </c>
      <c r="B1091" s="27">
        <v>0</v>
      </c>
      <c r="C1091" s="27">
        <v>0</v>
      </c>
      <c r="D1091" s="27">
        <v>0</v>
      </c>
      <c r="E1091" s="27">
        <v>0</v>
      </c>
      <c r="F1091" s="27">
        <v>0</v>
      </c>
      <c r="G1091" s="28">
        <v>0</v>
      </c>
      <c r="H1091" s="6"/>
      <c r="I1091" s="6"/>
      <c r="J1091" s="6"/>
      <c r="K1091" s="6"/>
      <c r="L1091" s="6"/>
      <c r="M1091" s="6"/>
      <c r="N1091" s="54"/>
      <c r="P1091" s="3"/>
    </row>
    <row r="1092" spans="1:16" ht="12.75" customHeight="1">
      <c r="A1092" s="31" t="s">
        <v>11</v>
      </c>
      <c r="B1092" s="27">
        <v>0</v>
      </c>
      <c r="C1092" s="27">
        <v>0</v>
      </c>
      <c r="D1092" s="27">
        <v>0</v>
      </c>
      <c r="E1092" s="27">
        <v>0</v>
      </c>
      <c r="F1092" s="27">
        <v>0</v>
      </c>
      <c r="G1092" s="28">
        <v>0</v>
      </c>
      <c r="H1092" s="6"/>
      <c r="I1092" s="6"/>
      <c r="J1092" s="6"/>
      <c r="K1092" s="6"/>
      <c r="L1092" s="6"/>
      <c r="M1092" s="6"/>
      <c r="N1092" s="54"/>
      <c r="P1092" s="3"/>
    </row>
    <row r="1093" spans="1:16" ht="12.75" customHeight="1">
      <c r="A1093" s="31" t="s">
        <v>12</v>
      </c>
      <c r="B1093" s="27">
        <v>0</v>
      </c>
      <c r="C1093" s="27">
        <v>0</v>
      </c>
      <c r="D1093" s="27">
        <v>0</v>
      </c>
      <c r="E1093" s="27">
        <v>0</v>
      </c>
      <c r="F1093" s="27">
        <v>0</v>
      </c>
      <c r="G1093" s="28">
        <v>0</v>
      </c>
      <c r="H1093" s="6"/>
      <c r="I1093" s="6"/>
      <c r="J1093" s="6"/>
      <c r="K1093" s="6"/>
      <c r="L1093" s="6"/>
      <c r="M1093" s="6"/>
      <c r="N1093" s="54"/>
      <c r="P1093" s="3"/>
    </row>
    <row r="1094" spans="1:16" ht="12.75" customHeight="1">
      <c r="A1094" s="31" t="s">
        <v>13</v>
      </c>
      <c r="B1094" s="27">
        <v>0</v>
      </c>
      <c r="C1094" s="27">
        <v>0</v>
      </c>
      <c r="D1094" s="27">
        <v>0</v>
      </c>
      <c r="E1094" s="27">
        <v>0</v>
      </c>
      <c r="F1094" s="27">
        <v>0</v>
      </c>
      <c r="G1094" s="28">
        <v>0</v>
      </c>
      <c r="H1094" s="6"/>
      <c r="I1094" s="6"/>
      <c r="J1094" s="6"/>
      <c r="K1094" s="6"/>
      <c r="L1094" s="6"/>
      <c r="M1094" s="6"/>
      <c r="N1094" s="54"/>
      <c r="P1094" s="3"/>
    </row>
    <row r="1095" spans="1:16" ht="12.75" customHeight="1">
      <c r="A1095" s="32" t="s">
        <v>14</v>
      </c>
      <c r="B1095" s="34">
        <v>0</v>
      </c>
      <c r="C1095" s="34">
        <v>0</v>
      </c>
      <c r="D1095" s="34">
        <v>0</v>
      </c>
      <c r="E1095" s="34">
        <v>0</v>
      </c>
      <c r="F1095" s="34">
        <v>0</v>
      </c>
      <c r="G1095" s="35">
        <v>0</v>
      </c>
      <c r="H1095" s="6"/>
      <c r="I1095" s="6"/>
      <c r="J1095" s="6"/>
      <c r="K1095" s="6"/>
      <c r="L1095" s="6"/>
      <c r="M1095" s="6"/>
      <c r="N1095" s="54"/>
      <c r="P1095" s="3"/>
    </row>
    <row r="1096" spans="1:16" ht="12.75" customHeight="1">
      <c r="A1096" s="29" t="s">
        <v>15</v>
      </c>
      <c r="B1096" s="27">
        <v>1</v>
      </c>
      <c r="C1096" s="27">
        <v>0</v>
      </c>
      <c r="D1096" s="27">
        <v>0</v>
      </c>
      <c r="E1096" s="27">
        <v>0</v>
      </c>
      <c r="F1096" s="27">
        <v>0</v>
      </c>
      <c r="G1096" s="28">
        <v>0</v>
      </c>
      <c r="H1096" s="6"/>
      <c r="I1096" s="6"/>
      <c r="J1096" s="6"/>
      <c r="K1096" s="6"/>
      <c r="L1096" s="6"/>
      <c r="M1096" s="6"/>
      <c r="N1096" s="54"/>
      <c r="P1096" s="3"/>
    </row>
    <row r="1097" spans="1:16" ht="12.75" customHeight="1">
      <c r="A1097" s="31" t="s">
        <v>16</v>
      </c>
      <c r="B1097" s="27">
        <v>0</v>
      </c>
      <c r="C1097" s="27">
        <v>0</v>
      </c>
      <c r="D1097" s="27">
        <v>0</v>
      </c>
      <c r="E1097" s="27">
        <v>0</v>
      </c>
      <c r="F1097" s="27">
        <v>0</v>
      </c>
      <c r="G1097" s="28">
        <v>0</v>
      </c>
      <c r="H1097" s="6"/>
      <c r="I1097" s="6"/>
      <c r="J1097" s="6"/>
      <c r="K1097" s="6"/>
      <c r="L1097" s="6"/>
      <c r="M1097" s="6"/>
      <c r="N1097" s="54"/>
      <c r="P1097" s="3"/>
    </row>
    <row r="1098" spans="1:16" ht="12.75" customHeight="1">
      <c r="A1098" s="31" t="s">
        <v>17</v>
      </c>
      <c r="B1098" s="27">
        <v>0</v>
      </c>
      <c r="C1098" s="27">
        <v>0</v>
      </c>
      <c r="D1098" s="27">
        <v>0</v>
      </c>
      <c r="E1098" s="27">
        <v>0</v>
      </c>
      <c r="F1098" s="27">
        <v>0</v>
      </c>
      <c r="G1098" s="28">
        <v>0</v>
      </c>
      <c r="H1098" s="6"/>
      <c r="I1098" s="6"/>
      <c r="J1098" s="6"/>
      <c r="K1098" s="6"/>
      <c r="L1098" s="6"/>
      <c r="M1098" s="6"/>
      <c r="N1098" s="54"/>
      <c r="P1098" s="3"/>
    </row>
    <row r="1099" spans="1:16" ht="12.75" customHeight="1">
      <c r="A1099" s="31" t="s">
        <v>18</v>
      </c>
      <c r="B1099" s="27">
        <v>0</v>
      </c>
      <c r="C1099" s="27">
        <v>0</v>
      </c>
      <c r="D1099" s="27">
        <v>0</v>
      </c>
      <c r="E1099" s="27">
        <v>0</v>
      </c>
      <c r="F1099" s="27">
        <v>0</v>
      </c>
      <c r="G1099" s="28">
        <v>0</v>
      </c>
      <c r="H1099" s="6"/>
      <c r="I1099" s="6"/>
      <c r="J1099" s="6"/>
      <c r="K1099" s="6"/>
      <c r="L1099" s="6"/>
      <c r="M1099" s="6"/>
      <c r="N1099" s="54"/>
      <c r="P1099" s="3"/>
    </row>
    <row r="1100" spans="1:16" ht="12.75" customHeight="1">
      <c r="A1100" s="32" t="s">
        <v>19</v>
      </c>
      <c r="B1100" s="34">
        <v>0</v>
      </c>
      <c r="C1100" s="34">
        <v>0</v>
      </c>
      <c r="D1100" s="34">
        <v>0</v>
      </c>
      <c r="E1100" s="34">
        <v>0</v>
      </c>
      <c r="F1100" s="34">
        <v>0</v>
      </c>
      <c r="G1100" s="35">
        <v>0</v>
      </c>
      <c r="H1100" s="6"/>
      <c r="I1100" s="6"/>
      <c r="J1100" s="6"/>
      <c r="K1100" s="6"/>
      <c r="L1100" s="6"/>
      <c r="M1100" s="6"/>
      <c r="N1100" s="54"/>
      <c r="P1100" s="3"/>
    </row>
    <row r="1101" spans="1:16" ht="12.75" customHeight="1">
      <c r="A1101" s="29" t="s">
        <v>20</v>
      </c>
      <c r="B1101" s="27">
        <v>0</v>
      </c>
      <c r="C1101" s="27">
        <v>0</v>
      </c>
      <c r="D1101" s="27">
        <v>0</v>
      </c>
      <c r="E1101" s="27">
        <v>0</v>
      </c>
      <c r="F1101" s="27">
        <v>0</v>
      </c>
      <c r="G1101" s="28">
        <v>0</v>
      </c>
      <c r="H1101" s="6"/>
      <c r="I1101" s="6"/>
      <c r="J1101" s="6"/>
      <c r="K1101" s="6"/>
      <c r="L1101" s="6"/>
      <c r="M1101" s="6"/>
      <c r="N1101" s="54"/>
      <c r="P1101" s="3"/>
    </row>
    <row r="1102" spans="1:16" ht="12.75" customHeight="1">
      <c r="A1102" s="31" t="s">
        <v>21</v>
      </c>
      <c r="B1102" s="27">
        <v>0</v>
      </c>
      <c r="C1102" s="27">
        <v>0</v>
      </c>
      <c r="D1102" s="27">
        <v>0</v>
      </c>
      <c r="E1102" s="27">
        <v>0</v>
      </c>
      <c r="F1102" s="27">
        <v>0</v>
      </c>
      <c r="G1102" s="28">
        <v>0</v>
      </c>
      <c r="H1102" s="6"/>
      <c r="I1102" s="6"/>
      <c r="J1102" s="6"/>
      <c r="K1102" s="6"/>
      <c r="L1102" s="6"/>
      <c r="M1102" s="6"/>
      <c r="N1102" s="54"/>
      <c r="P1102" s="3"/>
    </row>
    <row r="1103" spans="1:16" ht="12.75" customHeight="1">
      <c r="A1103" s="31" t="s">
        <v>22</v>
      </c>
      <c r="B1103" s="27">
        <v>0</v>
      </c>
      <c r="C1103" s="27">
        <v>0</v>
      </c>
      <c r="D1103" s="27">
        <v>0</v>
      </c>
      <c r="E1103" s="27">
        <v>0</v>
      </c>
      <c r="F1103" s="27">
        <v>0</v>
      </c>
      <c r="G1103" s="28">
        <v>0</v>
      </c>
      <c r="H1103" s="6"/>
      <c r="I1103" s="6"/>
      <c r="J1103" s="6"/>
      <c r="K1103" s="6"/>
      <c r="L1103" s="6"/>
      <c r="M1103" s="6"/>
      <c r="N1103" s="54"/>
      <c r="P1103" s="3"/>
    </row>
    <row r="1104" spans="1:16" ht="12.75" customHeight="1">
      <c r="A1104" s="31" t="s">
        <v>23</v>
      </c>
      <c r="B1104" s="27">
        <v>0</v>
      </c>
      <c r="C1104" s="27">
        <v>0</v>
      </c>
      <c r="D1104" s="27">
        <v>0</v>
      </c>
      <c r="E1104" s="27">
        <v>0</v>
      </c>
      <c r="F1104" s="27">
        <v>0</v>
      </c>
      <c r="G1104" s="28">
        <v>0</v>
      </c>
      <c r="H1104" s="6"/>
      <c r="I1104" s="6"/>
      <c r="J1104" s="6"/>
      <c r="K1104" s="6"/>
      <c r="L1104" s="6"/>
      <c r="M1104" s="6"/>
      <c r="N1104" s="54"/>
      <c r="P1104" s="3"/>
    </row>
    <row r="1105" spans="1:16" ht="12.75" customHeight="1">
      <c r="A1105" s="32" t="s">
        <v>24</v>
      </c>
      <c r="B1105" s="34">
        <v>1</v>
      </c>
      <c r="C1105" s="34">
        <v>0</v>
      </c>
      <c r="D1105" s="34">
        <v>0</v>
      </c>
      <c r="E1105" s="34">
        <v>24</v>
      </c>
      <c r="F1105" s="34">
        <v>0</v>
      </c>
      <c r="G1105" s="35">
        <v>0</v>
      </c>
      <c r="H1105" s="6"/>
      <c r="I1105" s="6"/>
      <c r="J1105" s="6"/>
      <c r="K1105" s="6"/>
      <c r="L1105" s="6"/>
      <c r="M1105" s="6"/>
      <c r="N1105" s="54"/>
      <c r="P1105" s="3"/>
    </row>
    <row r="1106" spans="1:16" ht="12.75" customHeight="1">
      <c r="A1106" s="29" t="s">
        <v>25</v>
      </c>
      <c r="B1106" s="27">
        <v>0</v>
      </c>
      <c r="C1106" s="27">
        <v>0</v>
      </c>
      <c r="D1106" s="27">
        <v>0</v>
      </c>
      <c r="E1106" s="27">
        <v>0</v>
      </c>
      <c r="F1106" s="27">
        <v>0</v>
      </c>
      <c r="G1106" s="28">
        <v>0</v>
      </c>
      <c r="H1106" s="6"/>
      <c r="I1106" s="6"/>
      <c r="J1106" s="6"/>
      <c r="K1106" s="6"/>
      <c r="L1106" s="6"/>
      <c r="M1106" s="6"/>
      <c r="N1106" s="54"/>
      <c r="P1106" s="3"/>
    </row>
    <row r="1107" spans="1:16" ht="12.75" customHeight="1">
      <c r="A1107" s="31" t="s">
        <v>26</v>
      </c>
      <c r="B1107" s="27">
        <v>0</v>
      </c>
      <c r="C1107" s="27">
        <v>0</v>
      </c>
      <c r="D1107" s="27">
        <v>0</v>
      </c>
      <c r="E1107" s="27">
        <v>0</v>
      </c>
      <c r="F1107" s="27">
        <v>0</v>
      </c>
      <c r="G1107" s="28">
        <v>0</v>
      </c>
      <c r="H1107" s="6"/>
      <c r="I1107" s="6"/>
      <c r="J1107" s="6"/>
      <c r="K1107" s="6"/>
      <c r="L1107" s="6"/>
      <c r="M1107" s="6"/>
      <c r="N1107" s="54"/>
      <c r="P1107" s="3"/>
    </row>
    <row r="1108" spans="1:16" ht="12.75" customHeight="1">
      <c r="A1108" s="31" t="s">
        <v>27</v>
      </c>
      <c r="B1108" s="27">
        <v>0</v>
      </c>
      <c r="C1108" s="27">
        <v>0</v>
      </c>
      <c r="D1108" s="27">
        <v>0</v>
      </c>
      <c r="E1108" s="27">
        <v>0</v>
      </c>
      <c r="F1108" s="27">
        <v>0</v>
      </c>
      <c r="G1108" s="28">
        <v>0</v>
      </c>
      <c r="H1108" s="6"/>
      <c r="I1108" s="6"/>
      <c r="J1108" s="6"/>
      <c r="K1108" s="6"/>
      <c r="L1108" s="6"/>
      <c r="M1108" s="6"/>
      <c r="N1108" s="54"/>
      <c r="P1108" s="3"/>
    </row>
    <row r="1109" spans="1:16" ht="12.75" customHeight="1">
      <c r="A1109" s="31" t="s">
        <v>28</v>
      </c>
      <c r="B1109" s="27">
        <v>0</v>
      </c>
      <c r="C1109" s="27">
        <v>0</v>
      </c>
      <c r="D1109" s="27">
        <v>0</v>
      </c>
      <c r="E1109" s="27">
        <v>0</v>
      </c>
      <c r="F1109" s="27">
        <v>0</v>
      </c>
      <c r="G1109" s="28">
        <v>0</v>
      </c>
      <c r="H1109" s="6"/>
      <c r="I1109" s="6"/>
      <c r="J1109" s="6"/>
      <c r="K1109" s="6"/>
      <c r="L1109" s="6"/>
      <c r="M1109" s="6"/>
      <c r="N1109" s="54"/>
      <c r="P1109" s="3"/>
    </row>
    <row r="1110" spans="1:16" ht="12.75" customHeight="1">
      <c r="A1110" s="32" t="s">
        <v>29</v>
      </c>
      <c r="B1110" s="34">
        <v>0</v>
      </c>
      <c r="C1110" s="34">
        <v>0</v>
      </c>
      <c r="D1110" s="34">
        <v>0</v>
      </c>
      <c r="E1110" s="34">
        <v>0</v>
      </c>
      <c r="F1110" s="34">
        <v>0</v>
      </c>
      <c r="G1110" s="35">
        <v>0</v>
      </c>
      <c r="H1110" s="6"/>
      <c r="I1110" s="6"/>
      <c r="J1110" s="6"/>
      <c r="K1110" s="6"/>
      <c r="L1110" s="6"/>
      <c r="M1110" s="6"/>
      <c r="N1110" s="54"/>
      <c r="P1110" s="3"/>
    </row>
    <row r="1111" spans="1:16" ht="12.75" customHeight="1">
      <c r="A1111" s="29" t="s">
        <v>30</v>
      </c>
      <c r="B1111" s="27">
        <v>0</v>
      </c>
      <c r="C1111" s="27">
        <v>0</v>
      </c>
      <c r="D1111" s="27">
        <v>0</v>
      </c>
      <c r="E1111" s="27">
        <v>0</v>
      </c>
      <c r="F1111" s="27">
        <v>0</v>
      </c>
      <c r="G1111" s="28">
        <v>0</v>
      </c>
      <c r="H1111" s="6"/>
      <c r="I1111" s="6"/>
      <c r="J1111" s="6"/>
      <c r="K1111" s="6"/>
      <c r="L1111" s="6"/>
      <c r="M1111" s="6"/>
      <c r="N1111" s="54"/>
      <c r="P1111" s="3"/>
    </row>
    <row r="1112" spans="1:16" ht="12.75" customHeight="1">
      <c r="A1112" s="31" t="s">
        <v>31</v>
      </c>
      <c r="B1112" s="27">
        <v>0</v>
      </c>
      <c r="C1112" s="27">
        <v>0</v>
      </c>
      <c r="D1112" s="27">
        <v>0</v>
      </c>
      <c r="E1112" s="27">
        <v>0</v>
      </c>
      <c r="F1112" s="27">
        <v>0</v>
      </c>
      <c r="G1112" s="28">
        <v>0</v>
      </c>
      <c r="H1112" s="6"/>
      <c r="I1112" s="6"/>
      <c r="J1112" s="6"/>
      <c r="K1112" s="6"/>
      <c r="L1112" s="6"/>
      <c r="M1112" s="6"/>
      <c r="N1112" s="54"/>
      <c r="P1112" s="3"/>
    </row>
    <row r="1113" spans="1:16" ht="12.75" customHeight="1">
      <c r="A1113" s="31" t="s">
        <v>32</v>
      </c>
      <c r="B1113" s="27">
        <v>0</v>
      </c>
      <c r="C1113" s="27">
        <v>0</v>
      </c>
      <c r="D1113" s="27">
        <v>0</v>
      </c>
      <c r="E1113" s="27">
        <v>0</v>
      </c>
      <c r="F1113" s="27">
        <v>0</v>
      </c>
      <c r="G1113" s="28">
        <v>0</v>
      </c>
      <c r="H1113" s="6"/>
      <c r="I1113" s="6"/>
      <c r="J1113" s="6"/>
      <c r="K1113" s="6"/>
      <c r="L1113" s="6"/>
      <c r="M1113" s="6"/>
      <c r="N1113" s="54"/>
      <c r="P1113" s="3"/>
    </row>
    <row r="1114" spans="1:16" ht="12.75" customHeight="1">
      <c r="A1114" s="31" t="s">
        <v>33</v>
      </c>
      <c r="B1114" s="27">
        <v>0</v>
      </c>
      <c r="C1114" s="27">
        <v>0</v>
      </c>
      <c r="D1114" s="27">
        <v>0</v>
      </c>
      <c r="E1114" s="27">
        <v>0</v>
      </c>
      <c r="F1114" s="27">
        <v>0</v>
      </c>
      <c r="G1114" s="28">
        <v>0</v>
      </c>
      <c r="H1114" s="6"/>
      <c r="I1114" s="6"/>
      <c r="J1114" s="6"/>
      <c r="K1114" s="6"/>
      <c r="L1114" s="6"/>
      <c r="M1114" s="6"/>
      <c r="N1114" s="54"/>
      <c r="P1114" s="3"/>
    </row>
    <row r="1115" spans="1:16" ht="12.75" customHeight="1">
      <c r="A1115" s="32" t="s">
        <v>34</v>
      </c>
      <c r="B1115" s="34">
        <v>0</v>
      </c>
      <c r="C1115" s="34">
        <v>0</v>
      </c>
      <c r="D1115" s="34">
        <v>0</v>
      </c>
      <c r="E1115" s="34">
        <v>0</v>
      </c>
      <c r="F1115" s="34">
        <v>0</v>
      </c>
      <c r="G1115" s="35">
        <v>0</v>
      </c>
      <c r="H1115" s="6"/>
      <c r="I1115" s="6"/>
      <c r="J1115" s="6"/>
      <c r="K1115" s="6"/>
      <c r="L1115" s="6"/>
      <c r="M1115" s="6"/>
      <c r="N1115" s="54"/>
      <c r="P1115" s="3"/>
    </row>
    <row r="1116" spans="1:16" ht="12.75" customHeight="1">
      <c r="A1116" s="29" t="s">
        <v>35</v>
      </c>
      <c r="B1116" s="27">
        <v>0</v>
      </c>
      <c r="C1116" s="27">
        <v>0</v>
      </c>
      <c r="D1116" s="27">
        <v>0</v>
      </c>
      <c r="E1116" s="27">
        <v>0</v>
      </c>
      <c r="F1116" s="27">
        <v>0</v>
      </c>
      <c r="G1116" s="28">
        <v>0</v>
      </c>
      <c r="H1116" s="6"/>
      <c r="I1116" s="6"/>
      <c r="J1116" s="6"/>
      <c r="K1116" s="6"/>
      <c r="L1116" s="6"/>
      <c r="M1116" s="6"/>
      <c r="N1116" s="54"/>
      <c r="P1116" s="3"/>
    </row>
    <row r="1117" spans="1:16" ht="12.75" customHeight="1">
      <c r="A1117" s="31" t="s">
        <v>36</v>
      </c>
      <c r="B1117" s="27">
        <v>0</v>
      </c>
      <c r="C1117" s="27">
        <v>0</v>
      </c>
      <c r="D1117" s="27">
        <v>0</v>
      </c>
      <c r="E1117" s="27">
        <v>0</v>
      </c>
      <c r="F1117" s="27">
        <v>0</v>
      </c>
      <c r="G1117" s="28">
        <v>0</v>
      </c>
      <c r="H1117" s="6"/>
      <c r="I1117" s="6"/>
      <c r="J1117" s="6"/>
      <c r="K1117" s="6"/>
      <c r="L1117" s="6"/>
      <c r="M1117" s="6"/>
      <c r="N1117" s="54"/>
      <c r="P1117" s="3"/>
    </row>
    <row r="1118" spans="1:16" ht="12.75" customHeight="1">
      <c r="A1118" s="31" t="s">
        <v>37</v>
      </c>
      <c r="B1118" s="27">
        <v>0</v>
      </c>
      <c r="C1118" s="27">
        <v>0</v>
      </c>
      <c r="D1118" s="27">
        <v>0</v>
      </c>
      <c r="E1118" s="27">
        <v>0</v>
      </c>
      <c r="F1118" s="27">
        <v>0</v>
      </c>
      <c r="G1118" s="28">
        <v>0</v>
      </c>
      <c r="H1118" s="6"/>
      <c r="I1118" s="6"/>
      <c r="J1118" s="6"/>
      <c r="K1118" s="6"/>
      <c r="L1118" s="6"/>
      <c r="M1118" s="6"/>
      <c r="N1118" s="54"/>
      <c r="P1118" s="3"/>
    </row>
    <row r="1119" spans="1:16" ht="12.75" customHeight="1">
      <c r="A1119" s="31" t="s">
        <v>38</v>
      </c>
      <c r="B1119" s="27">
        <v>0</v>
      </c>
      <c r="C1119" s="27">
        <v>0</v>
      </c>
      <c r="D1119" s="27">
        <v>0</v>
      </c>
      <c r="E1119" s="27">
        <v>0</v>
      </c>
      <c r="F1119" s="27">
        <v>0</v>
      </c>
      <c r="G1119" s="28">
        <v>0</v>
      </c>
      <c r="H1119" s="6"/>
      <c r="I1119" s="6"/>
      <c r="J1119" s="6"/>
      <c r="K1119" s="6"/>
      <c r="L1119" s="6"/>
      <c r="M1119" s="6"/>
      <c r="N1119" s="54"/>
      <c r="P1119" s="3"/>
    </row>
    <row r="1120" spans="1:16" ht="12.75" customHeight="1">
      <c r="A1120" s="32" t="s">
        <v>39</v>
      </c>
      <c r="B1120" s="34">
        <v>0</v>
      </c>
      <c r="C1120" s="34">
        <v>0</v>
      </c>
      <c r="D1120" s="34">
        <v>0</v>
      </c>
      <c r="E1120" s="34">
        <v>0</v>
      </c>
      <c r="F1120" s="34">
        <v>0</v>
      </c>
      <c r="G1120" s="35">
        <v>0</v>
      </c>
      <c r="H1120" s="6"/>
      <c r="I1120" s="6"/>
      <c r="J1120" s="6"/>
      <c r="K1120" s="6"/>
      <c r="L1120" s="6"/>
      <c r="M1120" s="6"/>
      <c r="N1120" s="54"/>
      <c r="P1120" s="3"/>
    </row>
    <row r="1121" spans="1:16" ht="12.75" customHeight="1">
      <c r="A1121" s="29" t="s">
        <v>40</v>
      </c>
      <c r="B1121" s="27">
        <v>0</v>
      </c>
      <c r="C1121" s="27">
        <v>0</v>
      </c>
      <c r="D1121" s="27">
        <v>0</v>
      </c>
      <c r="E1121" s="27">
        <v>0</v>
      </c>
      <c r="F1121" s="27">
        <v>0</v>
      </c>
      <c r="G1121" s="28">
        <v>0</v>
      </c>
      <c r="H1121" s="6"/>
      <c r="I1121" s="6"/>
      <c r="J1121" s="6"/>
      <c r="K1121" s="6"/>
      <c r="L1121" s="6"/>
      <c r="M1121" s="6"/>
      <c r="N1121" s="54"/>
      <c r="P1121" s="3"/>
    </row>
    <row r="1122" spans="1:16" ht="12.75" customHeight="1">
      <c r="A1122" s="31" t="s">
        <v>41</v>
      </c>
      <c r="B1122" s="27">
        <v>0</v>
      </c>
      <c r="C1122" s="27">
        <v>0</v>
      </c>
      <c r="D1122" s="27">
        <v>0</v>
      </c>
      <c r="E1122" s="27">
        <v>0</v>
      </c>
      <c r="F1122" s="27">
        <v>0</v>
      </c>
      <c r="G1122" s="28">
        <v>0</v>
      </c>
      <c r="H1122" s="6"/>
      <c r="I1122" s="6"/>
      <c r="J1122" s="6"/>
      <c r="K1122" s="6"/>
      <c r="L1122" s="6"/>
      <c r="M1122" s="6"/>
      <c r="N1122" s="54"/>
      <c r="P1122" s="3"/>
    </row>
    <row r="1123" spans="1:16" ht="12.75" customHeight="1">
      <c r="A1123" s="31" t="s">
        <v>42</v>
      </c>
      <c r="B1123" s="27">
        <v>0</v>
      </c>
      <c r="C1123" s="27">
        <v>0</v>
      </c>
      <c r="D1123" s="27">
        <v>0</v>
      </c>
      <c r="E1123" s="27">
        <v>0</v>
      </c>
      <c r="F1123" s="27">
        <v>0</v>
      </c>
      <c r="G1123" s="28">
        <v>0</v>
      </c>
      <c r="H1123" s="6"/>
      <c r="I1123" s="6"/>
      <c r="J1123" s="6"/>
      <c r="K1123" s="6"/>
      <c r="L1123" s="6"/>
      <c r="M1123" s="6"/>
      <c r="N1123" s="54"/>
      <c r="P1123" s="3"/>
    </row>
    <row r="1124" spans="1:16" ht="12.75" customHeight="1">
      <c r="A1124" s="31" t="s">
        <v>43</v>
      </c>
      <c r="B1124" s="27">
        <v>0</v>
      </c>
      <c r="C1124" s="27">
        <v>0</v>
      </c>
      <c r="D1124" s="27">
        <v>0</v>
      </c>
      <c r="E1124" s="27">
        <v>0</v>
      </c>
      <c r="F1124" s="27">
        <v>0</v>
      </c>
      <c r="G1124" s="28">
        <v>0</v>
      </c>
      <c r="H1124" s="6"/>
      <c r="I1124" s="6"/>
      <c r="J1124" s="6"/>
      <c r="K1124" s="6"/>
      <c r="L1124" s="6"/>
      <c r="M1124" s="6"/>
      <c r="N1124" s="54"/>
      <c r="P1124" s="3"/>
    </row>
    <row r="1125" spans="1:16" ht="12.75" customHeight="1">
      <c r="A1125" s="32" t="s">
        <v>44</v>
      </c>
      <c r="B1125" s="34">
        <v>0</v>
      </c>
      <c r="C1125" s="34">
        <v>0</v>
      </c>
      <c r="D1125" s="34">
        <v>0</v>
      </c>
      <c r="E1125" s="34">
        <v>0</v>
      </c>
      <c r="F1125" s="34">
        <v>0</v>
      </c>
      <c r="G1125" s="35">
        <v>0</v>
      </c>
      <c r="H1125" s="6"/>
      <c r="I1125" s="6"/>
      <c r="J1125" s="6"/>
      <c r="K1125" s="6"/>
      <c r="L1125" s="6"/>
      <c r="M1125" s="6"/>
      <c r="N1125" s="54"/>
      <c r="P1125" s="3"/>
    </row>
    <row r="1126" spans="1:16" ht="12.75" customHeight="1">
      <c r="A1126" s="29" t="s">
        <v>45</v>
      </c>
      <c r="B1126" s="27">
        <v>0</v>
      </c>
      <c r="C1126" s="27">
        <v>0</v>
      </c>
      <c r="D1126" s="27">
        <v>0</v>
      </c>
      <c r="E1126" s="27">
        <v>0</v>
      </c>
      <c r="F1126" s="27">
        <v>0</v>
      </c>
      <c r="G1126" s="28">
        <v>0</v>
      </c>
      <c r="H1126" s="6"/>
      <c r="I1126" s="6"/>
      <c r="J1126" s="6"/>
      <c r="K1126" s="6"/>
      <c r="L1126" s="6"/>
      <c r="M1126" s="6"/>
      <c r="N1126" s="54"/>
      <c r="P1126" s="3"/>
    </row>
    <row r="1127" spans="1:16" ht="12.75" customHeight="1">
      <c r="A1127" s="31" t="s">
        <v>46</v>
      </c>
      <c r="B1127" s="27">
        <v>0</v>
      </c>
      <c r="C1127" s="27">
        <v>0</v>
      </c>
      <c r="D1127" s="27">
        <v>0</v>
      </c>
      <c r="E1127" s="27">
        <v>0</v>
      </c>
      <c r="F1127" s="27">
        <v>0</v>
      </c>
      <c r="G1127" s="28">
        <v>0</v>
      </c>
      <c r="H1127" s="6"/>
      <c r="I1127" s="6"/>
      <c r="J1127" s="6"/>
      <c r="K1127" s="6"/>
      <c r="L1127" s="6"/>
      <c r="M1127" s="6"/>
      <c r="N1127" s="54"/>
      <c r="P1127" s="3"/>
    </row>
    <row r="1128" spans="1:16" ht="12.75" customHeight="1">
      <c r="A1128" s="31" t="s">
        <v>47</v>
      </c>
      <c r="B1128" s="27">
        <v>0</v>
      </c>
      <c r="C1128" s="27">
        <v>0</v>
      </c>
      <c r="D1128" s="27">
        <v>0</v>
      </c>
      <c r="E1128" s="27">
        <v>0</v>
      </c>
      <c r="F1128" s="27">
        <v>0</v>
      </c>
      <c r="G1128" s="28">
        <v>0</v>
      </c>
      <c r="H1128" s="6"/>
      <c r="I1128" s="6"/>
      <c r="J1128" s="6"/>
      <c r="K1128" s="6"/>
      <c r="L1128" s="6"/>
      <c r="M1128" s="6"/>
      <c r="N1128" s="54"/>
      <c r="P1128" s="3"/>
    </row>
    <row r="1129" spans="1:16" ht="12.75" customHeight="1">
      <c r="A1129" s="31" t="s">
        <v>48</v>
      </c>
      <c r="B1129" s="27">
        <v>0</v>
      </c>
      <c r="C1129" s="27">
        <v>0</v>
      </c>
      <c r="D1129" s="27">
        <v>0</v>
      </c>
      <c r="E1129" s="27">
        <v>0</v>
      </c>
      <c r="F1129" s="27">
        <v>0</v>
      </c>
      <c r="G1129" s="28">
        <v>0</v>
      </c>
      <c r="H1129" s="6"/>
      <c r="I1129" s="6"/>
      <c r="J1129" s="6"/>
      <c r="K1129" s="6"/>
      <c r="L1129" s="6"/>
      <c r="M1129" s="6"/>
      <c r="N1129" s="54"/>
      <c r="P1129" s="3"/>
    </row>
    <row r="1130" spans="1:16" ht="12.75" customHeight="1">
      <c r="A1130" s="32" t="s">
        <v>49</v>
      </c>
      <c r="B1130" s="34">
        <v>0</v>
      </c>
      <c r="C1130" s="34">
        <v>0</v>
      </c>
      <c r="D1130" s="34">
        <v>0</v>
      </c>
      <c r="E1130" s="34">
        <v>0</v>
      </c>
      <c r="F1130" s="34">
        <v>0</v>
      </c>
      <c r="G1130" s="35">
        <v>0</v>
      </c>
      <c r="H1130" s="6"/>
      <c r="I1130" s="6"/>
      <c r="J1130" s="6"/>
      <c r="K1130" s="6"/>
      <c r="L1130" s="6"/>
      <c r="M1130" s="6"/>
      <c r="N1130" s="54"/>
      <c r="P1130" s="3"/>
    </row>
    <row r="1131" spans="1:16" ht="12.75" customHeight="1">
      <c r="A1131" s="29" t="s">
        <v>50</v>
      </c>
      <c r="B1131" s="27">
        <v>0</v>
      </c>
      <c r="C1131" s="27">
        <v>0</v>
      </c>
      <c r="D1131" s="27">
        <v>0</v>
      </c>
      <c r="E1131" s="27">
        <v>0</v>
      </c>
      <c r="F1131" s="27">
        <v>4</v>
      </c>
      <c r="G1131" s="28">
        <v>0</v>
      </c>
      <c r="H1131" s="6"/>
      <c r="I1131" s="6"/>
      <c r="J1131" s="6"/>
      <c r="K1131" s="6"/>
      <c r="L1131" s="6"/>
      <c r="M1131" s="6"/>
      <c r="N1131" s="54"/>
      <c r="P1131" s="3"/>
    </row>
    <row r="1132" spans="1:16" ht="12.75" customHeight="1">
      <c r="A1132" s="39" t="s">
        <v>51</v>
      </c>
      <c r="B1132" s="41">
        <v>0</v>
      </c>
      <c r="C1132" s="41">
        <v>15</v>
      </c>
      <c r="D1132" s="41">
        <v>0</v>
      </c>
      <c r="E1132" s="41">
        <v>0</v>
      </c>
      <c r="F1132" s="41">
        <v>0</v>
      </c>
      <c r="G1132" s="42">
        <v>5</v>
      </c>
      <c r="H1132" s="6"/>
      <c r="I1132" s="6"/>
      <c r="J1132" s="6"/>
      <c r="K1132" s="6"/>
      <c r="L1132" s="6"/>
      <c r="M1132" s="6"/>
      <c r="N1132" s="54"/>
      <c r="P1132" s="3"/>
    </row>
    <row r="1138" ht="12.75" customHeight="1">
      <c r="A1138" s="1" t="s">
        <v>163</v>
      </c>
    </row>
    <row r="1139" ht="12.75" customHeight="1">
      <c r="B1139" s="2" t="s">
        <v>286</v>
      </c>
    </row>
    <row r="1140" spans="7:15" ht="12.75" customHeight="1">
      <c r="G1140" s="3" t="s">
        <v>53</v>
      </c>
      <c r="K1140" s="6"/>
      <c r="L1140" s="6"/>
      <c r="M1140" s="6"/>
      <c r="N1140" s="6"/>
      <c r="O1140" s="6"/>
    </row>
    <row r="1141" spans="1:15" ht="12.75" customHeight="1">
      <c r="A1141" s="7"/>
      <c r="B1141" s="57"/>
      <c r="C1141" s="57"/>
      <c r="D1141" s="58"/>
      <c r="E1141" s="58"/>
      <c r="F1141" s="58"/>
      <c r="G1141" s="59"/>
      <c r="K1141" s="6"/>
      <c r="L1141" s="6"/>
      <c r="M1141" s="6"/>
      <c r="N1141" s="6"/>
      <c r="O1141" s="6"/>
    </row>
    <row r="1142" spans="1:15" ht="12.75" customHeight="1">
      <c r="A1142" s="10" t="s">
        <v>1</v>
      </c>
      <c r="B1142" s="60"/>
      <c r="C1142" s="60"/>
      <c r="D1142" s="5"/>
      <c r="E1142" s="5"/>
      <c r="F1142" s="5"/>
      <c r="G1142" s="61"/>
      <c r="K1142" s="6"/>
      <c r="L1142" s="6"/>
      <c r="M1142" s="6"/>
      <c r="N1142" s="6"/>
      <c r="O1142" s="6"/>
    </row>
    <row r="1143" spans="1:15" ht="12.75" customHeight="1">
      <c r="A1143" s="14"/>
      <c r="B1143" s="62" t="s">
        <v>95</v>
      </c>
      <c r="C1143" s="60"/>
      <c r="D1143" s="5"/>
      <c r="E1143" s="5" t="s">
        <v>287</v>
      </c>
      <c r="F1143" s="5"/>
      <c r="G1143" s="61"/>
      <c r="K1143" s="6"/>
      <c r="L1143" s="6"/>
      <c r="M1143" s="6"/>
      <c r="N1143" s="6"/>
      <c r="O1143" s="6"/>
    </row>
    <row r="1144" spans="1:15" ht="12.75" customHeight="1">
      <c r="A1144" s="19" t="s">
        <v>3</v>
      </c>
      <c r="B1144" s="60"/>
      <c r="C1144" s="60"/>
      <c r="D1144" s="5"/>
      <c r="E1144" s="5"/>
      <c r="F1144" s="5"/>
      <c r="G1144" s="61"/>
      <c r="K1144" s="6"/>
      <c r="L1144" s="6"/>
      <c r="M1144" s="6"/>
      <c r="N1144" s="6"/>
      <c r="O1144" s="6"/>
    </row>
    <row r="1145" spans="1:15" ht="12.75" customHeight="1">
      <c r="A1145" s="20" t="s">
        <v>4</v>
      </c>
      <c r="B1145" s="63"/>
      <c r="C1145" s="63"/>
      <c r="D1145" s="64"/>
      <c r="E1145" s="64"/>
      <c r="F1145" s="64"/>
      <c r="G1145" s="65"/>
      <c r="K1145" s="6"/>
      <c r="L1145" s="6"/>
      <c r="M1145" s="6"/>
      <c r="N1145" s="6"/>
      <c r="O1145" s="6"/>
    </row>
    <row r="1146" spans="1:26" ht="12.75" customHeight="1">
      <c r="A1146" s="66" t="s">
        <v>68</v>
      </c>
      <c r="B1146" s="67">
        <v>2</v>
      </c>
      <c r="C1146" s="60"/>
      <c r="D1146" s="110" t="s">
        <v>198</v>
      </c>
      <c r="E1146" s="110" t="s">
        <v>200</v>
      </c>
      <c r="F1146" s="90">
        <v>1</v>
      </c>
      <c r="G1146" s="61"/>
      <c r="K1146" s="6"/>
      <c r="L1146" s="6"/>
      <c r="M1146" s="6"/>
      <c r="N1146" s="6"/>
      <c r="O1146" s="6"/>
      <c r="W1146" s="109"/>
      <c r="X1146" s="3"/>
      <c r="Y1146" s="3"/>
      <c r="Z1146" s="3"/>
    </row>
    <row r="1147" spans="1:26" ht="12.75" customHeight="1">
      <c r="A1147" s="66" t="s">
        <v>54</v>
      </c>
      <c r="B1147" s="69">
        <v>2</v>
      </c>
      <c r="C1147" s="60"/>
      <c r="D1147" s="110" t="s">
        <v>111</v>
      </c>
      <c r="E1147" s="110" t="s">
        <v>166</v>
      </c>
      <c r="F1147" s="90">
        <v>1</v>
      </c>
      <c r="G1147" s="61"/>
      <c r="K1147" s="6"/>
      <c r="L1147" s="6"/>
      <c r="M1147" s="6"/>
      <c r="N1147" s="6"/>
      <c r="O1147" s="6"/>
      <c r="W1147" s="109"/>
      <c r="X1147" s="3"/>
      <c r="Y1147" s="3"/>
      <c r="Z1147" s="3"/>
    </row>
    <row r="1148" spans="1:26" ht="12.75" customHeight="1">
      <c r="A1148" s="66" t="s">
        <v>164</v>
      </c>
      <c r="B1148" s="24">
        <f>SUM(B1149:B1195)</f>
        <v>3</v>
      </c>
      <c r="C1148" s="60"/>
      <c r="D1148" s="110" t="s">
        <v>199</v>
      </c>
      <c r="E1148" s="110" t="s">
        <v>166</v>
      </c>
      <c r="F1148" s="90">
        <v>1</v>
      </c>
      <c r="G1148" s="61"/>
      <c r="K1148" s="6"/>
      <c r="L1148" s="6"/>
      <c r="M1148" s="6"/>
      <c r="N1148" s="6"/>
      <c r="O1148" s="6"/>
      <c r="W1148" s="109"/>
      <c r="X1148" s="3"/>
      <c r="Y1148" s="3"/>
      <c r="Z1148" s="3"/>
    </row>
    <row r="1149" spans="1:26" ht="12.75" customHeight="1">
      <c r="A1149" s="70" t="s">
        <v>5</v>
      </c>
      <c r="B1149" s="71">
        <v>0</v>
      </c>
      <c r="C1149" s="60"/>
      <c r="D1149" s="5"/>
      <c r="E1149" s="5"/>
      <c r="F1149" s="5"/>
      <c r="G1149" s="61"/>
      <c r="K1149" s="6"/>
      <c r="L1149" s="6"/>
      <c r="M1149" s="6"/>
      <c r="N1149" s="6"/>
      <c r="O1149" s="6"/>
      <c r="W1149" s="109"/>
      <c r="X1149" s="3"/>
      <c r="Y1149" s="3"/>
      <c r="Z1149" s="3"/>
    </row>
    <row r="1150" spans="1:26" ht="12.75" customHeight="1">
      <c r="A1150" s="72" t="s">
        <v>6</v>
      </c>
      <c r="B1150" s="71">
        <v>0</v>
      </c>
      <c r="C1150" s="60"/>
      <c r="D1150" s="5"/>
      <c r="E1150" s="5"/>
      <c r="F1150" s="5"/>
      <c r="G1150" s="61"/>
      <c r="K1150" s="6"/>
      <c r="L1150" s="6"/>
      <c r="M1150" s="6"/>
      <c r="N1150" s="6"/>
      <c r="O1150" s="6"/>
      <c r="W1150" s="109"/>
      <c r="X1150" s="3"/>
      <c r="Y1150" s="3"/>
      <c r="Z1150" s="3"/>
    </row>
    <row r="1151" spans="1:26" ht="12.75" customHeight="1">
      <c r="A1151" s="72" t="s">
        <v>7</v>
      </c>
      <c r="B1151" s="71">
        <v>0</v>
      </c>
      <c r="C1151" s="60"/>
      <c r="D1151" s="5"/>
      <c r="E1151" s="5"/>
      <c r="F1151" s="5"/>
      <c r="G1151" s="61"/>
      <c r="K1151" s="6"/>
      <c r="L1151" s="6"/>
      <c r="M1151" s="6"/>
      <c r="N1151" s="6"/>
      <c r="O1151" s="6"/>
      <c r="W1151" s="109"/>
      <c r="X1151" s="3"/>
      <c r="Y1151" s="3"/>
      <c r="Z1151" s="3"/>
    </row>
    <row r="1152" spans="1:26" ht="12.75" customHeight="1">
      <c r="A1152" s="72" t="s">
        <v>8</v>
      </c>
      <c r="B1152" s="71">
        <v>0</v>
      </c>
      <c r="C1152" s="60"/>
      <c r="D1152" s="5"/>
      <c r="E1152" s="5"/>
      <c r="F1152" s="5"/>
      <c r="G1152" s="61"/>
      <c r="K1152" s="6"/>
      <c r="L1152" s="6"/>
      <c r="M1152" s="6"/>
      <c r="N1152" s="6"/>
      <c r="O1152" s="6"/>
      <c r="W1152" s="109"/>
      <c r="X1152" s="3"/>
      <c r="Y1152" s="3"/>
      <c r="Z1152" s="3"/>
    </row>
    <row r="1153" spans="1:26" ht="12.75" customHeight="1">
      <c r="A1153" s="73" t="s">
        <v>9</v>
      </c>
      <c r="B1153" s="74">
        <v>0</v>
      </c>
      <c r="C1153" s="60"/>
      <c r="D1153" s="5"/>
      <c r="E1153" s="5"/>
      <c r="F1153" s="5"/>
      <c r="G1153" s="61"/>
      <c r="K1153" s="6"/>
      <c r="L1153" s="6"/>
      <c r="M1153" s="6"/>
      <c r="N1153" s="6"/>
      <c r="O1153" s="6"/>
      <c r="W1153" s="109"/>
      <c r="X1153" s="3"/>
      <c r="Y1153" s="3"/>
      <c r="Z1153" s="3"/>
    </row>
    <row r="1154" spans="1:26" ht="12.75" customHeight="1">
      <c r="A1154" s="70" t="s">
        <v>10</v>
      </c>
      <c r="B1154" s="71">
        <v>0</v>
      </c>
      <c r="C1154" s="60"/>
      <c r="D1154" s="5"/>
      <c r="E1154" s="5"/>
      <c r="F1154" s="5"/>
      <c r="G1154" s="61"/>
      <c r="K1154" s="6"/>
      <c r="L1154" s="6"/>
      <c r="M1154" s="6"/>
      <c r="N1154" s="6"/>
      <c r="O1154" s="6"/>
      <c r="W1154" s="109"/>
      <c r="X1154" s="3"/>
      <c r="Y1154" s="3"/>
      <c r="Z1154" s="3"/>
    </row>
    <row r="1155" spans="1:26" ht="12.75" customHeight="1">
      <c r="A1155" s="72" t="s">
        <v>11</v>
      </c>
      <c r="B1155" s="71">
        <v>0</v>
      </c>
      <c r="C1155" s="60"/>
      <c r="D1155" s="5"/>
      <c r="E1155" s="5"/>
      <c r="F1155" s="5"/>
      <c r="G1155" s="61"/>
      <c r="K1155" s="6"/>
      <c r="L1155" s="6"/>
      <c r="M1155" s="6"/>
      <c r="N1155" s="6"/>
      <c r="O1155" s="6"/>
      <c r="W1155" s="109"/>
      <c r="X1155" s="3"/>
      <c r="Y1155" s="3"/>
      <c r="Z1155" s="3"/>
    </row>
    <row r="1156" spans="1:26" ht="12.75" customHeight="1">
      <c r="A1156" s="72" t="s">
        <v>12</v>
      </c>
      <c r="B1156" s="71">
        <v>0</v>
      </c>
      <c r="C1156" s="60"/>
      <c r="D1156" s="5"/>
      <c r="E1156" s="5"/>
      <c r="F1156" s="5"/>
      <c r="G1156" s="61"/>
      <c r="K1156" s="6"/>
      <c r="L1156" s="6"/>
      <c r="M1156" s="6"/>
      <c r="N1156" s="6"/>
      <c r="O1156" s="6"/>
      <c r="W1156" s="109"/>
      <c r="X1156" s="3"/>
      <c r="Y1156" s="3"/>
      <c r="Z1156" s="3"/>
    </row>
    <row r="1157" spans="1:26" ht="12.75" customHeight="1">
      <c r="A1157" s="72" t="s">
        <v>13</v>
      </c>
      <c r="B1157" s="71">
        <v>0</v>
      </c>
      <c r="C1157" s="60"/>
      <c r="D1157" s="5"/>
      <c r="E1157" s="5"/>
      <c r="F1157" s="5"/>
      <c r="G1157" s="61"/>
      <c r="K1157" s="6"/>
      <c r="L1157" s="6"/>
      <c r="M1157" s="6"/>
      <c r="N1157" s="6"/>
      <c r="O1157" s="6"/>
      <c r="W1157" s="109"/>
      <c r="X1157" s="3"/>
      <c r="Y1157" s="3"/>
      <c r="Z1157" s="3"/>
    </row>
    <row r="1158" spans="1:26" ht="12.75" customHeight="1">
      <c r="A1158" s="73" t="s">
        <v>14</v>
      </c>
      <c r="B1158" s="74">
        <v>0</v>
      </c>
      <c r="C1158" s="60"/>
      <c r="D1158" s="5"/>
      <c r="E1158" s="5"/>
      <c r="F1158" s="5"/>
      <c r="G1158" s="61"/>
      <c r="K1158" s="6"/>
      <c r="L1158" s="6"/>
      <c r="M1158" s="6"/>
      <c r="N1158" s="6"/>
      <c r="O1158" s="6"/>
      <c r="W1158" s="109"/>
      <c r="X1158" s="3"/>
      <c r="Y1158" s="3"/>
      <c r="Z1158" s="3"/>
    </row>
    <row r="1159" spans="1:26" ht="12.75" customHeight="1">
      <c r="A1159" s="70" t="s">
        <v>15</v>
      </c>
      <c r="B1159" s="71">
        <v>0</v>
      </c>
      <c r="C1159" s="60"/>
      <c r="D1159" s="5"/>
      <c r="E1159" s="5"/>
      <c r="F1159" s="5"/>
      <c r="G1159" s="61"/>
      <c r="K1159" s="6"/>
      <c r="L1159" s="6"/>
      <c r="M1159" s="6"/>
      <c r="N1159" s="6"/>
      <c r="O1159" s="6"/>
      <c r="W1159" s="109"/>
      <c r="X1159" s="3"/>
      <c r="Y1159" s="3"/>
      <c r="Z1159" s="3"/>
    </row>
    <row r="1160" spans="1:26" ht="12.75" customHeight="1">
      <c r="A1160" s="72" t="s">
        <v>16</v>
      </c>
      <c r="B1160" s="71">
        <v>0</v>
      </c>
      <c r="C1160" s="60"/>
      <c r="D1160" s="5"/>
      <c r="E1160" s="5"/>
      <c r="F1160" s="5"/>
      <c r="G1160" s="61"/>
      <c r="K1160" s="6"/>
      <c r="L1160" s="6"/>
      <c r="M1160" s="6"/>
      <c r="N1160" s="6"/>
      <c r="O1160" s="6"/>
      <c r="W1160" s="109"/>
      <c r="X1160" s="3"/>
      <c r="Y1160" s="3"/>
      <c r="Z1160" s="3"/>
    </row>
    <row r="1161" spans="1:26" ht="12.75" customHeight="1">
      <c r="A1161" s="72" t="s">
        <v>17</v>
      </c>
      <c r="B1161" s="71">
        <v>0</v>
      </c>
      <c r="C1161" s="60"/>
      <c r="D1161" s="5"/>
      <c r="E1161" s="5"/>
      <c r="F1161" s="5"/>
      <c r="G1161" s="61"/>
      <c r="K1161" s="6"/>
      <c r="L1161" s="6"/>
      <c r="M1161" s="6"/>
      <c r="N1161" s="6"/>
      <c r="O1161" s="6"/>
      <c r="W1161" s="109"/>
      <c r="X1161" s="3"/>
      <c r="Y1161" s="3"/>
      <c r="Z1161" s="3"/>
    </row>
    <row r="1162" spans="1:15" ht="12.75" customHeight="1">
      <c r="A1162" s="72" t="s">
        <v>18</v>
      </c>
      <c r="B1162" s="71">
        <v>0</v>
      </c>
      <c r="C1162" s="60"/>
      <c r="D1162" s="5"/>
      <c r="E1162" s="5"/>
      <c r="F1162" s="5"/>
      <c r="G1162" s="61"/>
      <c r="K1162" s="6"/>
      <c r="L1162" s="6"/>
      <c r="M1162" s="6"/>
      <c r="N1162" s="6"/>
      <c r="O1162" s="6"/>
    </row>
    <row r="1163" spans="1:15" ht="12.75" customHeight="1">
      <c r="A1163" s="73" t="s">
        <v>19</v>
      </c>
      <c r="B1163" s="74">
        <v>0</v>
      </c>
      <c r="C1163" s="60"/>
      <c r="D1163" s="5"/>
      <c r="E1163" s="5"/>
      <c r="F1163" s="5"/>
      <c r="G1163" s="61"/>
      <c r="K1163" s="6"/>
      <c r="L1163" s="6"/>
      <c r="M1163" s="6"/>
      <c r="N1163" s="6"/>
      <c r="O1163" s="6"/>
    </row>
    <row r="1164" spans="1:15" ht="12.75" customHeight="1">
      <c r="A1164" s="70" t="s">
        <v>20</v>
      </c>
      <c r="B1164" s="71">
        <v>1</v>
      </c>
      <c r="C1164" s="60"/>
      <c r="D1164" s="5"/>
      <c r="E1164" s="5"/>
      <c r="F1164" s="5"/>
      <c r="G1164" s="61"/>
      <c r="K1164" s="6"/>
      <c r="L1164" s="6"/>
      <c r="M1164" s="6"/>
      <c r="N1164" s="6"/>
      <c r="O1164" s="6"/>
    </row>
    <row r="1165" spans="1:15" ht="12.75" customHeight="1">
      <c r="A1165" s="72" t="s">
        <v>21</v>
      </c>
      <c r="B1165" s="71">
        <v>0</v>
      </c>
      <c r="C1165" s="60"/>
      <c r="D1165" s="5"/>
      <c r="E1165" s="5"/>
      <c r="F1165" s="5"/>
      <c r="G1165" s="61"/>
      <c r="K1165" s="6"/>
      <c r="L1165" s="6"/>
      <c r="M1165" s="6"/>
      <c r="N1165" s="6"/>
      <c r="O1165" s="6"/>
    </row>
    <row r="1166" spans="1:15" ht="12.75" customHeight="1">
      <c r="A1166" s="72" t="s">
        <v>22</v>
      </c>
      <c r="B1166" s="71">
        <v>0</v>
      </c>
      <c r="C1166" s="60"/>
      <c r="D1166" s="5"/>
      <c r="E1166" s="5"/>
      <c r="F1166" s="5"/>
      <c r="G1166" s="61"/>
      <c r="K1166" s="6"/>
      <c r="L1166" s="6"/>
      <c r="M1166" s="6"/>
      <c r="N1166" s="6"/>
      <c r="O1166" s="6"/>
    </row>
    <row r="1167" spans="1:15" ht="12.75" customHeight="1">
      <c r="A1167" s="72" t="s">
        <v>23</v>
      </c>
      <c r="B1167" s="71">
        <v>0</v>
      </c>
      <c r="C1167" s="60"/>
      <c r="D1167" s="5"/>
      <c r="E1167" s="5"/>
      <c r="F1167" s="5"/>
      <c r="G1167" s="61"/>
      <c r="K1167" s="6"/>
      <c r="L1167" s="6"/>
      <c r="M1167" s="6"/>
      <c r="N1167" s="6"/>
      <c r="O1167" s="6"/>
    </row>
    <row r="1168" spans="1:15" ht="12.75" customHeight="1">
      <c r="A1168" s="73" t="s">
        <v>24</v>
      </c>
      <c r="B1168" s="74">
        <v>0</v>
      </c>
      <c r="C1168" s="60"/>
      <c r="D1168" s="5"/>
      <c r="E1168" s="5"/>
      <c r="F1168" s="5"/>
      <c r="G1168" s="61"/>
      <c r="K1168" s="6"/>
      <c r="L1168" s="6"/>
      <c r="M1168" s="6"/>
      <c r="N1168" s="6"/>
      <c r="O1168" s="6"/>
    </row>
    <row r="1169" spans="1:15" ht="12.75" customHeight="1">
      <c r="A1169" s="70" t="s">
        <v>25</v>
      </c>
      <c r="B1169" s="71">
        <v>0</v>
      </c>
      <c r="C1169" s="60"/>
      <c r="D1169" s="5"/>
      <c r="E1169" s="5"/>
      <c r="F1169" s="5"/>
      <c r="G1169" s="61"/>
      <c r="K1169" s="6"/>
      <c r="L1169" s="6"/>
      <c r="M1169" s="6"/>
      <c r="N1169" s="6"/>
      <c r="O1169" s="6"/>
    </row>
    <row r="1170" spans="1:15" ht="12.75" customHeight="1">
      <c r="A1170" s="72" t="s">
        <v>26</v>
      </c>
      <c r="B1170" s="71">
        <v>0</v>
      </c>
      <c r="C1170" s="60"/>
      <c r="D1170" s="5"/>
      <c r="E1170" s="5"/>
      <c r="F1170" s="5"/>
      <c r="G1170" s="61"/>
      <c r="K1170" s="6"/>
      <c r="L1170" s="6"/>
      <c r="M1170" s="6"/>
      <c r="N1170" s="6"/>
      <c r="O1170" s="6"/>
    </row>
    <row r="1171" spans="1:15" ht="12.75" customHeight="1">
      <c r="A1171" s="72" t="s">
        <v>27</v>
      </c>
      <c r="B1171" s="71">
        <v>0</v>
      </c>
      <c r="C1171" s="60"/>
      <c r="D1171" s="5"/>
      <c r="E1171" s="5"/>
      <c r="F1171" s="5"/>
      <c r="G1171" s="61"/>
      <c r="K1171" s="6"/>
      <c r="L1171" s="6"/>
      <c r="M1171" s="6"/>
      <c r="N1171" s="6"/>
      <c r="O1171" s="6"/>
    </row>
    <row r="1172" spans="1:15" ht="12.75" customHeight="1">
      <c r="A1172" s="72" t="s">
        <v>28</v>
      </c>
      <c r="B1172" s="71">
        <v>0</v>
      </c>
      <c r="C1172" s="60"/>
      <c r="D1172" s="5"/>
      <c r="E1172" s="5"/>
      <c r="F1172" s="5"/>
      <c r="G1172" s="61"/>
      <c r="K1172" s="6"/>
      <c r="L1172" s="6"/>
      <c r="M1172" s="6"/>
      <c r="N1172" s="6"/>
      <c r="O1172" s="6"/>
    </row>
    <row r="1173" spans="1:15" ht="12.75" customHeight="1">
      <c r="A1173" s="73" t="s">
        <v>29</v>
      </c>
      <c r="B1173" s="74">
        <v>0</v>
      </c>
      <c r="C1173" s="60"/>
      <c r="D1173" s="5"/>
      <c r="E1173" s="5"/>
      <c r="F1173" s="5"/>
      <c r="G1173" s="61"/>
      <c r="K1173" s="6"/>
      <c r="L1173" s="6"/>
      <c r="M1173" s="6"/>
      <c r="N1173" s="6"/>
      <c r="O1173" s="6"/>
    </row>
    <row r="1174" spans="1:15" ht="12.75" customHeight="1">
      <c r="A1174" s="70" t="s">
        <v>30</v>
      </c>
      <c r="B1174" s="71">
        <v>0</v>
      </c>
      <c r="C1174" s="60"/>
      <c r="D1174" s="5"/>
      <c r="E1174" s="5"/>
      <c r="F1174" s="5"/>
      <c r="G1174" s="61"/>
      <c r="K1174" s="6"/>
      <c r="L1174" s="6"/>
      <c r="M1174" s="6"/>
      <c r="N1174" s="6"/>
      <c r="O1174" s="6"/>
    </row>
    <row r="1175" spans="1:15" ht="12.75" customHeight="1">
      <c r="A1175" s="72" t="s">
        <v>31</v>
      </c>
      <c r="B1175" s="71">
        <v>0</v>
      </c>
      <c r="C1175" s="60"/>
      <c r="D1175" s="5"/>
      <c r="E1175" s="5"/>
      <c r="F1175" s="5"/>
      <c r="G1175" s="61"/>
      <c r="K1175" s="6"/>
      <c r="L1175" s="6"/>
      <c r="M1175" s="6"/>
      <c r="N1175" s="6"/>
      <c r="O1175" s="6"/>
    </row>
    <row r="1176" spans="1:15" ht="12.75" customHeight="1">
      <c r="A1176" s="72" t="s">
        <v>32</v>
      </c>
      <c r="B1176" s="71">
        <v>0</v>
      </c>
      <c r="C1176" s="60"/>
      <c r="D1176" s="5"/>
      <c r="E1176" s="5"/>
      <c r="F1176" s="5"/>
      <c r="G1176" s="61"/>
      <c r="K1176" s="6"/>
      <c r="L1176" s="6"/>
      <c r="M1176" s="6"/>
      <c r="N1176" s="6"/>
      <c r="O1176" s="6"/>
    </row>
    <row r="1177" spans="1:15" ht="12.75" customHeight="1">
      <c r="A1177" s="72" t="s">
        <v>33</v>
      </c>
      <c r="B1177" s="71">
        <v>2</v>
      </c>
      <c r="C1177" s="60"/>
      <c r="D1177" s="5"/>
      <c r="E1177" s="5"/>
      <c r="F1177" s="5"/>
      <c r="G1177" s="61"/>
      <c r="K1177" s="6"/>
      <c r="L1177" s="6"/>
      <c r="M1177" s="6"/>
      <c r="N1177" s="6"/>
      <c r="O1177" s="6"/>
    </row>
    <row r="1178" spans="1:15" ht="12.75" customHeight="1">
      <c r="A1178" s="73" t="s">
        <v>34</v>
      </c>
      <c r="B1178" s="74">
        <v>0</v>
      </c>
      <c r="C1178" s="60"/>
      <c r="D1178" s="5"/>
      <c r="E1178" s="5"/>
      <c r="F1178" s="5"/>
      <c r="G1178" s="61"/>
      <c r="K1178" s="6"/>
      <c r="L1178" s="6"/>
      <c r="M1178" s="6"/>
      <c r="N1178" s="6"/>
      <c r="O1178" s="6"/>
    </row>
    <row r="1179" spans="1:15" ht="12.75" customHeight="1">
      <c r="A1179" s="70" t="s">
        <v>35</v>
      </c>
      <c r="B1179" s="71">
        <v>0</v>
      </c>
      <c r="C1179" s="60"/>
      <c r="D1179" s="5"/>
      <c r="E1179" s="5"/>
      <c r="F1179" s="5"/>
      <c r="G1179" s="61"/>
      <c r="K1179" s="6"/>
      <c r="L1179" s="6"/>
      <c r="M1179" s="6"/>
      <c r="N1179" s="6"/>
      <c r="O1179" s="6"/>
    </row>
    <row r="1180" spans="1:15" ht="12.75" customHeight="1">
      <c r="A1180" s="72" t="s">
        <v>36</v>
      </c>
      <c r="B1180" s="71">
        <v>0</v>
      </c>
      <c r="C1180" s="60"/>
      <c r="D1180" s="5"/>
      <c r="E1180" s="5"/>
      <c r="F1180" s="5"/>
      <c r="G1180" s="61"/>
      <c r="K1180" s="6"/>
      <c r="L1180" s="6"/>
      <c r="M1180" s="6"/>
      <c r="N1180" s="6"/>
      <c r="O1180" s="6"/>
    </row>
    <row r="1181" spans="1:15" ht="12.75" customHeight="1">
      <c r="A1181" s="72" t="s">
        <v>37</v>
      </c>
      <c r="B1181" s="71">
        <v>0</v>
      </c>
      <c r="C1181" s="60"/>
      <c r="D1181" s="5"/>
      <c r="E1181" s="5"/>
      <c r="F1181" s="5"/>
      <c r="G1181" s="61"/>
      <c r="K1181" s="6"/>
      <c r="L1181" s="6"/>
      <c r="M1181" s="6"/>
      <c r="N1181" s="6"/>
      <c r="O1181" s="6"/>
    </row>
    <row r="1182" spans="1:15" ht="12.75" customHeight="1">
      <c r="A1182" s="72" t="s">
        <v>38</v>
      </c>
      <c r="B1182" s="71">
        <v>0</v>
      </c>
      <c r="C1182" s="60"/>
      <c r="D1182" s="5"/>
      <c r="E1182" s="5"/>
      <c r="F1182" s="5"/>
      <c r="G1182" s="61"/>
      <c r="K1182" s="6"/>
      <c r="L1182" s="6"/>
      <c r="M1182" s="6"/>
      <c r="N1182" s="6"/>
      <c r="O1182" s="6"/>
    </row>
    <row r="1183" spans="1:15" ht="12.75" customHeight="1">
      <c r="A1183" s="73" t="s">
        <v>39</v>
      </c>
      <c r="B1183" s="74">
        <v>0</v>
      </c>
      <c r="C1183" s="60"/>
      <c r="D1183" s="5"/>
      <c r="E1183" s="5"/>
      <c r="F1183" s="5"/>
      <c r="G1183" s="61"/>
      <c r="K1183" s="6"/>
      <c r="L1183" s="6"/>
      <c r="M1183" s="6"/>
      <c r="N1183" s="6"/>
      <c r="O1183" s="6"/>
    </row>
    <row r="1184" spans="1:15" ht="12.75" customHeight="1">
      <c r="A1184" s="70" t="s">
        <v>40</v>
      </c>
      <c r="B1184" s="71">
        <v>0</v>
      </c>
      <c r="C1184" s="60"/>
      <c r="D1184" s="5"/>
      <c r="E1184" s="5"/>
      <c r="F1184" s="5"/>
      <c r="G1184" s="61"/>
      <c r="K1184" s="6"/>
      <c r="L1184" s="6"/>
      <c r="M1184" s="6"/>
      <c r="N1184" s="6"/>
      <c r="O1184" s="6"/>
    </row>
    <row r="1185" spans="1:15" ht="12.75" customHeight="1">
      <c r="A1185" s="72" t="s">
        <v>41</v>
      </c>
      <c r="B1185" s="71">
        <v>0</v>
      </c>
      <c r="C1185" s="60"/>
      <c r="D1185" s="5"/>
      <c r="E1185" s="5"/>
      <c r="F1185" s="5"/>
      <c r="G1185" s="61"/>
      <c r="K1185" s="6"/>
      <c r="L1185" s="6"/>
      <c r="M1185" s="6"/>
      <c r="N1185" s="6"/>
      <c r="O1185" s="6"/>
    </row>
    <row r="1186" spans="1:15" ht="12.75" customHeight="1">
      <c r="A1186" s="72" t="s">
        <v>42</v>
      </c>
      <c r="B1186" s="71">
        <v>0</v>
      </c>
      <c r="C1186" s="60"/>
      <c r="D1186" s="5"/>
      <c r="E1186" s="5"/>
      <c r="F1186" s="5"/>
      <c r="G1186" s="61"/>
      <c r="K1186" s="6"/>
      <c r="L1186" s="6"/>
      <c r="M1186" s="6"/>
      <c r="N1186" s="6"/>
      <c r="O1186" s="6"/>
    </row>
    <row r="1187" spans="1:15" ht="12.75" customHeight="1">
      <c r="A1187" s="72" t="s">
        <v>43</v>
      </c>
      <c r="B1187" s="71">
        <v>0</v>
      </c>
      <c r="C1187" s="60"/>
      <c r="D1187" s="5"/>
      <c r="E1187" s="5"/>
      <c r="F1187" s="5"/>
      <c r="G1187" s="61"/>
      <c r="K1187" s="6"/>
      <c r="L1187" s="6"/>
      <c r="M1187" s="6"/>
      <c r="N1187" s="6"/>
      <c r="O1187" s="6"/>
    </row>
    <row r="1188" spans="1:15" ht="12.75" customHeight="1">
      <c r="A1188" s="73" t="s">
        <v>44</v>
      </c>
      <c r="B1188" s="74">
        <v>0</v>
      </c>
      <c r="C1188" s="60"/>
      <c r="D1188" s="5"/>
      <c r="E1188" s="5"/>
      <c r="F1188" s="5"/>
      <c r="G1188" s="61"/>
      <c r="K1188" s="6"/>
      <c r="L1188" s="6"/>
      <c r="M1188" s="6"/>
      <c r="N1188" s="6"/>
      <c r="O1188" s="6"/>
    </row>
    <row r="1189" spans="1:15" ht="12.75" customHeight="1">
      <c r="A1189" s="70" t="s">
        <v>45</v>
      </c>
      <c r="B1189" s="71">
        <v>0</v>
      </c>
      <c r="C1189" s="60"/>
      <c r="D1189" s="5"/>
      <c r="E1189" s="5"/>
      <c r="F1189" s="5"/>
      <c r="G1189" s="61"/>
      <c r="K1189" s="6"/>
      <c r="L1189" s="6"/>
      <c r="M1189" s="6"/>
      <c r="N1189" s="6"/>
      <c r="O1189" s="6"/>
    </row>
    <row r="1190" spans="1:15" ht="12.75" customHeight="1">
      <c r="A1190" s="72" t="s">
        <v>46</v>
      </c>
      <c r="B1190" s="71">
        <v>0</v>
      </c>
      <c r="C1190" s="60"/>
      <c r="D1190" s="5"/>
      <c r="E1190" s="5"/>
      <c r="F1190" s="5"/>
      <c r="G1190" s="61"/>
      <c r="K1190" s="6"/>
      <c r="L1190" s="6"/>
      <c r="M1190" s="6"/>
      <c r="N1190" s="6"/>
      <c r="O1190" s="6"/>
    </row>
    <row r="1191" spans="1:15" ht="12.75" customHeight="1">
      <c r="A1191" s="72" t="s">
        <v>47</v>
      </c>
      <c r="B1191" s="71">
        <v>0</v>
      </c>
      <c r="C1191" s="60"/>
      <c r="D1191" s="5"/>
      <c r="E1191" s="5"/>
      <c r="F1191" s="5"/>
      <c r="G1191" s="61"/>
      <c r="K1191" s="6"/>
      <c r="L1191" s="6"/>
      <c r="M1191" s="6"/>
      <c r="N1191" s="6"/>
      <c r="O1191" s="6"/>
    </row>
    <row r="1192" spans="1:15" ht="12.75" customHeight="1">
      <c r="A1192" s="72" t="s">
        <v>48</v>
      </c>
      <c r="B1192" s="71">
        <v>0</v>
      </c>
      <c r="C1192" s="60"/>
      <c r="D1192" s="5"/>
      <c r="E1192" s="5"/>
      <c r="F1192" s="5"/>
      <c r="G1192" s="61"/>
      <c r="K1192" s="6"/>
      <c r="L1192" s="6"/>
      <c r="M1192" s="6"/>
      <c r="N1192" s="6"/>
      <c r="O1192" s="6"/>
    </row>
    <row r="1193" spans="1:15" ht="12.75" customHeight="1">
      <c r="A1193" s="73" t="s">
        <v>49</v>
      </c>
      <c r="B1193" s="74">
        <v>0</v>
      </c>
      <c r="C1193" s="60"/>
      <c r="D1193" s="5"/>
      <c r="E1193" s="5"/>
      <c r="F1193" s="5"/>
      <c r="G1193" s="61"/>
      <c r="K1193" s="6"/>
      <c r="L1193" s="6"/>
      <c r="M1193" s="6"/>
      <c r="N1193" s="6"/>
      <c r="O1193" s="6"/>
    </row>
    <row r="1194" spans="1:15" ht="12.75" customHeight="1">
      <c r="A1194" s="70" t="s">
        <v>50</v>
      </c>
      <c r="B1194" s="71">
        <v>0</v>
      </c>
      <c r="C1194" s="60"/>
      <c r="D1194" s="5"/>
      <c r="E1194" s="5"/>
      <c r="F1194" s="5"/>
      <c r="G1194" s="61"/>
      <c r="K1194" s="6"/>
      <c r="L1194" s="6"/>
      <c r="M1194" s="6"/>
      <c r="N1194" s="6"/>
      <c r="O1194" s="6"/>
    </row>
    <row r="1195" spans="1:15" ht="12.75" customHeight="1">
      <c r="A1195" s="75" t="s">
        <v>51</v>
      </c>
      <c r="B1195" s="76">
        <v>0</v>
      </c>
      <c r="C1195" s="77"/>
      <c r="D1195" s="78"/>
      <c r="E1195" s="78"/>
      <c r="F1195" s="78"/>
      <c r="G1195" s="79"/>
      <c r="K1195" s="6"/>
      <c r="L1195" s="6"/>
      <c r="M1195" s="6"/>
      <c r="N1195" s="6"/>
      <c r="O1195" s="6"/>
    </row>
    <row r="1196" spans="11:15" ht="12.75" customHeight="1">
      <c r="K1196" s="6"/>
      <c r="L1196" s="6"/>
      <c r="M1196" s="6"/>
      <c r="N1196" s="6"/>
      <c r="O1196" s="6"/>
    </row>
    <row r="1197" spans="11:15" ht="12.75" customHeight="1">
      <c r="K1197" s="6"/>
      <c r="L1197" s="6"/>
      <c r="M1197" s="6"/>
      <c r="N1197" s="6"/>
      <c r="O1197" s="6"/>
    </row>
  </sheetData>
  <sheetProtection/>
  <printOptions/>
  <pageMargins left="0.7874015748031497" right="0.984251968503937" top="0.3937007874015748" bottom="0.4724409448818898" header="0.5118110236220472" footer="0.5118110236220472"/>
  <pageSetup fitToHeight="44" horizontalDpi="600" verticalDpi="600" orientation="landscape" pageOrder="overThenDown" paperSize="9" scale="70" r:id="rId2"/>
  <rowBreaks count="18" manualBreakCount="18">
    <brk id="63" max="13" man="1"/>
    <brk id="126" max="13" man="1"/>
    <brk id="189" max="13" man="1"/>
    <brk id="252" max="13" man="1"/>
    <brk id="315" max="13" man="1"/>
    <brk id="378" max="13" man="1"/>
    <brk id="441" max="13" man="1"/>
    <brk id="504" max="13" man="1"/>
    <brk id="567" max="13" man="1"/>
    <brk id="630" max="13" man="1"/>
    <brk id="693" max="13" man="1"/>
    <brk id="756" max="13" man="1"/>
    <brk id="819" max="13" man="1"/>
    <brk id="882" max="13" man="1"/>
    <brk id="945" max="13" man="1"/>
    <brk id="1008" max="13" man="1"/>
    <brk id="1071" max="13" man="1"/>
    <brk id="11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WISUSER</cp:lastModifiedBy>
  <cp:lastPrinted>2009-04-30T03:11:26Z</cp:lastPrinted>
  <dcterms:created xsi:type="dcterms:W3CDTF">2005-11-08T07:43:20Z</dcterms:created>
  <dcterms:modified xsi:type="dcterms:W3CDTF">2010-01-14T06:52:09Z</dcterms:modified>
  <cp:category/>
  <cp:version/>
  <cp:contentType/>
  <cp:contentStatus/>
</cp:coreProperties>
</file>