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行政事業レビューシート!$A$1:$AX$302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E83" i="3"/>
  <c r="AJ83" i="3"/>
  <c r="AO83" i="3"/>
  <c r="AJ25" i="3"/>
  <c r="AO25" i="3"/>
  <c r="AE25" i="3"/>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<sst xmlns="http://schemas.openxmlformats.org/spreadsheetml/2006/main" count="1324" uniqueCount="545">
  <si>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</si>
  <si>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</si>
  <si>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</si>
  <si>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</si>
  <si>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</si>
  <si>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</si>
  <si>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</si>
  <si>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</si>
  <si>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</si>
  <si>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</si>
  <si>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</si>
  <si>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</si>
  <si>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</si>
  <si>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</si>
  <si>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</si>
  <si>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</si>
  <si>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</si>
  <si>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</si>
  <si>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</si>
  <si>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</si>
  <si>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</si>
  <si>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</si>
  <si>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</si>
  <si>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</si>
  <si>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</si>
  <si>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</si>
  <si>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</si>
  <si>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</si>
  <si>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</si>
  <si>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</si>
  <si>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</si>
  <si>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</si>
  <si>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</si>
  <si>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</si>
  <si>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</si>
  <si>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</si>
  <si>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</si>
  <si>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</si>
  <si>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</si>
  <si>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</si>
  <si>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</si>
  <si>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</si>
  <si>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</si>
  <si>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</si>
  <si>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</si>
  <si>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</si>
  <si>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</si>
  <si>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</si>
  <si>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</si>
  <si>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</si>
  <si>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</si>
  <si>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</si>
  <si>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</si>
  <si>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</si>
  <si>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</si>
  <si>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</si>
  <si>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</si>
  <si>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</si>
  <si>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</si>
  <si>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</si>
  <si>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</si>
  <si>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</si>
  <si>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</si>
  <si>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</si>
  <si>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</si>
  <si>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</si>
  <si>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</si>
  <si>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</si>
  <si>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</si>
  <si>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</si>
  <si>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</si>
  <si>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</si>
  <si>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</si>
  <si>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</si>
  <si>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</si>
  <si>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</si>
  <si>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</si>
  <si>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</si>
  <si>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</si>
  <si>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</si>
  <si>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</si>
  <si>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</si>
  <si>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</si>
  <si>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</si>
  <si>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</si>
  <si>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</si>
  <si>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</si>
  <si>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</si>
  <si>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</si>
  <si>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</si>
  <si>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</si>
  <si>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</si>
  <si>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</si>
  <si>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</si>
  <si>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</si>
  <si>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</si>
  <si>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</si>
  <si>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</si>
  <si>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</si>
  <si>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</si>
  <si>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</si>
  <si>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</si>
  <si>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</si>
  <si>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</si>
  <si>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</si>
  <si>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</si>
  <si>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</si>
  <si>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</si>
  <si>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</si>
  <si>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</si>
  <si>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</si>
  <si>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</si>
  <si>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</si>
  <si>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</si>
  <si>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</si>
  <si>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</si>
  <si>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</si>
  <si>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</si>
  <si>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</si>
  <si>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</si>
  <si>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</si>
  <si>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</si>
  <si>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</si>
  <si>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</si>
  <si>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</si>
  <si>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</si>
  <si>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</si>
  <si>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</si>
  <si>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</si>
  <si>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</si>
  <si>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</si>
  <si>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</si>
  <si>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</si>
  <si>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</si>
  <si>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</si>
  <si>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</si>
  <si>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</si>
  <si>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</si>
  <si>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</si>
  <si>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</si>
  <si>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</si>
  <si>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</si>
  <si>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</si>
  <si>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</si>
  <si>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</si>
  <si>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</si>
  <si>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</si>
  <si>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</si>
  <si>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</si>
  <si>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</si>
  <si>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</si>
  <si>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</si>
  <si>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</si>
  <si>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</si>
  <si>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</si>
  <si>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</si>
  <si>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</si>
  <si>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</si>
  <si>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</si>
  <si>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</si>
  <si>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</si>
  <si>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</si>
  <si>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</si>
  <si>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</si>
  <si>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</si>
  <si>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</si>
  <si>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</si>
  <si>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</si>
  <si>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</si>
  <si>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</si>
  <si>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</si>
  <si>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</si>
  <si>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</si>
  <si>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</si>
  <si>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</si>
  <si>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</si>
  <si>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</si>
  <si>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</si>
  <si>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</si>
  <si>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</si>
  <si>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</si>
  <si>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</si>
  <si>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</si>
  <si>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</si>
  <si>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</si>
  <si>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</si>
  <si>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</si>
  <si>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</si>
  <si>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</si>
  <si>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</si>
  <si>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</si>
  <si>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</si>
  <si>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</si>
  <si>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</si>
  <si>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</si>
  <si>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</si>
  <si>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</si>
  <si>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</si>
  <si>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</si>
  <si>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</si>
  <si>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</si>
  <si>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</si>
  <si>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</si>
  <si>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</si>
  <si>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</si>
  <si>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</si>
  <si>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</si>
  <si>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</si>
  <si>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</si>
  <si>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</si>
  <si>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</si>
  <si>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</si>
  <si>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</si>
  <si>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</si>
  <si>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</si>
  <si>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</si>
  <si>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</si>
  <si>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</si>
  <si>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</si>
  <si>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</si>
  <si>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</si>
  <si>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</si>
  <si>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</si>
  <si>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</si>
  <si>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</si>
  <si>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</si>
  <si>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</si>
  <si>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</si>
  <si>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</si>
  <si>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</si>
  <si>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</si>
  <si>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</si>
  <si>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</si>
  <si>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</si>
  <si>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</si>
  <si>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</si>
  <si>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</si>
  <si>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</si>
  <si>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</si>
  <si>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</si>
  <si>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</si>
  <si>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</si>
  <si>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</si>
  <si>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</si>
  <si>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</si>
  <si>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</si>
  <si>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</si>
  <si>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</si>
  <si>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</si>
  <si>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</si>
  <si>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</si>
  <si>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</si>
  <si>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</si>
  <si>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</si>
  <si>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</si>
  <si>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</si>
  <si>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</si>
  <si>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</si>
  <si>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</si>
  <si>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</si>
  <si>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</si>
  <si>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</si>
  <si>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</si>
  <si>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</si>
  <si>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</si>
  <si>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</si>
  <si>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</si>
  <si>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</si>
  <si>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</si>
  <si>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</si>
  <si>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</si>
  <si>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</si>
  <si>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</si>
  <si>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</si>
  <si>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</si>
  <si>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</si>
  <si>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</si>
  <si>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</si>
  <si>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</si>
  <si>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</si>
  <si>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</si>
  <si>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</si>
  <si>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</si>
  <si>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</si>
  <si>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</si>
  <si>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</si>
  <si>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</si>
  <si>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</si>
  <si>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</si>
  <si>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</si>
  <si>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</si>
  <si>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</si>
  <si>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</si>
  <si>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</si>
  <si>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</si>
  <si>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</si>
  <si>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</si>
  <si>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</si>
  <si>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</si>
  <si>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</si>
  <si>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</si>
  <si>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</si>
  <si>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</si>
  <si>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</si>
  <si>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</si>
  <si>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</si>
  <si>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</si>
  <si>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</si>
  <si>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</si>
  <si>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</si>
  <si>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</si>
  <si>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</si>
  <si>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</si>
  <si>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</si>
  <si>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</si>
  <si>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</si>
  <si>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</si>
  <si>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</si>
  <si>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</si>
  <si>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</si>
  <si>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</si>
  <si>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</si>
  <si>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</si>
  <si>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</si>
  <si>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</si>
  <si>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</si>
  <si>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</si>
  <si>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</si>
  <si>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</si>
  <si>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</si>
  <si>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</si>
  <si>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</si>
  <si>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</si>
  <si>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</si>
  <si>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</si>
  <si>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</si>
  <si>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</si>
  <si>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</si>
  <si>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</si>
  <si>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</si>
  <si>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</si>
  <si>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</si>
  <si>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</si>
  <si>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</si>
  <si>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</si>
  <si>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</si>
  <si>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</si>
  <si>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</si>
  <si>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</si>
  <si>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</si>
  <si>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</si>
  <si>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</si>
  <si>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</si>
  <si>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</si>
  <si>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</si>
  <si>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</si>
  <si>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</si>
  <si>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</si>
  <si>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</si>
  <si>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</si>
  <si>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</si>
  <si>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</si>
  <si>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</si>
  <si>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</si>
  <si>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</si>
  <si>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</si>
  <si>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</si>
  <si>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</si>
  <si>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</si>
  <si>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</si>
  <si>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</si>
  <si>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</si>
  <si>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</si>
  <si>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</si>
  <si>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</si>
  <si>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</si>
  <si>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</si>
  <si>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</si>
  <si>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</si>
  <si>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</si>
  <si>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</si>
  <si>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</si>
  <si>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</si>
  <si>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</si>
  <si>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</si>
  <si>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</si>
  <si>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</si>
  <si>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</si>
  <si>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</si>
  <si>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</si>
  <si>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</si>
  <si>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</si>
  <si>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</si>
  <si>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</si>
  <si>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</si>
  <si>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</si>
  <si>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</si>
  <si>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</si>
  <si>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</si>
  <si>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</si>
  <si>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</si>
  <si>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</si>
  <si>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</si>
  <si>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</si>
  <si>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</si>
  <si>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</si>
  <si>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</si>
  <si>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</si>
  <si>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</si>
  <si>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</si>
  <si>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</si>
  <si>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</si>
  <si>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</si>
  <si>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</si>
  <si>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</si>
  <si>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</si>
  <si>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</si>
  <si>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</si>
  <si>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</si>
  <si>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</si>
  <si>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</si>
  <si>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</si>
  <si>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</si>
  <si>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</si>
  <si>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</si>
  <si>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</si>
  <si>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</si>
  <si>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</si>
  <si>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</si>
  <si>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</si>
  <si>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</si>
  <si>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</si>
  <si>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</si>
  <si>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</si>
  <si>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</si>
  <si>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</si>
  <si>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</si>
  <si>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</si>
  <si>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</si>
  <si>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</si>
  <si>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</si>
  <si>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</si>
  <si>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</si>
  <si>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</si>
  <si>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</si>
  <si>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</si>
  <si>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</si>
  <si>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</si>
  <si>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</si>
  <si>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</si>
  <si>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</si>
  <si>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</si>
  <si>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</si>
  <si>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</si>
  <si>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</si>
  <si>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</si>
  <si>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</si>
  <si>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</si>
  <si>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</si>
  <si>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</si>
  <si>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</si>
  <si>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</si>
  <si>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</si>
  <si>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</si>
  <si>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</si>
  <si>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</si>
  <si>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</si>
  <si>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</si>
  <si>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</si>
  <si>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環境研究・技術開発推進事業</t>
    <phoneticPr fontId="5"/>
  </si>
  <si>
    <t>総合環境政策局</t>
    <phoneticPr fontId="5"/>
  </si>
  <si>
    <t>環境研究技術室</t>
    <phoneticPr fontId="5"/>
  </si>
  <si>
    <t>○</t>
  </si>
  <si>
    <t>-</t>
    <phoneticPr fontId="5"/>
  </si>
  <si>
    <t>研究・技術開発を効果的に推進し、その成果の社会還元を一層進めるため、本事業は以下を目的に実施する。
・競争的研究資金制度等による環境研究・技術開発のより一層の効率的・効果的推進体制の確保
・環境分野における民間レベルを含めた研究開発動向の把握・整理
・評価の充実強化による研究開発の透明性向上</t>
    <phoneticPr fontId="5"/>
  </si>
  <si>
    <t>-</t>
    <phoneticPr fontId="5"/>
  </si>
  <si>
    <t>件</t>
    <rPh sb="0" eb="1">
      <t>ケン</t>
    </rPh>
    <phoneticPr fontId="5"/>
  </si>
  <si>
    <t>追跡評価実施件数</t>
    <phoneticPr fontId="5"/>
  </si>
  <si>
    <t>　　千円/件</t>
    <rPh sb="2" eb="4">
      <t>センエン</t>
    </rPh>
    <rPh sb="5" eb="6">
      <t>ケン</t>
    </rPh>
    <phoneticPr fontId="5"/>
  </si>
  <si>
    <t>8,715/88</t>
    <phoneticPr fontId="5"/>
  </si>
  <si>
    <t>5,001/65</t>
    <phoneticPr fontId="5"/>
  </si>
  <si>
    <t>4,425/68</t>
    <phoneticPr fontId="5"/>
  </si>
  <si>
    <t>4,828/60</t>
    <phoneticPr fontId="5"/>
  </si>
  <si>
    <t>‐</t>
  </si>
  <si>
    <t>A.（公財）未来工学研究所</t>
    <phoneticPr fontId="5"/>
  </si>
  <si>
    <t>B.（一社）国際環境研究協会</t>
    <phoneticPr fontId="5"/>
  </si>
  <si>
    <t>C.(一社)国際環境研究協会</t>
    <phoneticPr fontId="5"/>
  </si>
  <si>
    <t>人件費</t>
    <rPh sb="0" eb="3">
      <t>ジンケンヒ</t>
    </rPh>
    <phoneticPr fontId="3"/>
  </si>
  <si>
    <t>旅費・謝金</t>
    <rPh sb="0" eb="2">
      <t>リョヒ</t>
    </rPh>
    <rPh sb="3" eb="5">
      <t>シャキン</t>
    </rPh>
    <phoneticPr fontId="3"/>
  </si>
  <si>
    <t>その他</t>
    <rPh sb="2" eb="3">
      <t>タ</t>
    </rPh>
    <phoneticPr fontId="3"/>
  </si>
  <si>
    <t>主任研究員</t>
    <rPh sb="0" eb="2">
      <t>シュニン</t>
    </rPh>
    <rPh sb="2" eb="5">
      <t>ケンキュウイン</t>
    </rPh>
    <phoneticPr fontId="3"/>
  </si>
  <si>
    <t>国内旅費、委員謝金</t>
    <rPh sb="0" eb="2">
      <t>コクナイ</t>
    </rPh>
    <rPh sb="2" eb="4">
      <t>リョヒ</t>
    </rPh>
    <rPh sb="5" eb="7">
      <t>イイン</t>
    </rPh>
    <rPh sb="7" eb="9">
      <t>シャキン</t>
    </rPh>
    <phoneticPr fontId="3"/>
  </si>
  <si>
    <t>印刷製本費、一般管理費等</t>
    <rPh sb="0" eb="2">
      <t>インサツ</t>
    </rPh>
    <rPh sb="2" eb="4">
      <t>セイホン</t>
    </rPh>
    <rPh sb="4" eb="5">
      <t>ヒ</t>
    </rPh>
    <rPh sb="6" eb="8">
      <t>イッパン</t>
    </rPh>
    <rPh sb="8" eb="11">
      <t>カンリヒ</t>
    </rPh>
    <rPh sb="11" eb="12">
      <t>トウ</t>
    </rPh>
    <phoneticPr fontId="3"/>
  </si>
  <si>
    <t>業務費</t>
    <rPh sb="0" eb="3">
      <t>ギョウムヒ</t>
    </rPh>
    <phoneticPr fontId="3"/>
  </si>
  <si>
    <t>統括技師等</t>
    <rPh sb="0" eb="2">
      <t>トウカツ</t>
    </rPh>
    <rPh sb="2" eb="4">
      <t>ギシ</t>
    </rPh>
    <rPh sb="4" eb="5">
      <t>トウ</t>
    </rPh>
    <phoneticPr fontId="3"/>
  </si>
  <si>
    <t>旅費、印刷製本費</t>
    <rPh sb="0" eb="2">
      <t>リョヒ</t>
    </rPh>
    <rPh sb="3" eb="5">
      <t>インサツ</t>
    </rPh>
    <rPh sb="5" eb="7">
      <t>セイホン</t>
    </rPh>
    <rPh sb="7" eb="8">
      <t>ヒ</t>
    </rPh>
    <phoneticPr fontId="3"/>
  </si>
  <si>
    <t>研究員A、専務理事</t>
    <rPh sb="0" eb="3">
      <t>ケンキュウイン</t>
    </rPh>
    <rPh sb="5" eb="7">
      <t>センム</t>
    </rPh>
    <rPh sb="7" eb="9">
      <t>リジ</t>
    </rPh>
    <phoneticPr fontId="3"/>
  </si>
  <si>
    <t>雑役務費、会議費</t>
    <rPh sb="0" eb="1">
      <t>ザツ</t>
    </rPh>
    <rPh sb="1" eb="3">
      <t>エキム</t>
    </rPh>
    <rPh sb="3" eb="4">
      <t>ヒ</t>
    </rPh>
    <rPh sb="5" eb="8">
      <t>カイギヒ</t>
    </rPh>
    <phoneticPr fontId="3"/>
  </si>
  <si>
    <t>(公財)未来工学研究所</t>
    <phoneticPr fontId="5"/>
  </si>
  <si>
    <t>環境研究・技術開発の推進戦略のフォローアップ等調査委託業務</t>
    <phoneticPr fontId="5"/>
  </si>
  <si>
    <t>競争的資金制度管理・支援委託業務</t>
    <phoneticPr fontId="5"/>
  </si>
  <si>
    <t>環境研究・技術開発推進事業追跡評価委託業務</t>
    <phoneticPr fontId="5"/>
  </si>
  <si>
    <t>国民や社会のニーズが高く、今後の関連施策を検討・実施していくためにも、優先度が高い事業である。</t>
    <rPh sb="0" eb="2">
      <t>コクミン</t>
    </rPh>
    <rPh sb="3" eb="5">
      <t>シャカイ</t>
    </rPh>
    <rPh sb="10" eb="11">
      <t>タカ</t>
    </rPh>
    <rPh sb="13" eb="15">
      <t>コンゴ</t>
    </rPh>
    <rPh sb="16" eb="18">
      <t>カンレン</t>
    </rPh>
    <rPh sb="18" eb="20">
      <t>シサク</t>
    </rPh>
    <rPh sb="21" eb="23">
      <t>ケントウ</t>
    </rPh>
    <rPh sb="24" eb="26">
      <t>ジッシ</t>
    </rPh>
    <rPh sb="35" eb="38">
      <t>ユウセンド</t>
    </rPh>
    <rPh sb="39" eb="40">
      <t>タカ</t>
    </rPh>
    <rPh sb="41" eb="43">
      <t>ジギョウ</t>
    </rPh>
    <phoneticPr fontId="5"/>
  </si>
  <si>
    <t>活動実績は毎年見込みを上回る結果となっている。</t>
    <rPh sb="0" eb="2">
      <t>カツドウ</t>
    </rPh>
    <rPh sb="2" eb="4">
      <t>ジッセキ</t>
    </rPh>
    <rPh sb="5" eb="7">
      <t>マイトシ</t>
    </rPh>
    <rPh sb="7" eb="9">
      <t>ミコ</t>
    </rPh>
    <rPh sb="11" eb="13">
      <t>ウワマワ</t>
    </rPh>
    <rPh sb="14" eb="16">
      <t>ケッカ</t>
    </rPh>
    <phoneticPr fontId="5"/>
  </si>
  <si>
    <t>成果実績は毎年成果目標を達成している。</t>
    <rPh sb="0" eb="2">
      <t>セイカ</t>
    </rPh>
    <rPh sb="2" eb="4">
      <t>ジッセキ</t>
    </rPh>
    <rPh sb="5" eb="7">
      <t>マイトシ</t>
    </rPh>
    <rPh sb="7" eb="9">
      <t>セイカ</t>
    </rPh>
    <rPh sb="9" eb="11">
      <t>モクヒョウ</t>
    </rPh>
    <rPh sb="12" eb="14">
      <t>タッセイ</t>
    </rPh>
    <phoneticPr fontId="5"/>
  </si>
  <si>
    <t>推進戦略フォローアップについては、中央環境審議会の答申で検討された趣旨等に沿って事業を実施しており、効果的な事業内容になっている。また、研究課題への適切な支出は担保されているため、適切なコストで実施している。</t>
    <rPh sb="90" eb="92">
      <t>テキセツ</t>
    </rPh>
    <rPh sb="97" eb="99">
      <t>ジッシ</t>
    </rPh>
    <phoneticPr fontId="5"/>
  </si>
  <si>
    <t>・「第４期科学技術基本計画」（平成23年８月閣議決定）
・「第４次環境基本計画」（平成24年４月閣議決定）
・「科学技術イノベーション総合戦略2014」（平成26年６月閣議決定）
・「国の研究開発評価に関する大綱的指針」（平成20年10月内閣総理大臣決定）
・「知的財産推進計画2014」（平成26年７月知的財産戦略本部会合決定）</t>
    <phoneticPr fontId="5"/>
  </si>
  <si>
    <t>公害調査等委託費</t>
    <rPh sb="0" eb="2">
      <t>コウガイ</t>
    </rPh>
    <rPh sb="2" eb="4">
      <t>チョウサ</t>
    </rPh>
    <rPh sb="4" eb="5">
      <t>トウ</t>
    </rPh>
    <rPh sb="5" eb="8">
      <t>イタクヒ</t>
    </rPh>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</si>
  <si>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</si>
  <si>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</si>
  <si>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</si>
  <si>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９ 環境政策の基盤整備
９-３ 環境問題に関する調査・研究・技術開発　</t>
    <phoneticPr fontId="5"/>
  </si>
  <si>
    <t>※四捨五入のため、下記金額総和と一致しない</t>
    <rPh sb="1" eb="5">
      <t>シシャゴニュウ</t>
    </rPh>
    <rPh sb="9" eb="11">
      <t>カキ</t>
    </rPh>
    <rPh sb="11" eb="13">
      <t>キンガク</t>
    </rPh>
    <rPh sb="13" eb="15">
      <t>ソウワ</t>
    </rPh>
    <rPh sb="16" eb="18">
      <t>イッチ</t>
    </rPh>
    <phoneticPr fontId="5"/>
  </si>
  <si>
    <t>本事業では、主に以下3つの事項を実施することにより研究開発の評価の充実等を図る。
・環境省の競争的研究資金制度を統括し評価及び管理を行うプログラムディレクター（PD）の配置
・「環境研究・環境技術開発の推進戦略について」（平成22年6月中環審答申）フォローアップ及び改定に向けた検討
・環境省競争的資金の、終了後3～4年が経過した課題に係る成果の実用化・普及等に係る追跡評価</t>
    <phoneticPr fontId="5"/>
  </si>
  <si>
    <t>-</t>
    <phoneticPr fontId="5"/>
  </si>
  <si>
    <t>-</t>
    <phoneticPr fontId="5"/>
  </si>
  <si>
    <t>-</t>
    <phoneticPr fontId="5"/>
  </si>
  <si>
    <t>(一社)国際環境研究協会</t>
    <phoneticPr fontId="5"/>
  </si>
  <si>
    <t>千円/件</t>
    <rPh sb="0" eb="2">
      <t>センエン</t>
    </rPh>
    <rPh sb="3" eb="4">
      <t>ケン</t>
    </rPh>
    <phoneticPr fontId="5"/>
  </si>
  <si>
    <t>当該年度の追跡評価業務の執行額／当該年度の追跡評価実施件数　　　　　　　　　　　　　　</t>
    <phoneticPr fontId="5"/>
  </si>
  <si>
    <t>(一社)国際環境研究協会</t>
    <phoneticPr fontId="5"/>
  </si>
  <si>
    <t>-</t>
    <phoneticPr fontId="5"/>
  </si>
  <si>
    <t>-</t>
    <phoneticPr fontId="5"/>
  </si>
  <si>
    <t>-</t>
  </si>
  <si>
    <t>-</t>
    <phoneticPr fontId="5"/>
  </si>
  <si>
    <t>各年度に実施される研究課題のうち、研究費が適正に使用されたものの割合
（研究課題数）</t>
    <phoneticPr fontId="5"/>
  </si>
  <si>
    <t>各年度に実施される研究課題のうち、研究費が適正に使用されたものの割合が100％</t>
    <phoneticPr fontId="5"/>
  </si>
  <si>
    <t>成果については、環境省HPに掲載するとともに、競争的資金の次回募集時の要綱に反映させるなど、行政施策に活用している。</t>
    <phoneticPr fontId="5"/>
  </si>
  <si>
    <t>・環境省が実施している環境研究・環境技術開発に関する施策の実施状況を中間的もしくは事後的に確認するという意味で国が実施すべき優先度の高い施策である。
・支出先の選定は、業務内容を踏まえた総合評価落札方式の競争入札を採用するなど、妥当な方法で実施している。
・事業の内容は、総合科学技術会議で示された指針や中央環境審議会の答申の趣旨に沿って実施するなどしており、効果的と言える。また、取りまとめた結果は、環境省HPに掲載するとともに、競争的資金の次回募集時の要綱に反映させるなどの活用を図っている。</t>
    <phoneticPr fontId="5"/>
  </si>
  <si>
    <t>・環境研究・環境技術開発に関する動向・施策の実施状況等をより的確に把握できるよう、業務の進め方について改善を続ける。
・支出先の選定は、業務内容を踏まえつつ競争入札を採用するなど妥当な方法で実施する。
・引き続き、総合科学技術・イノベーション会議等における指針や中央環境審議会の答申の趣旨に沿って業務を実施し、結果の環境省HPへの掲載、競争的資金の次回募集時の要綱への反映を行う。また、指針や答申等の改定があった場合には、業務内容にも反映させる。</t>
    <phoneticPr fontId="5"/>
  </si>
  <si>
    <t>環境省HP　環境研究総合推進費　追跡評価
http://www.env.go.jp/policy/kenkyu/suishin/kadai_hyouka/tsuiseki.html</t>
    <rPh sb="12" eb="14">
      <t>スイシン</t>
    </rPh>
    <phoneticPr fontId="5"/>
  </si>
  <si>
    <t>本事業は、環境省が実施している環境研究・環境技術開発関連施策が国民や社会のニーズを適切に反映させるために実施しているものである。</t>
    <rPh sb="0" eb="1">
      <t>ホン</t>
    </rPh>
    <rPh sb="1" eb="3">
      <t>ジギョウ</t>
    </rPh>
    <rPh sb="5" eb="7">
      <t>カンキョウ</t>
    </rPh>
    <rPh sb="7" eb="8">
      <t>ショウ</t>
    </rPh>
    <rPh sb="9" eb="11">
      <t>ジッシ</t>
    </rPh>
    <rPh sb="15" eb="17">
      <t>カンキョウ</t>
    </rPh>
    <rPh sb="17" eb="19">
      <t>ケンキュウ</t>
    </rPh>
    <rPh sb="20" eb="22">
      <t>カンキョウ</t>
    </rPh>
    <rPh sb="22" eb="24">
      <t>ギジュツ</t>
    </rPh>
    <rPh sb="24" eb="26">
      <t>カイハツ</t>
    </rPh>
    <rPh sb="26" eb="28">
      <t>カンレン</t>
    </rPh>
    <rPh sb="28" eb="30">
      <t>シサク</t>
    </rPh>
    <rPh sb="41" eb="43">
      <t>テキセツ</t>
    </rPh>
    <rPh sb="44" eb="46">
      <t>ハンエイ</t>
    </rPh>
    <rPh sb="52" eb="54">
      <t>ジッシ</t>
    </rPh>
    <phoneticPr fontId="5"/>
  </si>
  <si>
    <t>環境省の研究開発施策の効果的な推進を目的とした事業であるため、自らが行うべき事業である。</t>
    <rPh sb="0" eb="3">
      <t>カンキョウショウ</t>
    </rPh>
    <rPh sb="4" eb="6">
      <t>ケンキュウ</t>
    </rPh>
    <rPh sb="6" eb="8">
      <t>カイハツ</t>
    </rPh>
    <rPh sb="8" eb="10">
      <t>シサク</t>
    </rPh>
    <rPh sb="11" eb="14">
      <t>コウカテキ</t>
    </rPh>
    <rPh sb="15" eb="17">
      <t>スイシン</t>
    </rPh>
    <rPh sb="18" eb="20">
      <t>モクテキ</t>
    </rPh>
    <rPh sb="23" eb="25">
      <t>ジギョウ</t>
    </rPh>
    <rPh sb="31" eb="32">
      <t>ミズカ</t>
    </rPh>
    <rPh sb="34" eb="35">
      <t>オコナ</t>
    </rPh>
    <rPh sb="38" eb="40">
      <t>ジギョウ</t>
    </rPh>
    <phoneticPr fontId="5"/>
  </si>
  <si>
    <t>一般競争入札(総合評価落札方式)により競争性を確保した上で、適切な支出先を選定している</t>
    <phoneticPr fontId="5"/>
  </si>
  <si>
    <t>一般競争入札(総合評価落札方式)の実施や、業務内容の見直しにより、単位当たりコスト等は漸次低減を図っており、妥当な水準となっている。</t>
    <rPh sb="0" eb="2">
      <t>イッパン</t>
    </rPh>
    <rPh sb="2" eb="4">
      <t>キョウソウ</t>
    </rPh>
    <rPh sb="4" eb="6">
      <t>ニュウサツ</t>
    </rPh>
    <rPh sb="17" eb="19">
      <t>ジッシ</t>
    </rPh>
    <rPh sb="21" eb="23">
      <t>ギョウム</t>
    </rPh>
    <rPh sb="23" eb="25">
      <t>ナイヨウ</t>
    </rPh>
    <rPh sb="26" eb="28">
      <t>ミナオ</t>
    </rPh>
    <rPh sb="33" eb="35">
      <t>タンイ</t>
    </rPh>
    <rPh sb="35" eb="36">
      <t>ア</t>
    </rPh>
    <rPh sb="41" eb="42">
      <t>ナド</t>
    </rPh>
    <rPh sb="43" eb="45">
      <t>ゼンジ</t>
    </rPh>
    <rPh sb="45" eb="47">
      <t>テイゲン</t>
    </rPh>
    <rPh sb="48" eb="49">
      <t>ハカ</t>
    </rPh>
    <rPh sb="54" eb="56">
      <t>ダトウ</t>
    </rPh>
    <rPh sb="57" eb="59">
      <t>スイジュン</t>
    </rPh>
    <phoneticPr fontId="5"/>
  </si>
  <si>
    <t>予算に計上されている費目・使途以外の支出はないことから、適切である。</t>
    <rPh sb="0" eb="2">
      <t>ヨサン</t>
    </rPh>
    <rPh sb="3" eb="5">
      <t>ケイジョウ</t>
    </rPh>
    <rPh sb="10" eb="12">
      <t>ヒモク</t>
    </rPh>
    <rPh sb="13" eb="15">
      <t>シト</t>
    </rPh>
    <rPh sb="15" eb="17">
      <t>イガイ</t>
    </rPh>
    <rPh sb="18" eb="20">
      <t>シシュツ</t>
    </rPh>
    <rPh sb="28" eb="30">
      <t>テキセツ</t>
    </rPh>
    <phoneticPr fontId="5"/>
  </si>
  <si>
    <t>業務実施期間中において適切に進捗管理を行い、コスト削減や効率化に向けた工夫をしている。</t>
    <rPh sb="0" eb="2">
      <t>ギョウム</t>
    </rPh>
    <rPh sb="2" eb="4">
      <t>ジッシ</t>
    </rPh>
    <rPh sb="4" eb="7">
      <t>キカンチュウ</t>
    </rPh>
    <rPh sb="11" eb="13">
      <t>テキセツ</t>
    </rPh>
    <rPh sb="14" eb="16">
      <t>シンチョク</t>
    </rPh>
    <rPh sb="16" eb="18">
      <t>カンリ</t>
    </rPh>
    <rPh sb="19" eb="20">
      <t>オコナ</t>
    </rPh>
    <rPh sb="25" eb="27">
      <t>サクゲン</t>
    </rPh>
    <rPh sb="28" eb="31">
      <t>コウリツカ</t>
    </rPh>
    <rPh sb="32" eb="33">
      <t>ム</t>
    </rPh>
    <rPh sb="35" eb="37">
      <t>クフウ</t>
    </rPh>
    <phoneticPr fontId="5"/>
  </si>
  <si>
    <t>その他</t>
    <rPh sb="2" eb="3">
      <t>タ</t>
    </rPh>
    <phoneticPr fontId="5"/>
  </si>
  <si>
    <t>一般管理費等</t>
    <rPh sb="0" eb="2">
      <t>イッパン</t>
    </rPh>
    <rPh sb="2" eb="5">
      <t>カンリヒ</t>
    </rPh>
    <rPh sb="5" eb="6">
      <t>トウ</t>
    </rPh>
    <phoneticPr fontId="5"/>
  </si>
  <si>
    <t>環境研究技術室長
太田　志津子</t>
    <rPh sb="9" eb="11">
      <t>オオタ</t>
    </rPh>
    <rPh sb="12" eb="15">
      <t>シヅコ</t>
    </rPh>
    <phoneticPr fontId="5"/>
  </si>
  <si>
    <t>執行実績及び環境研究総合推進費に係るPD等の業務内容の効率化を図り、概算要求額の縮減に努めること。</t>
    <phoneticPr fontId="5"/>
  </si>
  <si>
    <t>執行等改善</t>
  </si>
  <si>
    <t>執行実績及び環境研究総合推進費に係るPD等の業務内容の効率化を図り、概算要求額の縮減に努めた。</t>
    <phoneticPr fontId="5"/>
  </si>
  <si>
    <t>外部有識者点検対象外</t>
    <phoneticPr fontId="5"/>
  </si>
  <si>
    <t>環境省競争的資金の評価･管理体制の見直しによる効率化のため減。</t>
    <rPh sb="0" eb="3">
      <t>カンキョウショウ</t>
    </rPh>
    <rPh sb="3" eb="6">
      <t>キョウソウテキ</t>
    </rPh>
    <rPh sb="6" eb="8">
      <t>シキン</t>
    </rPh>
    <rPh sb="9" eb="11">
      <t>ヒョウカ</t>
    </rPh>
    <rPh sb="12" eb="14">
      <t>カンリ</t>
    </rPh>
    <rPh sb="14" eb="16">
      <t>タイセイ</t>
    </rPh>
    <rPh sb="17" eb="19">
      <t>ミナオ</t>
    </rPh>
    <rPh sb="23" eb="26">
      <t>コウリツカ</t>
    </rPh>
    <rPh sb="29" eb="30">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</si>
</sst>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132232</xdr:colOff>
      <xdr:row>139</xdr:row>
      <xdr:rowOff>190500</xdr:rowOff>
    </xdr:from>
    <xdr:to>
      <xdr:col>17</xdr:col>
      <xdr:colOff>107292</xdr:colOff>
      <xdr:row>140</xdr:row>
      <xdr:rowOff>266700</xdr:rowOff>
    </xdr:to>
    <xdr:sp macro="" textlink="">
      <xdr:nvSpPr>
        <xdr:cNvPr id="5" name="テキスト ボックス 3"/>
        <xdr:cNvSpPr txBox="1"/>
      </xdr:nvSpPr>
      <xdr:spPr>
        <a:xfrm>
          <a:off x="1732432" y="32842200"/>
          <a:ext cx="1775285" cy="428625"/>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8</xdr:col>
      <xdr:colOff>178548</xdr:colOff>
      <xdr:row>140</xdr:row>
      <xdr:rowOff>333937</xdr:rowOff>
    </xdr:from>
    <xdr:to>
      <xdr:col>22</xdr:col>
      <xdr:colOff>88902</xdr:colOff>
      <xdr:row>141</xdr:row>
      <xdr:rowOff>262406</xdr:rowOff>
    </xdr:to>
    <xdr:sp macro="" textlink="">
      <xdr:nvSpPr>
        <xdr:cNvPr id="6" name="テキスト ボックス 4"/>
        <xdr:cNvSpPr txBox="1"/>
      </xdr:nvSpPr>
      <xdr:spPr>
        <a:xfrm>
          <a:off x="1778748" y="33338062"/>
          <a:ext cx="2710704" cy="280894"/>
        </a:xfrm>
        <a:prstGeom prst="rect">
          <a:avLst/>
        </a:prstGeom>
        <a:noFill/>
      </xdr:spPr>
      <xdr:txBody>
        <a:bodyPr wrap="square" rtlCol="0" anchor="ctr">
          <a:noAutofit/>
        </a:bodyPr>
        <a:lstStyle/>
        <a:p>
          <a:pPr algn="ctr" rtl="0"/>
          <a:r>
            <a:rPr lang="ja-JP" altLang="ja-JP" sz="1100" b="0" i="0" baseline="0">
              <a:effectLst/>
              <a:latin typeface="+mn-lt"/>
              <a:ea typeface="+mn-ea"/>
              <a:cs typeface="+mn-cs"/>
            </a:rPr>
            <a:t>事業全体の方針策定及び運営管理</a:t>
          </a:r>
          <a:endParaRPr lang="ja-JP" altLang="ja-JP" sz="1100">
            <a:effectLst/>
          </a:endParaRPr>
        </a:p>
      </xdr:txBody>
    </xdr:sp>
    <xdr:clientData/>
  </xdr:twoCellAnchor>
  <xdr:twoCellAnchor>
    <xdr:from>
      <xdr:col>6</xdr:col>
      <xdr:colOff>190501</xdr:colOff>
      <xdr:row>140</xdr:row>
      <xdr:rowOff>28575</xdr:rowOff>
    </xdr:from>
    <xdr:to>
      <xdr:col>8</xdr:col>
      <xdr:colOff>139722</xdr:colOff>
      <xdr:row>140</xdr:row>
      <xdr:rowOff>29370</xdr:rowOff>
    </xdr:to>
    <xdr:cxnSp macro="">
      <xdr:nvCxnSpPr>
        <xdr:cNvPr id="7" name="直線矢印コネクタ 6"/>
        <xdr:cNvCxnSpPr/>
      </xdr:nvCxnSpPr>
      <xdr:spPr>
        <a:xfrm>
          <a:off x="1390651" y="33032700"/>
          <a:ext cx="349271" cy="795"/>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109849</xdr:colOff>
      <xdr:row>143</xdr:row>
      <xdr:rowOff>261187</xdr:rowOff>
    </xdr:from>
    <xdr:to>
      <xdr:col>24</xdr:col>
      <xdr:colOff>26894</xdr:colOff>
      <xdr:row>144</xdr:row>
      <xdr:rowOff>317501</xdr:rowOff>
    </xdr:to>
    <xdr:sp macro="" textlink="">
      <xdr:nvSpPr>
        <xdr:cNvPr id="8" name="テキスト ボックス 9"/>
        <xdr:cNvSpPr txBox="1"/>
      </xdr:nvSpPr>
      <xdr:spPr>
        <a:xfrm>
          <a:off x="1710049" y="34322587"/>
          <a:ext cx="3117445" cy="408739"/>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公財</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未来工学研究所（１機関）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（６</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9</xdr:col>
      <xdr:colOff>84447</xdr:colOff>
      <xdr:row>145</xdr:row>
      <xdr:rowOff>46339</xdr:rowOff>
    </xdr:from>
    <xdr:to>
      <xdr:col>23</xdr:col>
      <xdr:colOff>103842</xdr:colOff>
      <xdr:row>146</xdr:row>
      <xdr:rowOff>53975</xdr:rowOff>
    </xdr:to>
    <xdr:sp macro="" textlink="">
      <xdr:nvSpPr>
        <xdr:cNvPr id="9" name="テキスト ボックス 10"/>
        <xdr:cNvSpPr txBox="1"/>
      </xdr:nvSpPr>
      <xdr:spPr>
        <a:xfrm>
          <a:off x="1884672" y="34812589"/>
          <a:ext cx="2819745" cy="360061"/>
        </a:xfrm>
        <a:prstGeom prst="rect">
          <a:avLst/>
        </a:prstGeom>
        <a:noFill/>
      </xdr:spPr>
      <xdr:txBody>
        <a:bodyPr wrap="square" rtlCol="0">
          <a:noAutofit/>
        </a:bodyPr>
        <a:lstStyle/>
        <a:p>
          <a:pPr rtl="0">
            <a:lnSpc>
              <a:spcPts val="1300"/>
            </a:lnSpc>
          </a:pPr>
          <a:r>
            <a:rPr lang="ja-JP" altLang="ja-JP" sz="1100" b="0" i="0" baseline="0">
              <a:effectLst/>
              <a:latin typeface="+mn-lt"/>
              <a:ea typeface="+mn-ea"/>
              <a:cs typeface="+mn-cs"/>
            </a:rPr>
            <a:t>環境研究・技術開発の推進戦略の</a:t>
          </a:r>
          <a:r>
            <a:rPr lang="ja-JP" altLang="en-US" sz="1100" b="0" i="0" baseline="0">
              <a:effectLst/>
              <a:latin typeface="+mn-lt"/>
              <a:ea typeface="+mn-ea"/>
              <a:cs typeface="+mn-cs"/>
            </a:rPr>
            <a:t>フォ</a:t>
          </a:r>
          <a:r>
            <a:rPr lang="ja-JP" altLang="ja-JP" sz="1100" b="0" i="0" baseline="0">
              <a:effectLst/>
              <a:latin typeface="+mn-lt"/>
              <a:ea typeface="+mn-ea"/>
              <a:cs typeface="+mn-cs"/>
            </a:rPr>
            <a:t>ローアップ等</a:t>
          </a:r>
          <a:r>
            <a:rPr lang="ja-JP" altLang="en-US" sz="1100" b="0" i="0" baseline="0">
              <a:effectLst/>
              <a:latin typeface="+mn-lt"/>
              <a:ea typeface="+mn-ea"/>
              <a:cs typeface="+mn-cs"/>
            </a:rPr>
            <a:t>調査業務</a:t>
          </a:r>
          <a:endParaRPr lang="ja-JP" altLang="ja-JP" sz="1050">
            <a:effectLst/>
          </a:endParaRPr>
        </a:p>
      </xdr:txBody>
    </xdr:sp>
    <xdr:clientData/>
  </xdr:twoCellAnchor>
  <xdr:twoCellAnchor>
    <xdr:from>
      <xdr:col>8</xdr:col>
      <xdr:colOff>132868</xdr:colOff>
      <xdr:row>143</xdr:row>
      <xdr:rowOff>59999</xdr:rowOff>
    </xdr:from>
    <xdr:to>
      <xdr:col>19</xdr:col>
      <xdr:colOff>188259</xdr:colOff>
      <xdr:row>143</xdr:row>
      <xdr:rowOff>249704</xdr:rowOff>
    </xdr:to>
    <xdr:sp macro="" textlink="">
      <xdr:nvSpPr>
        <xdr:cNvPr id="10" name="テキスト ボックス 22"/>
        <xdr:cNvSpPr txBox="1"/>
      </xdr:nvSpPr>
      <xdr:spPr>
        <a:xfrm>
          <a:off x="1733068" y="34121399"/>
          <a:ext cx="2255666" cy="189705"/>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【一般競争（総合評価）・委託】</a:t>
          </a:r>
          <a:endParaRPr lang="ja-JP" altLang="en-US" sz="1100"/>
        </a:p>
      </xdr:txBody>
    </xdr:sp>
    <xdr:clientData/>
  </xdr:twoCellAnchor>
  <xdr:twoCellAnchor>
    <xdr:from>
      <xdr:col>7</xdr:col>
      <xdr:colOff>18957</xdr:colOff>
      <xdr:row>144</xdr:row>
      <xdr:rowOff>63430</xdr:rowOff>
    </xdr:from>
    <xdr:to>
      <xdr:col>8</xdr:col>
      <xdr:colOff>57482</xdr:colOff>
      <xdr:row>144</xdr:row>
      <xdr:rowOff>63430</xdr:rowOff>
    </xdr:to>
    <xdr:cxnSp macro="">
      <xdr:nvCxnSpPr>
        <xdr:cNvPr id="11" name="直線矢印コネクタ 10"/>
        <xdr:cNvCxnSpPr/>
      </xdr:nvCxnSpPr>
      <xdr:spPr>
        <a:xfrm>
          <a:off x="1419132" y="34477255"/>
          <a:ext cx="238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141692</xdr:colOff>
      <xdr:row>147</xdr:row>
      <xdr:rowOff>237599</xdr:rowOff>
    </xdr:from>
    <xdr:to>
      <xdr:col>24</xdr:col>
      <xdr:colOff>112806</xdr:colOff>
      <xdr:row>148</xdr:row>
      <xdr:rowOff>342900</xdr:rowOff>
    </xdr:to>
    <xdr:sp macro="" textlink="">
      <xdr:nvSpPr>
        <xdr:cNvPr id="12" name="テキスト ボックス 9"/>
        <xdr:cNvSpPr txBox="1"/>
      </xdr:nvSpPr>
      <xdr:spPr>
        <a:xfrm>
          <a:off x="1741892" y="35708699"/>
          <a:ext cx="3171514" cy="457726"/>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Ｂ．（一社）国際環境研究協会（１機関）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（４．４</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8</xdr:col>
      <xdr:colOff>186766</xdr:colOff>
      <xdr:row>149</xdr:row>
      <xdr:rowOff>11172</xdr:rowOff>
    </xdr:from>
    <xdr:to>
      <xdr:col>22</xdr:col>
      <xdr:colOff>175559</xdr:colOff>
      <xdr:row>149</xdr:row>
      <xdr:rowOff>248025</xdr:rowOff>
    </xdr:to>
    <xdr:sp macro="" textlink="">
      <xdr:nvSpPr>
        <xdr:cNvPr id="13" name="テキスト ボックス 10"/>
        <xdr:cNvSpPr txBox="1"/>
      </xdr:nvSpPr>
      <xdr:spPr>
        <a:xfrm>
          <a:off x="1786966" y="36187122"/>
          <a:ext cx="2789143" cy="236853"/>
        </a:xfrm>
        <a:prstGeom prst="rect">
          <a:avLst/>
        </a:prstGeom>
        <a:noFill/>
      </xdr:spPr>
      <xdr:txBody>
        <a:bodyPr wrap="square" rtlCol="0" anchor="ctr">
          <a:noAutofit/>
        </a:bodyPr>
        <a:lstStyle/>
        <a:p>
          <a:pPr algn="ctr" rtl="0">
            <a:lnSpc>
              <a:spcPts val="1200"/>
            </a:lnSpc>
            <a:defRPr sz="1000"/>
          </a:pPr>
          <a:r>
            <a:rPr lang="ja-JP" altLang="ja-JP" sz="1100" b="0" i="0" baseline="0">
              <a:solidFill>
                <a:sysClr val="windowText" lastClr="000000"/>
              </a:solidFill>
              <a:effectLst/>
              <a:latin typeface="+mn-lt"/>
              <a:ea typeface="+mn-ea"/>
              <a:cs typeface="+mn-cs"/>
            </a:rPr>
            <a:t>競争的</a:t>
          </a:r>
          <a:r>
            <a:rPr lang="ja-JP" altLang="en-US" sz="1100" b="0" i="0" baseline="0">
              <a:solidFill>
                <a:sysClr val="windowText" lastClr="000000"/>
              </a:solidFill>
              <a:effectLst/>
              <a:latin typeface="+mn-lt"/>
              <a:ea typeface="+mn-ea"/>
              <a:cs typeface="+mn-cs"/>
            </a:rPr>
            <a:t>研究</a:t>
          </a:r>
          <a:r>
            <a:rPr lang="ja-JP" altLang="ja-JP" sz="1100" b="0" i="0" baseline="0">
              <a:solidFill>
                <a:sysClr val="windowText" lastClr="000000"/>
              </a:solidFill>
              <a:effectLst/>
              <a:latin typeface="+mn-lt"/>
              <a:ea typeface="+mn-ea"/>
              <a:cs typeface="+mn-cs"/>
            </a:rPr>
            <a:t>資金制度管理・支援</a:t>
          </a:r>
          <a:r>
            <a:rPr lang="ja-JP" altLang="en-US" sz="1100" b="0" i="0" baseline="0">
              <a:solidFill>
                <a:sysClr val="windowText" lastClr="000000"/>
              </a:solidFill>
              <a:effectLst/>
              <a:latin typeface="+mn-lt"/>
              <a:ea typeface="+mn-ea"/>
              <a:cs typeface="+mn-cs"/>
            </a:rPr>
            <a:t>業務</a:t>
          </a:r>
          <a:endParaRPr lang="ja-JP" altLang="en-US" sz="1100">
            <a:solidFill>
              <a:sysClr val="windowText" lastClr="000000"/>
            </a:solidFill>
          </a:endParaRPr>
        </a:p>
      </xdr:txBody>
    </xdr:sp>
    <xdr:clientData/>
  </xdr:twoCellAnchor>
  <xdr:twoCellAnchor>
    <xdr:from>
      <xdr:col>8</xdr:col>
      <xdr:colOff>164711</xdr:colOff>
      <xdr:row>147</xdr:row>
      <xdr:rowOff>36411</xdr:rowOff>
    </xdr:from>
    <xdr:to>
      <xdr:col>21</xdr:col>
      <xdr:colOff>47064</xdr:colOff>
      <xdr:row>147</xdr:row>
      <xdr:rowOff>304799</xdr:rowOff>
    </xdr:to>
    <xdr:sp macro="" textlink="">
      <xdr:nvSpPr>
        <xdr:cNvPr id="14" name="テキスト ボックス 22"/>
        <xdr:cNvSpPr txBox="1"/>
      </xdr:nvSpPr>
      <xdr:spPr>
        <a:xfrm>
          <a:off x="1764911" y="35507511"/>
          <a:ext cx="2482678" cy="268388"/>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【一般競争（総合評価）・委託】</a:t>
          </a:r>
          <a:endParaRPr lang="ja-JP" altLang="en-US" sz="1100">
            <a:solidFill>
              <a:sysClr val="windowText" lastClr="000000"/>
            </a:solidFill>
          </a:endParaRPr>
        </a:p>
      </xdr:txBody>
    </xdr:sp>
    <xdr:clientData/>
  </xdr:twoCellAnchor>
  <xdr:twoCellAnchor>
    <xdr:from>
      <xdr:col>7</xdr:col>
      <xdr:colOff>12700</xdr:colOff>
      <xdr:row>148</xdr:row>
      <xdr:rowOff>96992</xdr:rowOff>
    </xdr:from>
    <xdr:to>
      <xdr:col>8</xdr:col>
      <xdr:colOff>51225</xdr:colOff>
      <xdr:row>148</xdr:row>
      <xdr:rowOff>96992</xdr:rowOff>
    </xdr:to>
    <xdr:cxnSp macro="">
      <xdr:nvCxnSpPr>
        <xdr:cNvPr id="15" name="直線矢印コネクタ 14"/>
        <xdr:cNvCxnSpPr/>
      </xdr:nvCxnSpPr>
      <xdr:spPr>
        <a:xfrm>
          <a:off x="1412875" y="35920517"/>
          <a:ext cx="238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128993</xdr:colOff>
      <xdr:row>151</xdr:row>
      <xdr:rowOff>210510</xdr:rowOff>
    </xdr:from>
    <xdr:to>
      <xdr:col>24</xdr:col>
      <xdr:colOff>76200</xdr:colOff>
      <xdr:row>152</xdr:row>
      <xdr:rowOff>201706</xdr:rowOff>
    </xdr:to>
    <xdr:sp macro="" textlink="">
      <xdr:nvSpPr>
        <xdr:cNvPr id="16" name="テキスト ボックス 9"/>
        <xdr:cNvSpPr txBox="1"/>
      </xdr:nvSpPr>
      <xdr:spPr>
        <a:xfrm>
          <a:off x="1729193" y="37091310"/>
          <a:ext cx="3147607" cy="343621"/>
        </a:xfrm>
        <a:prstGeom prst="rect">
          <a:avLst/>
        </a:prstGeom>
        <a:noFill/>
        <a:ln>
          <a:solidFill>
            <a:schemeClr val="tx1"/>
          </a:solidFill>
        </a:ln>
      </xdr:spPr>
      <xdr:txBody>
        <a:bodyPr wrap="square" rtlCol="0" anchor="ctr">
          <a:noAutofit/>
        </a:bodyPr>
        <a:lstStyle/>
        <a:p>
          <a:pPr algn="ctr" rtl="0"/>
          <a:r>
            <a:rPr lang="ja-JP" altLang="en-US" sz="1100" b="0" i="0" u="none" strike="noStrike" baseline="0">
              <a:solidFill>
                <a:sysClr val="windowText" lastClr="000000"/>
              </a:solidFill>
              <a:latin typeface="ＭＳ Ｐゴシック"/>
              <a:ea typeface="ＭＳ Ｐゴシック"/>
            </a:rPr>
            <a:t>Ｃ．</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一社</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国際環境研究協会（１機関）</a:t>
          </a:r>
          <a:endParaRPr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rtl="0">
            <a:lnSpc>
              <a:spcPts val="1200"/>
            </a:lnSpc>
          </a:pP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Calibri"/>
            </a:rPr>
            <a:t>４百万円）</a:t>
          </a:r>
          <a:endParaRPr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145694</xdr:colOff>
      <xdr:row>152</xdr:row>
      <xdr:rowOff>229148</xdr:rowOff>
    </xdr:from>
    <xdr:to>
      <xdr:col>22</xdr:col>
      <xdr:colOff>139221</xdr:colOff>
      <xdr:row>153</xdr:row>
      <xdr:rowOff>224523</xdr:rowOff>
    </xdr:to>
    <xdr:sp macro="" textlink="">
      <xdr:nvSpPr>
        <xdr:cNvPr id="17" name="テキスト ボックス 10"/>
        <xdr:cNvSpPr txBox="1"/>
      </xdr:nvSpPr>
      <xdr:spPr>
        <a:xfrm>
          <a:off x="1745894" y="37462373"/>
          <a:ext cx="2793877" cy="347800"/>
        </a:xfrm>
        <a:prstGeom prst="rect">
          <a:avLst/>
        </a:prstGeom>
        <a:noFill/>
      </xdr:spPr>
      <xdr:txBody>
        <a:bodyPr wrap="square" rtlCol="0" anchor="ctr">
          <a:noAutofit/>
        </a:bodyPr>
        <a:lstStyle/>
        <a:p>
          <a:pPr algn="l" rtl="0">
            <a:lnSpc>
              <a:spcPts val="1200"/>
            </a:lnSpc>
            <a:defRPr sz="1000"/>
          </a:pPr>
          <a:r>
            <a:rPr lang="ja-JP" altLang="ja-JP" sz="1100" b="0" i="0" baseline="0">
              <a:effectLst/>
              <a:latin typeface="+mn-lt"/>
              <a:ea typeface="+mn-ea"/>
              <a:cs typeface="+mn-cs"/>
            </a:rPr>
            <a:t>環境研究・技術開発推進事業追跡評価</a:t>
          </a:r>
          <a:r>
            <a:rPr lang="ja-JP" altLang="en-US" sz="1100" b="0" i="0" baseline="0">
              <a:effectLst/>
              <a:latin typeface="+mn-lt"/>
              <a:ea typeface="+mn-ea"/>
              <a:cs typeface="+mn-cs"/>
            </a:rPr>
            <a:t>委託業務</a:t>
          </a:r>
          <a:endParaRPr lang="ja-JP" altLang="en-US" sz="1200"/>
        </a:p>
      </xdr:txBody>
    </xdr:sp>
    <xdr:clientData/>
  </xdr:twoCellAnchor>
  <xdr:twoCellAnchor>
    <xdr:from>
      <xdr:col>9</xdr:col>
      <xdr:colOff>2786</xdr:colOff>
      <xdr:row>150</xdr:row>
      <xdr:rowOff>329250</xdr:rowOff>
    </xdr:from>
    <xdr:to>
      <xdr:col>20</xdr:col>
      <xdr:colOff>107575</xdr:colOff>
      <xdr:row>151</xdr:row>
      <xdr:rowOff>228599</xdr:rowOff>
    </xdr:to>
    <xdr:sp macro="" textlink="">
      <xdr:nvSpPr>
        <xdr:cNvPr id="18" name="テキスト ボックス 22"/>
        <xdr:cNvSpPr txBox="1"/>
      </xdr:nvSpPr>
      <xdr:spPr>
        <a:xfrm>
          <a:off x="1803011" y="36857625"/>
          <a:ext cx="2305064" cy="251774"/>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【一般競争（総合評価）・委託】</a:t>
          </a:r>
          <a:endParaRPr lang="ja-JP" altLang="en-US" sz="1100"/>
        </a:p>
      </xdr:txBody>
    </xdr:sp>
    <xdr:clientData/>
  </xdr:twoCellAnchor>
  <xdr:twoCellAnchor>
    <xdr:from>
      <xdr:col>7</xdr:col>
      <xdr:colOff>12701</xdr:colOff>
      <xdr:row>152</xdr:row>
      <xdr:rowOff>34231</xdr:rowOff>
    </xdr:from>
    <xdr:to>
      <xdr:col>8</xdr:col>
      <xdr:colOff>51226</xdr:colOff>
      <xdr:row>152</xdr:row>
      <xdr:rowOff>34231</xdr:rowOff>
    </xdr:to>
    <xdr:cxnSp macro="">
      <xdr:nvCxnSpPr>
        <xdr:cNvPr id="19" name="直線矢印コネクタ 18"/>
        <xdr:cNvCxnSpPr/>
      </xdr:nvCxnSpPr>
      <xdr:spPr>
        <a:xfrm>
          <a:off x="1412876" y="37267456"/>
          <a:ext cx="238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3736</xdr:colOff>
      <xdr:row>140</xdr:row>
      <xdr:rowOff>308535</xdr:rowOff>
    </xdr:from>
    <xdr:to>
      <xdr:col>22</xdr:col>
      <xdr:colOff>173318</xdr:colOff>
      <xdr:row>141</xdr:row>
      <xdr:rowOff>235323</xdr:rowOff>
    </xdr:to>
    <xdr:sp macro="" textlink="">
      <xdr:nvSpPr>
        <xdr:cNvPr id="20" name="大かっこ 19"/>
        <xdr:cNvSpPr/>
      </xdr:nvSpPr>
      <xdr:spPr>
        <a:xfrm>
          <a:off x="1803961" y="33312660"/>
          <a:ext cx="2769907" cy="279213"/>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9</xdr:col>
      <xdr:colOff>29135</xdr:colOff>
      <xdr:row>145</xdr:row>
      <xdr:rowOff>61820</xdr:rowOff>
    </xdr:from>
    <xdr:to>
      <xdr:col>22</xdr:col>
      <xdr:colOff>96369</xdr:colOff>
      <xdr:row>145</xdr:row>
      <xdr:rowOff>330200</xdr:rowOff>
    </xdr:to>
    <xdr:sp macro="" textlink="">
      <xdr:nvSpPr>
        <xdr:cNvPr id="21" name="大かっこ 20"/>
        <xdr:cNvSpPr/>
      </xdr:nvSpPr>
      <xdr:spPr>
        <a:xfrm>
          <a:off x="1829360" y="34828070"/>
          <a:ext cx="2667559" cy="268380"/>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9</xdr:col>
      <xdr:colOff>13447</xdr:colOff>
      <xdr:row>149</xdr:row>
      <xdr:rowOff>31781</xdr:rowOff>
    </xdr:from>
    <xdr:to>
      <xdr:col>22</xdr:col>
      <xdr:colOff>62751</xdr:colOff>
      <xdr:row>149</xdr:row>
      <xdr:rowOff>241158</xdr:rowOff>
    </xdr:to>
    <xdr:sp macro="" textlink="">
      <xdr:nvSpPr>
        <xdr:cNvPr id="22" name="大かっこ 21"/>
        <xdr:cNvSpPr/>
      </xdr:nvSpPr>
      <xdr:spPr>
        <a:xfrm>
          <a:off x="1793889" y="36204800"/>
          <a:ext cx="2621054" cy="209377"/>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8</xdr:col>
      <xdr:colOff>183776</xdr:colOff>
      <xdr:row>152</xdr:row>
      <xdr:rowOff>244564</xdr:rowOff>
    </xdr:from>
    <xdr:to>
      <xdr:col>22</xdr:col>
      <xdr:colOff>112804</xdr:colOff>
      <xdr:row>153</xdr:row>
      <xdr:rowOff>226074</xdr:rowOff>
    </xdr:to>
    <xdr:sp macro="" textlink="">
      <xdr:nvSpPr>
        <xdr:cNvPr id="23" name="大かっこ 22"/>
        <xdr:cNvSpPr/>
      </xdr:nvSpPr>
      <xdr:spPr>
        <a:xfrm>
          <a:off x="1766391" y="37472660"/>
          <a:ext cx="2698605" cy="333202"/>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6</xdr:col>
      <xdr:colOff>190500</xdr:colOff>
      <xdr:row>140</xdr:row>
      <xdr:rowOff>17368</xdr:rowOff>
    </xdr:from>
    <xdr:to>
      <xdr:col>7</xdr:col>
      <xdr:colOff>11206</xdr:colOff>
      <xdr:row>152</xdr:row>
      <xdr:rowOff>41095</xdr:rowOff>
    </xdr:to>
    <xdr:cxnSp macro="">
      <xdr:nvCxnSpPr>
        <xdr:cNvPr id="24" name="直線矢印コネクタ 23"/>
        <xdr:cNvCxnSpPr/>
      </xdr:nvCxnSpPr>
      <xdr:spPr>
        <a:xfrm>
          <a:off x="1390650" y="33021493"/>
          <a:ext cx="20731" cy="4252827"/>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160446</xdr:colOff>
      <xdr:row>139</xdr:row>
      <xdr:rowOff>336175</xdr:rowOff>
    </xdr:from>
    <xdr:to>
      <xdr:col>37</xdr:col>
      <xdr:colOff>168088</xdr:colOff>
      <xdr:row>141</xdr:row>
      <xdr:rowOff>336175</xdr:rowOff>
    </xdr:to>
    <xdr:sp macro="" textlink="">
      <xdr:nvSpPr>
        <xdr:cNvPr id="27" name="テキスト ボックス 10"/>
        <xdr:cNvSpPr txBox="1"/>
      </xdr:nvSpPr>
      <xdr:spPr>
        <a:xfrm>
          <a:off x="5808211" y="33102175"/>
          <a:ext cx="1822995" cy="694765"/>
        </a:xfrm>
        <a:prstGeom prst="rect">
          <a:avLst/>
        </a:prstGeom>
        <a:noFill/>
      </xdr:spPr>
      <xdr:txBody>
        <a:bodyPr wrap="square" rtlCol="0" anchor="ctr">
          <a:noAutofit/>
        </a:bodyPr>
        <a:lstStyle/>
        <a:p>
          <a:pPr algn="l" rtl="0">
            <a:lnSpc>
              <a:spcPts val="1200"/>
            </a:lnSpc>
            <a:defRPr sz="1000"/>
          </a:pPr>
          <a:r>
            <a:rPr lang="ja-JP" altLang="en-US" sz="1100"/>
            <a:t>事業実施に係る事務費</a:t>
          </a:r>
          <a:endParaRPr lang="en-US" altLang="ja-JP" sz="1100"/>
        </a:p>
        <a:p>
          <a:pPr algn="l" rtl="0">
            <a:lnSpc>
              <a:spcPts val="1200"/>
            </a:lnSpc>
            <a:defRPr sz="1000"/>
          </a:pPr>
          <a:r>
            <a:rPr lang="ja-JP" altLang="en-US" sz="1100"/>
            <a:t>会議費等：</a:t>
          </a:r>
          <a:r>
            <a:rPr lang="en-US" altLang="ja-JP" sz="1100"/>
            <a:t>0.5</a:t>
          </a:r>
          <a:r>
            <a:rPr lang="ja-JP" altLang="en-US" sz="1100"/>
            <a:t>百万円</a:t>
          </a:r>
          <a:endParaRPr lang="en-US" altLang="ja-JP" sz="1100"/>
        </a:p>
        <a:p>
          <a:pPr algn="l" rtl="0">
            <a:lnSpc>
              <a:spcPts val="1200"/>
            </a:lnSpc>
            <a:defRPr sz="1000"/>
          </a:pPr>
          <a:r>
            <a:rPr lang="ja-JP" altLang="en-US" sz="1100"/>
            <a:t>委員等旅費：</a:t>
          </a:r>
          <a:r>
            <a:rPr lang="en-US" altLang="ja-JP" sz="1100"/>
            <a:t>0.4</a:t>
          </a:r>
          <a:r>
            <a:rPr lang="ja-JP" altLang="en-US" sz="1100"/>
            <a:t>百万円</a:t>
          </a:r>
          <a:endParaRPr lang="en-US" altLang="ja-JP" sz="1100"/>
        </a:p>
        <a:p>
          <a:pPr algn="l" rtl="0">
            <a:lnSpc>
              <a:spcPts val="1200"/>
            </a:lnSpc>
            <a:defRPr sz="1000"/>
          </a:pPr>
          <a:r>
            <a:rPr lang="ja-JP" altLang="en-US" sz="1100"/>
            <a:t>諸謝金：</a:t>
          </a:r>
          <a:r>
            <a:rPr lang="en-US" altLang="ja-JP" sz="1100"/>
            <a:t>0.3</a:t>
          </a:r>
          <a:r>
            <a:rPr lang="ja-JP" altLang="en-US" sz="1100"/>
            <a:t>百万円</a:t>
          </a:r>
          <a:endParaRPr lang="en-US" altLang="ja-JP" sz="1100"/>
        </a:p>
      </xdr:txBody>
    </xdr:sp>
    <xdr:clientData/>
  </xdr:twoCellAnchor>
  <xdr:twoCellAnchor>
    <xdr:from>
      <xdr:col>28</xdr:col>
      <xdr:colOff>98305</xdr:colOff>
      <xdr:row>139</xdr:row>
      <xdr:rowOff>313765</xdr:rowOff>
    </xdr:from>
    <xdr:to>
      <xdr:col>37</xdr:col>
      <xdr:colOff>112058</xdr:colOff>
      <xdr:row>142</xdr:row>
      <xdr:rowOff>11206</xdr:rowOff>
    </xdr:to>
    <xdr:sp macro="" textlink="">
      <xdr:nvSpPr>
        <xdr:cNvPr id="28" name="大かっこ 27"/>
        <xdr:cNvSpPr/>
      </xdr:nvSpPr>
      <xdr:spPr>
        <a:xfrm>
          <a:off x="5746070" y="33079765"/>
          <a:ext cx="1829106" cy="739588"/>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84" zoomScale="85" zoomScaleNormal="75" zoomScaleSheetLayoutView="85" zoomScalePageLayoutView="85" workbookViewId="0">
      <selection activeCell="BG103" sqref="BG1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9" t="s">
        <v>463</v>
      </c>
      <c r="AR2" s="689"/>
      <c r="AS2" s="68" t="str">
        <f>IF(OR(AQ2="　", AQ2=""), "", "-")</f>
        <v/>
      </c>
      <c r="AT2" s="690">
        <v>295</v>
      </c>
      <c r="AU2" s="690"/>
      <c r="AV2" s="69" t="str">
        <f>IF(AW2="", "", "-")</f>
        <v/>
      </c>
      <c r="AW2" s="691"/>
      <c r="AX2" s="691"/>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468</v>
      </c>
      <c r="AK3" s="650"/>
      <c r="AL3" s="650"/>
      <c r="AM3" s="650"/>
      <c r="AN3" s="650"/>
      <c r="AO3" s="650"/>
      <c r="AP3" s="650"/>
      <c r="AQ3" s="650"/>
      <c r="AR3" s="650"/>
      <c r="AS3" s="650"/>
      <c r="AT3" s="650"/>
      <c r="AU3" s="650"/>
      <c r="AV3" s="650"/>
      <c r="AW3" s="650"/>
      <c r="AX3" s="36" t="s">
        <v>91</v>
      </c>
    </row>
    <row r="4" spans="1:50" ht="24.75" customHeight="1" x14ac:dyDescent="0.15">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4" t="s">
        <v>207</v>
      </c>
      <c r="H5" s="626"/>
      <c r="I5" s="626"/>
      <c r="J5" s="626"/>
      <c r="K5" s="626"/>
      <c r="L5" s="626"/>
      <c r="M5" s="665" t="s">
        <v>92</v>
      </c>
      <c r="N5" s="666"/>
      <c r="O5" s="666"/>
      <c r="P5" s="666"/>
      <c r="Q5" s="666"/>
      <c r="R5" s="667"/>
      <c r="S5" s="625" t="s">
        <v>157</v>
      </c>
      <c r="T5" s="626"/>
      <c r="U5" s="626"/>
      <c r="V5" s="626"/>
      <c r="W5" s="626"/>
      <c r="X5" s="627"/>
      <c r="Y5" s="454" t="s">
        <v>3</v>
      </c>
      <c r="Z5" s="455"/>
      <c r="AA5" s="455"/>
      <c r="AB5" s="455"/>
      <c r="AC5" s="455"/>
      <c r="AD5" s="456"/>
      <c r="AE5" s="457" t="s">
        <v>471</v>
      </c>
      <c r="AF5" s="458"/>
      <c r="AG5" s="458"/>
      <c r="AH5" s="458"/>
      <c r="AI5" s="458"/>
      <c r="AJ5" s="458"/>
      <c r="AK5" s="458"/>
      <c r="AL5" s="458"/>
      <c r="AM5" s="458"/>
      <c r="AN5" s="458"/>
      <c r="AO5" s="458"/>
      <c r="AP5" s="459"/>
      <c r="AQ5" s="460" t="s">
        <v>539</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511</v>
      </c>
      <c r="AF6" s="472"/>
      <c r="AG6" s="472"/>
      <c r="AH6" s="472"/>
      <c r="AI6" s="472"/>
      <c r="AJ6" s="472"/>
      <c r="AK6" s="472"/>
      <c r="AL6" s="472"/>
      <c r="AM6" s="472"/>
      <c r="AN6" s="472"/>
      <c r="AO6" s="472"/>
      <c r="AP6" s="472"/>
      <c r="AQ6" s="473"/>
      <c r="AR6" s="473"/>
      <c r="AS6" s="473"/>
      <c r="AT6" s="473"/>
      <c r="AU6" s="473"/>
      <c r="AV6" s="473"/>
      <c r="AW6" s="473"/>
      <c r="AX6" s="474"/>
    </row>
    <row r="7" spans="1:50" ht="115.5" customHeight="1" x14ac:dyDescent="0.15">
      <c r="A7" s="489" t="s">
        <v>25</v>
      </c>
      <c r="B7" s="490"/>
      <c r="C7" s="490"/>
      <c r="D7" s="490"/>
      <c r="E7" s="490"/>
      <c r="F7" s="490"/>
      <c r="G7" s="491" t="s">
        <v>473</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506</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5" t="s">
        <v>308</v>
      </c>
      <c r="B8" s="646"/>
      <c r="C8" s="646"/>
      <c r="D8" s="646"/>
      <c r="E8" s="646"/>
      <c r="F8" s="647"/>
      <c r="G8" s="642" t="str">
        <f>入力規則等!A26</f>
        <v>科学技術・イノベーション、地球温暖化対策</v>
      </c>
      <c r="H8" s="643"/>
      <c r="I8" s="643"/>
      <c r="J8" s="643"/>
      <c r="K8" s="643"/>
      <c r="L8" s="643"/>
      <c r="M8" s="643"/>
      <c r="N8" s="643"/>
      <c r="O8" s="643"/>
      <c r="P8" s="643"/>
      <c r="Q8" s="643"/>
      <c r="R8" s="643"/>
      <c r="S8" s="643"/>
      <c r="T8" s="643"/>
      <c r="U8" s="643"/>
      <c r="V8" s="643"/>
      <c r="W8" s="643"/>
      <c r="X8" s="644"/>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513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29</v>
      </c>
      <c r="Q13" s="185"/>
      <c r="R13" s="185"/>
      <c r="S13" s="185"/>
      <c r="T13" s="185"/>
      <c r="U13" s="185"/>
      <c r="V13" s="186"/>
      <c r="W13" s="184">
        <v>19</v>
      </c>
      <c r="X13" s="185"/>
      <c r="Y13" s="185"/>
      <c r="Z13" s="185"/>
      <c r="AA13" s="185"/>
      <c r="AB13" s="185"/>
      <c r="AC13" s="186"/>
      <c r="AD13" s="184">
        <v>19</v>
      </c>
      <c r="AE13" s="185"/>
      <c r="AF13" s="185"/>
      <c r="AG13" s="185"/>
      <c r="AH13" s="185"/>
      <c r="AI13" s="185"/>
      <c r="AJ13" s="186"/>
      <c r="AK13" s="184">
        <v>18</v>
      </c>
      <c r="AL13" s="185"/>
      <c r="AM13" s="185"/>
      <c r="AN13" s="185"/>
      <c r="AO13" s="185"/>
      <c r="AP13" s="185"/>
      <c r="AQ13" s="186"/>
      <c r="AR13" s="198">
        <v>17</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514</v>
      </c>
      <c r="Q14" s="185"/>
      <c r="R14" s="185"/>
      <c r="S14" s="185"/>
      <c r="T14" s="185"/>
      <c r="U14" s="185"/>
      <c r="V14" s="186"/>
      <c r="W14" s="184" t="s">
        <v>515</v>
      </c>
      <c r="X14" s="185"/>
      <c r="Y14" s="185"/>
      <c r="Z14" s="185"/>
      <c r="AA14" s="185"/>
      <c r="AB14" s="185"/>
      <c r="AC14" s="186"/>
      <c r="AD14" s="184" t="s">
        <v>516</v>
      </c>
      <c r="AE14" s="185"/>
      <c r="AF14" s="185"/>
      <c r="AG14" s="185"/>
      <c r="AH14" s="185"/>
      <c r="AI14" s="185"/>
      <c r="AJ14" s="186"/>
      <c r="AK14" s="184" t="s">
        <v>473</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514</v>
      </c>
      <c r="Q15" s="185"/>
      <c r="R15" s="185"/>
      <c r="S15" s="185"/>
      <c r="T15" s="185"/>
      <c r="U15" s="185"/>
      <c r="V15" s="186"/>
      <c r="W15" s="184" t="s">
        <v>515</v>
      </c>
      <c r="X15" s="185"/>
      <c r="Y15" s="185"/>
      <c r="Z15" s="185"/>
      <c r="AA15" s="185"/>
      <c r="AB15" s="185"/>
      <c r="AC15" s="186"/>
      <c r="AD15" s="184" t="s">
        <v>516</v>
      </c>
      <c r="AE15" s="185"/>
      <c r="AF15" s="185"/>
      <c r="AG15" s="185"/>
      <c r="AH15" s="185"/>
      <c r="AI15" s="185"/>
      <c r="AJ15" s="186"/>
      <c r="AK15" s="184" t="s">
        <v>516</v>
      </c>
      <c r="AL15" s="185"/>
      <c r="AM15" s="185"/>
      <c r="AN15" s="185"/>
      <c r="AO15" s="185"/>
      <c r="AP15" s="185"/>
      <c r="AQ15" s="186"/>
      <c r="AR15" s="184" t="s">
        <v>523</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514</v>
      </c>
      <c r="Q16" s="185"/>
      <c r="R16" s="185"/>
      <c r="S16" s="185"/>
      <c r="T16" s="185"/>
      <c r="U16" s="185"/>
      <c r="V16" s="186"/>
      <c r="W16" s="184" t="s">
        <v>515</v>
      </c>
      <c r="X16" s="185"/>
      <c r="Y16" s="185"/>
      <c r="Z16" s="185"/>
      <c r="AA16" s="185"/>
      <c r="AB16" s="185"/>
      <c r="AC16" s="186"/>
      <c r="AD16" s="184" t="s">
        <v>516</v>
      </c>
      <c r="AE16" s="185"/>
      <c r="AF16" s="185"/>
      <c r="AG16" s="185"/>
      <c r="AH16" s="185"/>
      <c r="AI16" s="185"/>
      <c r="AJ16" s="186"/>
      <c r="AK16" s="184" t="s">
        <v>473</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514</v>
      </c>
      <c r="Q17" s="185"/>
      <c r="R17" s="185"/>
      <c r="S17" s="185"/>
      <c r="T17" s="185"/>
      <c r="U17" s="185"/>
      <c r="V17" s="186"/>
      <c r="W17" s="184" t="s">
        <v>515</v>
      </c>
      <c r="X17" s="185"/>
      <c r="Y17" s="185"/>
      <c r="Z17" s="185"/>
      <c r="AA17" s="185"/>
      <c r="AB17" s="185"/>
      <c r="AC17" s="186"/>
      <c r="AD17" s="184" t="s">
        <v>516</v>
      </c>
      <c r="AE17" s="185"/>
      <c r="AF17" s="185"/>
      <c r="AG17" s="185"/>
      <c r="AH17" s="185"/>
      <c r="AI17" s="185"/>
      <c r="AJ17" s="186"/>
      <c r="AK17" s="184" t="s">
        <v>475</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7" t="s">
        <v>22</v>
      </c>
      <c r="J18" s="638"/>
      <c r="K18" s="638"/>
      <c r="L18" s="638"/>
      <c r="M18" s="638"/>
      <c r="N18" s="638"/>
      <c r="O18" s="639"/>
      <c r="P18" s="659">
        <f>SUM(P13:V17)</f>
        <v>29</v>
      </c>
      <c r="Q18" s="660"/>
      <c r="R18" s="660"/>
      <c r="S18" s="660"/>
      <c r="T18" s="660"/>
      <c r="U18" s="660"/>
      <c r="V18" s="661"/>
      <c r="W18" s="659">
        <f>SUM(W13:AC17)</f>
        <v>19</v>
      </c>
      <c r="X18" s="660"/>
      <c r="Y18" s="660"/>
      <c r="Z18" s="660"/>
      <c r="AA18" s="660"/>
      <c r="AB18" s="660"/>
      <c r="AC18" s="661"/>
      <c r="AD18" s="659">
        <f t="shared" ref="AD18" si="0">SUM(AD13:AJ17)</f>
        <v>19</v>
      </c>
      <c r="AE18" s="660"/>
      <c r="AF18" s="660"/>
      <c r="AG18" s="660"/>
      <c r="AH18" s="660"/>
      <c r="AI18" s="660"/>
      <c r="AJ18" s="661"/>
      <c r="AK18" s="659">
        <f t="shared" ref="AK18" si="1">SUM(AK13:AQ17)</f>
        <v>18</v>
      </c>
      <c r="AL18" s="660"/>
      <c r="AM18" s="660"/>
      <c r="AN18" s="660"/>
      <c r="AO18" s="660"/>
      <c r="AP18" s="660"/>
      <c r="AQ18" s="661"/>
      <c r="AR18" s="659">
        <f t="shared" ref="AR18" si="2">SUM(AR13:AX17)</f>
        <v>17</v>
      </c>
      <c r="AS18" s="660"/>
      <c r="AT18" s="660"/>
      <c r="AU18" s="660"/>
      <c r="AV18" s="660"/>
      <c r="AW18" s="660"/>
      <c r="AX18" s="662"/>
    </row>
    <row r="19" spans="1:50" ht="24.75" customHeight="1" x14ac:dyDescent="0.15">
      <c r="A19" s="405"/>
      <c r="B19" s="406"/>
      <c r="C19" s="406"/>
      <c r="D19" s="406"/>
      <c r="E19" s="406"/>
      <c r="F19" s="407"/>
      <c r="G19" s="657" t="s">
        <v>10</v>
      </c>
      <c r="H19" s="658"/>
      <c r="I19" s="658"/>
      <c r="J19" s="658"/>
      <c r="K19" s="658"/>
      <c r="L19" s="658"/>
      <c r="M19" s="658"/>
      <c r="N19" s="658"/>
      <c r="O19" s="658"/>
      <c r="P19" s="184">
        <v>27</v>
      </c>
      <c r="Q19" s="185"/>
      <c r="R19" s="185"/>
      <c r="S19" s="185"/>
      <c r="T19" s="185"/>
      <c r="U19" s="185"/>
      <c r="V19" s="186"/>
      <c r="W19" s="184">
        <v>17</v>
      </c>
      <c r="X19" s="185"/>
      <c r="Y19" s="185"/>
      <c r="Z19" s="185"/>
      <c r="AA19" s="185"/>
      <c r="AB19" s="185"/>
      <c r="AC19" s="186"/>
      <c r="AD19" s="184">
        <v>16</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2"/>
      <c r="B20" s="503"/>
      <c r="C20" s="503"/>
      <c r="D20" s="503"/>
      <c r="E20" s="503"/>
      <c r="F20" s="504"/>
      <c r="G20" s="657" t="s">
        <v>11</v>
      </c>
      <c r="H20" s="658"/>
      <c r="I20" s="658"/>
      <c r="J20" s="658"/>
      <c r="K20" s="658"/>
      <c r="L20" s="658"/>
      <c r="M20" s="658"/>
      <c r="N20" s="658"/>
      <c r="O20" s="658"/>
      <c r="P20" s="663">
        <f>IF(P18=0, "-", P19/P18)</f>
        <v>0.93103448275862066</v>
      </c>
      <c r="Q20" s="663"/>
      <c r="R20" s="663"/>
      <c r="S20" s="663"/>
      <c r="T20" s="663"/>
      <c r="U20" s="663"/>
      <c r="V20" s="663"/>
      <c r="W20" s="663">
        <f>IF(W18=0, "-", W19/W18)</f>
        <v>0.89473684210526316</v>
      </c>
      <c r="X20" s="663"/>
      <c r="Y20" s="663"/>
      <c r="Z20" s="663"/>
      <c r="AA20" s="663"/>
      <c r="AB20" s="663"/>
      <c r="AC20" s="663"/>
      <c r="AD20" s="663">
        <f>IF(AD18=0, "-", AD19/AD18)</f>
        <v>0.84210526315789469</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524</v>
      </c>
      <c r="AV22" s="80"/>
      <c r="AW22" s="81" t="s">
        <v>360</v>
      </c>
      <c r="AX22" s="82"/>
    </row>
    <row r="23" spans="1:50" ht="22.5" customHeight="1" x14ac:dyDescent="0.15">
      <c r="A23" s="139"/>
      <c r="B23" s="137"/>
      <c r="C23" s="137"/>
      <c r="D23" s="137"/>
      <c r="E23" s="137"/>
      <c r="F23" s="138"/>
      <c r="G23" s="83" t="s">
        <v>526</v>
      </c>
      <c r="H23" s="84"/>
      <c r="I23" s="84"/>
      <c r="J23" s="84"/>
      <c r="K23" s="84"/>
      <c r="L23" s="84"/>
      <c r="M23" s="84"/>
      <c r="N23" s="84"/>
      <c r="O23" s="85"/>
      <c r="P23" s="228" t="s">
        <v>525</v>
      </c>
      <c r="Q23" s="243"/>
      <c r="R23" s="243"/>
      <c r="S23" s="243"/>
      <c r="T23" s="243"/>
      <c r="U23" s="243"/>
      <c r="V23" s="243"/>
      <c r="W23" s="243"/>
      <c r="X23" s="244"/>
      <c r="Y23" s="237" t="s">
        <v>14</v>
      </c>
      <c r="Z23" s="238"/>
      <c r="AA23" s="239"/>
      <c r="AB23" s="176" t="s">
        <v>476</v>
      </c>
      <c r="AC23" s="177"/>
      <c r="AD23" s="177"/>
      <c r="AE23" s="97">
        <v>320</v>
      </c>
      <c r="AF23" s="98"/>
      <c r="AG23" s="98"/>
      <c r="AH23" s="98"/>
      <c r="AI23" s="99"/>
      <c r="AJ23" s="97">
        <v>182</v>
      </c>
      <c r="AK23" s="98"/>
      <c r="AL23" s="98"/>
      <c r="AM23" s="98"/>
      <c r="AN23" s="99"/>
      <c r="AO23" s="97">
        <v>159</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476</v>
      </c>
      <c r="AC24" s="206"/>
      <c r="AD24" s="206"/>
      <c r="AE24" s="97">
        <v>320</v>
      </c>
      <c r="AF24" s="98"/>
      <c r="AG24" s="98"/>
      <c r="AH24" s="98"/>
      <c r="AI24" s="99"/>
      <c r="AJ24" s="97">
        <v>182</v>
      </c>
      <c r="AK24" s="98"/>
      <c r="AL24" s="98"/>
      <c r="AM24" s="98"/>
      <c r="AN24" s="99"/>
      <c r="AO24" s="97">
        <v>159</v>
      </c>
      <c r="AP24" s="98"/>
      <c r="AQ24" s="98"/>
      <c r="AR24" s="98"/>
      <c r="AS24" s="99"/>
      <c r="AT24" s="97" t="s">
        <v>524</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100</v>
      </c>
      <c r="AF25" s="98"/>
      <c r="AG25" s="98"/>
      <c r="AH25" s="98"/>
      <c r="AI25" s="99"/>
      <c r="AJ25" s="97">
        <f t="shared" ref="AJ25" si="3">AJ23/AJ24*100</f>
        <v>100</v>
      </c>
      <c r="AK25" s="98"/>
      <c r="AL25" s="98"/>
      <c r="AM25" s="98"/>
      <c r="AN25" s="99"/>
      <c r="AO25" s="97">
        <f t="shared" ref="AO25" si="4">AO23/AO24*100</f>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8"/>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8"/>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8"/>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8"/>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8"/>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8"/>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8"/>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9"/>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477</v>
      </c>
      <c r="H68" s="243"/>
      <c r="I68" s="243"/>
      <c r="J68" s="243"/>
      <c r="K68" s="243"/>
      <c r="L68" s="243"/>
      <c r="M68" s="243"/>
      <c r="N68" s="243"/>
      <c r="O68" s="243"/>
      <c r="P68" s="243"/>
      <c r="Q68" s="243"/>
      <c r="R68" s="243"/>
      <c r="S68" s="243"/>
      <c r="T68" s="243"/>
      <c r="U68" s="243"/>
      <c r="V68" s="243"/>
      <c r="W68" s="243"/>
      <c r="X68" s="244"/>
      <c r="Y68" s="628" t="s">
        <v>66</v>
      </c>
      <c r="Z68" s="629"/>
      <c r="AA68" s="630"/>
      <c r="AB68" s="120" t="s">
        <v>476</v>
      </c>
      <c r="AC68" s="121"/>
      <c r="AD68" s="122"/>
      <c r="AE68" s="97">
        <v>88</v>
      </c>
      <c r="AF68" s="98"/>
      <c r="AG68" s="98"/>
      <c r="AH68" s="98"/>
      <c r="AI68" s="99"/>
      <c r="AJ68" s="97">
        <v>65</v>
      </c>
      <c r="AK68" s="98"/>
      <c r="AL68" s="98"/>
      <c r="AM68" s="98"/>
      <c r="AN68" s="99"/>
      <c r="AO68" s="97">
        <v>68</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476</v>
      </c>
      <c r="AC69" s="212"/>
      <c r="AD69" s="213"/>
      <c r="AE69" s="97">
        <v>60</v>
      </c>
      <c r="AF69" s="98"/>
      <c r="AG69" s="98"/>
      <c r="AH69" s="98"/>
      <c r="AI69" s="99"/>
      <c r="AJ69" s="97">
        <v>60</v>
      </c>
      <c r="AK69" s="98"/>
      <c r="AL69" s="98"/>
      <c r="AM69" s="98"/>
      <c r="AN69" s="99"/>
      <c r="AO69" s="97">
        <v>60</v>
      </c>
      <c r="AP69" s="98"/>
      <c r="AQ69" s="98"/>
      <c r="AR69" s="98"/>
      <c r="AS69" s="99"/>
      <c r="AT69" s="97">
        <v>60</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519</v>
      </c>
      <c r="H83" s="304"/>
      <c r="I83" s="304"/>
      <c r="J83" s="304"/>
      <c r="K83" s="304"/>
      <c r="L83" s="304"/>
      <c r="M83" s="304"/>
      <c r="N83" s="304"/>
      <c r="O83" s="304"/>
      <c r="P83" s="304"/>
      <c r="Q83" s="304"/>
      <c r="R83" s="304"/>
      <c r="S83" s="304"/>
      <c r="T83" s="304"/>
      <c r="U83" s="304"/>
      <c r="V83" s="304"/>
      <c r="W83" s="304"/>
      <c r="X83" s="304"/>
      <c r="Y83" s="543" t="s">
        <v>17</v>
      </c>
      <c r="Z83" s="544"/>
      <c r="AA83" s="545"/>
      <c r="AB83" s="675" t="s">
        <v>518</v>
      </c>
      <c r="AC83" s="124"/>
      <c r="AD83" s="125"/>
      <c r="AE83" s="97">
        <f>ROUND(8715/AE68,0)</f>
        <v>99</v>
      </c>
      <c r="AF83" s="98"/>
      <c r="AG83" s="98"/>
      <c r="AH83" s="98"/>
      <c r="AI83" s="99"/>
      <c r="AJ83" s="97">
        <f>ROUND(5001/AJ68,0)</f>
        <v>77</v>
      </c>
      <c r="AK83" s="98"/>
      <c r="AL83" s="98"/>
      <c r="AM83" s="98"/>
      <c r="AN83" s="99"/>
      <c r="AO83" s="97">
        <f>ROUND(4425/AO68,0)</f>
        <v>65</v>
      </c>
      <c r="AP83" s="98"/>
      <c r="AQ83" s="98"/>
      <c r="AR83" s="98"/>
      <c r="AS83" s="99"/>
      <c r="AT83" s="97">
        <f>ROUND(4828/AT69,0)</f>
        <v>80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478</v>
      </c>
      <c r="AC84" s="101"/>
      <c r="AD84" s="102"/>
      <c r="AE84" s="100" t="s">
        <v>479</v>
      </c>
      <c r="AF84" s="101"/>
      <c r="AG84" s="101"/>
      <c r="AH84" s="101"/>
      <c r="AI84" s="102"/>
      <c r="AJ84" s="100" t="s">
        <v>480</v>
      </c>
      <c r="AK84" s="101"/>
      <c r="AL84" s="101"/>
      <c r="AM84" s="101"/>
      <c r="AN84" s="102"/>
      <c r="AO84" s="100" t="s">
        <v>481</v>
      </c>
      <c r="AP84" s="101"/>
      <c r="AQ84" s="101"/>
      <c r="AR84" s="101"/>
      <c r="AS84" s="102"/>
      <c r="AT84" s="100" t="s">
        <v>482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0" t="s">
        <v>77</v>
      </c>
      <c r="B97" s="611"/>
      <c r="C97" s="640" t="s">
        <v>19</v>
      </c>
      <c r="D97" s="529"/>
      <c r="E97" s="529"/>
      <c r="F97" s="529"/>
      <c r="G97" s="529"/>
      <c r="H97" s="529"/>
      <c r="I97" s="529"/>
      <c r="J97" s="529"/>
      <c r="K97" s="641"/>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12"/>
      <c r="B98" s="613"/>
      <c r="C98" s="540" t="s">
        <v>507</v>
      </c>
      <c r="D98" s="541"/>
      <c r="E98" s="541"/>
      <c r="F98" s="541"/>
      <c r="G98" s="541"/>
      <c r="H98" s="541"/>
      <c r="I98" s="541"/>
      <c r="J98" s="541"/>
      <c r="K98" s="542"/>
      <c r="L98" s="184">
        <v>13.384</v>
      </c>
      <c r="M98" s="185"/>
      <c r="N98" s="185"/>
      <c r="O98" s="185"/>
      <c r="P98" s="185"/>
      <c r="Q98" s="186"/>
      <c r="R98" s="184">
        <v>12.7</v>
      </c>
      <c r="S98" s="185"/>
      <c r="T98" s="185"/>
      <c r="U98" s="185"/>
      <c r="V98" s="185"/>
      <c r="W98" s="186"/>
      <c r="X98" s="71" t="s">
        <v>544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2"/>
      <c r="B99" s="613"/>
      <c r="C99" s="607" t="s">
        <v>508</v>
      </c>
      <c r="D99" s="608"/>
      <c r="E99" s="608"/>
      <c r="F99" s="608"/>
      <c r="G99" s="608"/>
      <c r="H99" s="608"/>
      <c r="I99" s="608"/>
      <c r="J99" s="608"/>
      <c r="K99" s="609"/>
      <c r="L99" s="184">
        <v>2.0049999999999999</v>
      </c>
      <c r="M99" s="185"/>
      <c r="N99" s="185"/>
      <c r="O99" s="185"/>
      <c r="P99" s="185"/>
      <c r="Q99" s="186"/>
      <c r="R99" s="184">
        <v>1.7</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2"/>
      <c r="B100" s="613"/>
      <c r="C100" s="607" t="s">
        <v>510</v>
      </c>
      <c r="D100" s="608"/>
      <c r="E100" s="608"/>
      <c r="F100" s="608"/>
      <c r="G100" s="608"/>
      <c r="H100" s="608"/>
      <c r="I100" s="608"/>
      <c r="J100" s="608"/>
      <c r="K100" s="609"/>
      <c r="L100" s="184">
        <v>1.264</v>
      </c>
      <c r="M100" s="185"/>
      <c r="N100" s="185"/>
      <c r="O100" s="185"/>
      <c r="P100" s="185"/>
      <c r="Q100" s="186"/>
      <c r="R100" s="184">
        <v>1.2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2"/>
      <c r="B101" s="613"/>
      <c r="C101" s="607" t="s">
        <v>509</v>
      </c>
      <c r="D101" s="608"/>
      <c r="E101" s="608"/>
      <c r="F101" s="608"/>
      <c r="G101" s="608"/>
      <c r="H101" s="608"/>
      <c r="I101" s="608"/>
      <c r="J101" s="608"/>
      <c r="K101" s="609"/>
      <c r="L101" s="184">
        <v>1.218</v>
      </c>
      <c r="M101" s="185"/>
      <c r="N101" s="185"/>
      <c r="O101" s="185"/>
      <c r="P101" s="185"/>
      <c r="Q101" s="186"/>
      <c r="R101" s="184">
        <v>1.5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4"/>
      <c r="B104" s="615"/>
      <c r="C104" s="601" t="s">
        <v>22</v>
      </c>
      <c r="D104" s="602"/>
      <c r="E104" s="602"/>
      <c r="F104" s="602"/>
      <c r="G104" s="602"/>
      <c r="H104" s="602"/>
      <c r="I104" s="602"/>
      <c r="J104" s="602"/>
      <c r="K104" s="603"/>
      <c r="L104" s="604">
        <f>SUM(L98:Q103)</f>
        <v>17.870999999999999</v>
      </c>
      <c r="M104" s="605"/>
      <c r="N104" s="605"/>
      <c r="O104" s="605"/>
      <c r="P104" s="605"/>
      <c r="Q104" s="606"/>
      <c r="R104" s="604">
        <f>SUM(R98:W103)</f>
        <v>17.099999999999998</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5.5" customHeight="1" x14ac:dyDescent="0.15">
      <c r="A108" s="651" t="s">
        <v>312</v>
      </c>
      <c r="B108" s="652"/>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472</v>
      </c>
      <c r="AE108" s="351"/>
      <c r="AF108" s="351"/>
      <c r="AG108" s="347" t="s">
        <v>531</v>
      </c>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x14ac:dyDescent="0.15">
      <c r="A109" s="653"/>
      <c r="B109" s="654"/>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472</v>
      </c>
      <c r="AE109" s="303"/>
      <c r="AF109" s="303"/>
      <c r="AG109" s="282" t="s">
        <v>532</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5"/>
      <c r="B110" s="656"/>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472</v>
      </c>
      <c r="AE110" s="333"/>
      <c r="AF110" s="333"/>
      <c r="AG110" s="342" t="s">
        <v>502</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472</v>
      </c>
      <c r="AE111" s="277"/>
      <c r="AF111" s="277"/>
      <c r="AG111" s="279" t="s">
        <v>533</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483</v>
      </c>
      <c r="AE112" s="303"/>
      <c r="AF112" s="303"/>
      <c r="AG112" s="282" t="s">
        <v>521</v>
      </c>
      <c r="AH112" s="259"/>
      <c r="AI112" s="259"/>
      <c r="AJ112" s="259"/>
      <c r="AK112" s="259"/>
      <c r="AL112" s="259"/>
      <c r="AM112" s="259"/>
      <c r="AN112" s="259"/>
      <c r="AO112" s="259"/>
      <c r="AP112" s="259"/>
      <c r="AQ112" s="259"/>
      <c r="AR112" s="259"/>
      <c r="AS112" s="259"/>
      <c r="AT112" s="259"/>
      <c r="AU112" s="259"/>
      <c r="AV112" s="259"/>
      <c r="AW112" s="259"/>
      <c r="AX112" s="283"/>
    </row>
    <row r="113" spans="1:64" ht="46.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534</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483</v>
      </c>
      <c r="AE114" s="303"/>
      <c r="AF114" s="303"/>
      <c r="AG114" s="282" t="s">
        <v>522</v>
      </c>
      <c r="AH114" s="259"/>
      <c r="AI114" s="259"/>
      <c r="AJ114" s="259"/>
      <c r="AK114" s="259"/>
      <c r="AL114" s="259"/>
      <c r="AM114" s="259"/>
      <c r="AN114" s="259"/>
      <c r="AO114" s="259"/>
      <c r="AP114" s="259"/>
      <c r="AQ114" s="259"/>
      <c r="AR114" s="259"/>
      <c r="AS114" s="259"/>
      <c r="AT114" s="259"/>
      <c r="AU114" s="259"/>
      <c r="AV114" s="259"/>
      <c r="AW114" s="259"/>
      <c r="AX114" s="283"/>
    </row>
    <row r="115" spans="1:64" ht="45.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535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483</v>
      </c>
      <c r="AE116" s="262"/>
      <c r="AF116" s="262"/>
      <c r="AG116" s="593" t="s">
        <v>522</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536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7.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504</v>
      </c>
      <c r="AH118" s="280"/>
      <c r="AI118" s="280"/>
      <c r="AJ118" s="280"/>
      <c r="AK118" s="280"/>
      <c r="AL118" s="280"/>
      <c r="AM118" s="280"/>
      <c r="AN118" s="280"/>
      <c r="AO118" s="280"/>
      <c r="AP118" s="280"/>
      <c r="AQ118" s="280"/>
      <c r="AR118" s="280"/>
      <c r="AS118" s="280"/>
      <c r="AT118" s="280"/>
      <c r="AU118" s="280"/>
      <c r="AV118" s="280"/>
      <c r="AW118" s="280"/>
      <c r="AX118" s="281"/>
    </row>
    <row r="119" spans="1:64" ht="72"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505</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503</v>
      </c>
      <c r="AH120" s="259"/>
      <c r="AI120" s="259"/>
      <c r="AJ120" s="259"/>
      <c r="AK120" s="259"/>
      <c r="AL120" s="259"/>
      <c r="AM120" s="259"/>
      <c r="AN120" s="259"/>
      <c r="AO120" s="259"/>
      <c r="AP120" s="259"/>
      <c r="AQ120" s="259"/>
      <c r="AR120" s="259"/>
      <c r="AS120" s="259"/>
      <c r="AT120" s="259"/>
      <c r="AU120" s="259"/>
      <c r="AV120" s="259"/>
      <c r="AW120" s="259"/>
      <c r="AX120" s="283"/>
    </row>
    <row r="121" spans="1:64" ht="42.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527</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69" customHeight="1" x14ac:dyDescent="0.15">
      <c r="A126" s="263" t="s">
        <v>58</v>
      </c>
      <c r="B126" s="393"/>
      <c r="C126" s="383" t="s">
        <v>64</v>
      </c>
      <c r="D126" s="431"/>
      <c r="E126" s="431"/>
      <c r="F126" s="432"/>
      <c r="G126" s="387" t="s">
        <v>528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8" t="s">
        <v>68</v>
      </c>
      <c r="D127" s="589"/>
      <c r="E127" s="589"/>
      <c r="F127" s="590"/>
      <c r="G127" s="591" t="s">
        <v>529</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33" customHeight="1" thickBot="1" x14ac:dyDescent="0.2">
      <c r="A129" s="430" t="s">
        <v>543</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5" customHeight="1" thickBot="1" x14ac:dyDescent="0.2">
      <c r="A131" s="390" t="s">
        <v>306</v>
      </c>
      <c r="B131" s="391"/>
      <c r="C131" s="391"/>
      <c r="D131" s="391"/>
      <c r="E131" s="392"/>
      <c r="F131" s="423" t="s">
        <v>540</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5" customHeight="1" thickBot="1" x14ac:dyDescent="0.2">
      <c r="A133" s="557" t="s">
        <v>541</v>
      </c>
      <c r="B133" s="558"/>
      <c r="C133" s="558"/>
      <c r="D133" s="558"/>
      <c r="E133" s="559"/>
      <c r="F133" s="426" t="s">
        <v>542</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530</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v>280</v>
      </c>
      <c r="H137" s="549"/>
      <c r="I137" s="549"/>
      <c r="J137" s="549"/>
      <c r="K137" s="549"/>
      <c r="L137" s="549"/>
      <c r="M137" s="549"/>
      <c r="N137" s="549"/>
      <c r="O137" s="549"/>
      <c r="P137" s="550"/>
      <c r="Q137" s="320" t="s">
        <v>225</v>
      </c>
      <c r="R137" s="320"/>
      <c r="S137" s="320"/>
      <c r="T137" s="320"/>
      <c r="U137" s="320"/>
      <c r="V137" s="320"/>
      <c r="W137" s="548">
        <v>283</v>
      </c>
      <c r="X137" s="549"/>
      <c r="Y137" s="549"/>
      <c r="Z137" s="549"/>
      <c r="AA137" s="549"/>
      <c r="AB137" s="549"/>
      <c r="AC137" s="549"/>
      <c r="AD137" s="549"/>
      <c r="AE137" s="549"/>
      <c r="AF137" s="550"/>
      <c r="AG137" s="320" t="s">
        <v>226</v>
      </c>
      <c r="AH137" s="320"/>
      <c r="AI137" s="320"/>
      <c r="AJ137" s="320"/>
      <c r="AK137" s="320"/>
      <c r="AL137" s="320"/>
      <c r="AM137" s="520">
        <v>262</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308</v>
      </c>
      <c r="H138" s="318"/>
      <c r="I138" s="318"/>
      <c r="J138" s="318"/>
      <c r="K138" s="318"/>
      <c r="L138" s="318"/>
      <c r="M138" s="318"/>
      <c r="N138" s="318"/>
      <c r="O138" s="318"/>
      <c r="P138" s="319"/>
      <c r="Q138" s="429" t="s">
        <v>228</v>
      </c>
      <c r="R138" s="429"/>
      <c r="S138" s="429"/>
      <c r="T138" s="429"/>
      <c r="U138" s="429"/>
      <c r="V138" s="429"/>
      <c r="W138" s="317">
        <v>306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t="s">
        <v>512</v>
      </c>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487</v>
      </c>
      <c r="H180" s="362"/>
      <c r="I180" s="362"/>
      <c r="J180" s="362"/>
      <c r="K180" s="363"/>
      <c r="L180" s="364" t="s">
        <v>490</v>
      </c>
      <c r="M180" s="365"/>
      <c r="N180" s="365"/>
      <c r="O180" s="365"/>
      <c r="P180" s="365"/>
      <c r="Q180" s="365"/>
      <c r="R180" s="365"/>
      <c r="S180" s="365"/>
      <c r="T180" s="365"/>
      <c r="U180" s="365"/>
      <c r="V180" s="365"/>
      <c r="W180" s="365"/>
      <c r="X180" s="366"/>
      <c r="Y180" s="396">
        <v>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t="s">
        <v>488</v>
      </c>
      <c r="H181" s="412"/>
      <c r="I181" s="412"/>
      <c r="J181" s="412"/>
      <c r="K181" s="413"/>
      <c r="L181" s="414" t="s">
        <v>491</v>
      </c>
      <c r="M181" s="415"/>
      <c r="N181" s="415"/>
      <c r="O181" s="415"/>
      <c r="P181" s="415"/>
      <c r="Q181" s="415"/>
      <c r="R181" s="415"/>
      <c r="S181" s="415"/>
      <c r="T181" s="415"/>
      <c r="U181" s="415"/>
      <c r="V181" s="415"/>
      <c r="W181" s="415"/>
      <c r="X181" s="416"/>
      <c r="Y181" s="417">
        <v>1</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t="s">
        <v>489</v>
      </c>
      <c r="H182" s="412"/>
      <c r="I182" s="412"/>
      <c r="J182" s="412"/>
      <c r="K182" s="413"/>
      <c r="L182" s="414" t="s">
        <v>492</v>
      </c>
      <c r="M182" s="415"/>
      <c r="N182" s="415"/>
      <c r="O182" s="415"/>
      <c r="P182" s="415"/>
      <c r="Q182" s="415"/>
      <c r="R182" s="415"/>
      <c r="S182" s="415"/>
      <c r="T182" s="415"/>
      <c r="U182" s="415"/>
      <c r="V182" s="415"/>
      <c r="W182" s="415"/>
      <c r="X182" s="416"/>
      <c r="Y182" s="417">
        <v>1</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6</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0"/>
      <c r="B191" s="371"/>
      <c r="C191" s="371"/>
      <c r="D191" s="371"/>
      <c r="E191" s="371"/>
      <c r="F191" s="372"/>
      <c r="G191" s="376" t="s">
        <v>485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487</v>
      </c>
      <c r="H193" s="563"/>
      <c r="I193" s="563"/>
      <c r="J193" s="563"/>
      <c r="K193" s="564"/>
      <c r="L193" s="364" t="s">
        <v>494</v>
      </c>
      <c r="M193" s="365"/>
      <c r="N193" s="365"/>
      <c r="O193" s="365"/>
      <c r="P193" s="365"/>
      <c r="Q193" s="365"/>
      <c r="R193" s="365"/>
      <c r="S193" s="365"/>
      <c r="T193" s="365"/>
      <c r="U193" s="365"/>
      <c r="V193" s="365"/>
      <c r="W193" s="365"/>
      <c r="X193" s="366"/>
      <c r="Y193" s="396">
        <v>3.8</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t="s">
        <v>493</v>
      </c>
      <c r="H194" s="572"/>
      <c r="I194" s="572"/>
      <c r="J194" s="572"/>
      <c r="K194" s="573"/>
      <c r="L194" s="414" t="s">
        <v>495</v>
      </c>
      <c r="M194" s="415"/>
      <c r="N194" s="415"/>
      <c r="O194" s="415"/>
      <c r="P194" s="415"/>
      <c r="Q194" s="415"/>
      <c r="R194" s="415"/>
      <c r="S194" s="415"/>
      <c r="T194" s="415"/>
      <c r="U194" s="415"/>
      <c r="V194" s="415"/>
      <c r="W194" s="415"/>
      <c r="X194" s="416"/>
      <c r="Y194" s="417">
        <v>0.1</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t="s">
        <v>537</v>
      </c>
      <c r="H195" s="572"/>
      <c r="I195" s="572"/>
      <c r="J195" s="572"/>
      <c r="K195" s="573"/>
      <c r="L195" s="414" t="s">
        <v>538</v>
      </c>
      <c r="M195" s="415"/>
      <c r="N195" s="415"/>
      <c r="O195" s="415"/>
      <c r="P195" s="415"/>
      <c r="Q195" s="415"/>
      <c r="R195" s="415"/>
      <c r="S195" s="415"/>
      <c r="T195" s="415"/>
      <c r="U195" s="415"/>
      <c r="V195" s="415"/>
      <c r="W195" s="415"/>
      <c r="X195" s="416"/>
      <c r="Y195" s="417">
        <v>0.5</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4.4000000000000004</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0"/>
      <c r="B204" s="371"/>
      <c r="C204" s="371"/>
      <c r="D204" s="371"/>
      <c r="E204" s="371"/>
      <c r="F204" s="372"/>
      <c r="G204" s="376" t="s">
        <v>486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487</v>
      </c>
      <c r="H206" s="362"/>
      <c r="I206" s="362"/>
      <c r="J206" s="362"/>
      <c r="K206" s="363"/>
      <c r="L206" s="364" t="s">
        <v>496</v>
      </c>
      <c r="M206" s="365"/>
      <c r="N206" s="365"/>
      <c r="O206" s="365"/>
      <c r="P206" s="365"/>
      <c r="Q206" s="365"/>
      <c r="R206" s="365"/>
      <c r="S206" s="365"/>
      <c r="T206" s="365"/>
      <c r="U206" s="365"/>
      <c r="V206" s="365"/>
      <c r="W206" s="365"/>
      <c r="X206" s="366"/>
      <c r="Y206" s="396">
        <v>2</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t="s">
        <v>488</v>
      </c>
      <c r="H207" s="412"/>
      <c r="I207" s="412"/>
      <c r="J207" s="412"/>
      <c r="K207" s="413"/>
      <c r="L207" s="414" t="s">
        <v>491</v>
      </c>
      <c r="M207" s="415"/>
      <c r="N207" s="415"/>
      <c r="O207" s="415"/>
      <c r="P207" s="415"/>
      <c r="Q207" s="415"/>
      <c r="R207" s="415"/>
      <c r="S207" s="415"/>
      <c r="T207" s="415"/>
      <c r="U207" s="415"/>
      <c r="V207" s="415"/>
      <c r="W207" s="415"/>
      <c r="X207" s="416"/>
      <c r="Y207" s="417">
        <v>1</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t="s">
        <v>489</v>
      </c>
      <c r="H208" s="412"/>
      <c r="I208" s="412"/>
      <c r="J208" s="412"/>
      <c r="K208" s="413"/>
      <c r="L208" s="414" t="s">
        <v>497</v>
      </c>
      <c r="M208" s="415"/>
      <c r="N208" s="415"/>
      <c r="O208" s="415"/>
      <c r="P208" s="415"/>
      <c r="Q208" s="415"/>
      <c r="R208" s="415"/>
      <c r="S208" s="415"/>
      <c r="T208" s="415"/>
      <c r="U208" s="415"/>
      <c r="V208" s="415"/>
      <c r="W208" s="415"/>
      <c r="X208" s="416"/>
      <c r="Y208" s="417">
        <v>1</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x14ac:dyDescent="0.15">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4</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hidden="1"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x14ac:dyDescent="0.15">
      <c r="A236" s="577">
        <v>1</v>
      </c>
      <c r="B236" s="577">
        <v>1</v>
      </c>
      <c r="C236" s="579" t="s">
        <v>498</v>
      </c>
      <c r="D236" s="578"/>
      <c r="E236" s="578"/>
      <c r="F236" s="578"/>
      <c r="G236" s="578"/>
      <c r="H236" s="578"/>
      <c r="I236" s="578"/>
      <c r="J236" s="578"/>
      <c r="K236" s="578"/>
      <c r="L236" s="578"/>
      <c r="M236" s="579" t="s">
        <v>499</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6</v>
      </c>
      <c r="AL236" s="581"/>
      <c r="AM236" s="581"/>
      <c r="AN236" s="581"/>
      <c r="AO236" s="581"/>
      <c r="AP236" s="582"/>
      <c r="AQ236" s="579">
        <v>3</v>
      </c>
      <c r="AR236" s="578"/>
      <c r="AS236" s="578"/>
      <c r="AT236" s="578"/>
      <c r="AU236" s="580">
        <v>68.7</v>
      </c>
      <c r="AV236" s="581"/>
      <c r="AW236" s="581"/>
      <c r="AX236" s="582"/>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hidden="1" customHeight="1" x14ac:dyDescent="0.15">
      <c r="A238" s="577">
        <v>3</v>
      </c>
      <c r="B238" s="577">
        <v>1</v>
      </c>
      <c r="C238" s="578"/>
      <c r="D238" s="578"/>
      <c r="E238" s="578"/>
      <c r="F238" s="578"/>
      <c r="G238" s="578"/>
      <c r="H238" s="578"/>
      <c r="I238" s="578"/>
      <c r="J238" s="578"/>
      <c r="K238" s="578"/>
      <c r="L238" s="578"/>
      <c r="M238" s="687"/>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8"/>
      <c r="AK238" s="580"/>
      <c r="AL238" s="581"/>
      <c r="AM238" s="581"/>
      <c r="AN238" s="581"/>
      <c r="AO238" s="581"/>
      <c r="AP238" s="582"/>
      <c r="AQ238" s="579"/>
      <c r="AR238" s="578"/>
      <c r="AS238" s="578"/>
      <c r="AT238" s="578"/>
      <c r="AU238" s="580"/>
      <c r="AV238" s="581"/>
      <c r="AW238" s="581"/>
      <c r="AX238" s="582"/>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412</v>
      </c>
      <c r="AL268" s="241"/>
      <c r="AM268" s="241"/>
      <c r="AN268" s="241"/>
      <c r="AO268" s="241"/>
      <c r="AP268" s="241"/>
      <c r="AQ268" s="241" t="s">
        <v>23</v>
      </c>
      <c r="AR268" s="241"/>
      <c r="AS268" s="241"/>
      <c r="AT268" s="241"/>
      <c r="AU268" s="92" t="s">
        <v>24</v>
      </c>
      <c r="AV268" s="93"/>
      <c r="AW268" s="93"/>
      <c r="AX268" s="584"/>
    </row>
    <row r="269" spans="1:50" ht="24" customHeight="1" x14ac:dyDescent="0.15">
      <c r="A269" s="577">
        <v>1</v>
      </c>
      <c r="B269" s="577">
        <v>1</v>
      </c>
      <c r="C269" s="579" t="s">
        <v>520</v>
      </c>
      <c r="D269" s="578"/>
      <c r="E269" s="578"/>
      <c r="F269" s="578"/>
      <c r="G269" s="578"/>
      <c r="H269" s="578"/>
      <c r="I269" s="578"/>
      <c r="J269" s="578"/>
      <c r="K269" s="578"/>
      <c r="L269" s="578"/>
      <c r="M269" s="579" t="s">
        <v>500</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v>4.4000000000000004</v>
      </c>
      <c r="AL269" s="581"/>
      <c r="AM269" s="581"/>
      <c r="AN269" s="581"/>
      <c r="AO269" s="581"/>
      <c r="AP269" s="582"/>
      <c r="AQ269" s="579">
        <v>1</v>
      </c>
      <c r="AR269" s="578"/>
      <c r="AS269" s="578"/>
      <c r="AT269" s="578"/>
      <c r="AU269" s="580">
        <v>72</v>
      </c>
      <c r="AV269" s="581"/>
      <c r="AW269" s="581"/>
      <c r="AX269" s="582"/>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412</v>
      </c>
      <c r="AL301" s="241"/>
      <c r="AM301" s="241"/>
      <c r="AN301" s="241"/>
      <c r="AO301" s="241"/>
      <c r="AP301" s="241"/>
      <c r="AQ301" s="241" t="s">
        <v>23</v>
      </c>
      <c r="AR301" s="241"/>
      <c r="AS301" s="241"/>
      <c r="AT301" s="241"/>
      <c r="AU301" s="92" t="s">
        <v>24</v>
      </c>
      <c r="AV301" s="93"/>
      <c r="AW301" s="93"/>
      <c r="AX301" s="584"/>
    </row>
    <row r="302" spans="1:50" ht="24" customHeight="1" x14ac:dyDescent="0.15">
      <c r="A302" s="577">
        <v>1</v>
      </c>
      <c r="B302" s="577">
        <v>1</v>
      </c>
      <c r="C302" s="579" t="s">
        <v>517</v>
      </c>
      <c r="D302" s="578"/>
      <c r="E302" s="578"/>
      <c r="F302" s="578"/>
      <c r="G302" s="578"/>
      <c r="H302" s="578"/>
      <c r="I302" s="578"/>
      <c r="J302" s="578"/>
      <c r="K302" s="578"/>
      <c r="L302" s="578"/>
      <c r="M302" s="579" t="s">
        <v>501</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v>4</v>
      </c>
      <c r="AL302" s="581"/>
      <c r="AM302" s="581"/>
      <c r="AN302" s="581"/>
      <c r="AO302" s="581"/>
      <c r="AP302" s="582"/>
      <c r="AQ302" s="579">
        <v>2</v>
      </c>
      <c r="AR302" s="578"/>
      <c r="AS302" s="578"/>
      <c r="AT302" s="578"/>
      <c r="AU302" s="580">
        <v>99.5</v>
      </c>
      <c r="AV302" s="581"/>
      <c r="AW302" s="581"/>
      <c r="AX302" s="582"/>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412</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412</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412</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412</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412</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P15:AJ17">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AK16:AQ17 AK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30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465</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6"/>
      <c r="B14" s="707"/>
      <c r="C14" s="707"/>
      <c r="D14" s="707"/>
      <c r="E14" s="707"/>
      <c r="F14" s="708"/>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6"/>
      <c r="B15" s="707"/>
      <c r="C15" s="707"/>
      <c r="D15" s="707"/>
      <c r="E15" s="707"/>
      <c r="F15" s="708"/>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6"/>
      <c r="B27" s="707"/>
      <c r="C27" s="707"/>
      <c r="D27" s="707"/>
      <c r="E27" s="707"/>
      <c r="F27" s="708"/>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6"/>
      <c r="B28" s="707"/>
      <c r="C28" s="707"/>
      <c r="D28" s="707"/>
      <c r="E28" s="707"/>
      <c r="F28" s="708"/>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6"/>
      <c r="B40" s="707"/>
      <c r="C40" s="707"/>
      <c r="D40" s="707"/>
      <c r="E40" s="707"/>
      <c r="F40" s="708"/>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6"/>
      <c r="B41" s="707"/>
      <c r="C41" s="707"/>
      <c r="D41" s="707"/>
      <c r="E41" s="707"/>
      <c r="F41" s="708"/>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6"/>
      <c r="B67" s="707"/>
      <c r="C67" s="707"/>
      <c r="D67" s="707"/>
      <c r="E67" s="707"/>
      <c r="F67" s="708"/>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6"/>
      <c r="B68" s="707"/>
      <c r="C68" s="707"/>
      <c r="D68" s="707"/>
      <c r="E68" s="707"/>
      <c r="F68" s="708"/>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6"/>
      <c r="B80" s="707"/>
      <c r="C80" s="707"/>
      <c r="D80" s="707"/>
      <c r="E80" s="707"/>
      <c r="F80" s="708"/>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6"/>
      <c r="B81" s="707"/>
      <c r="C81" s="707"/>
      <c r="D81" s="707"/>
      <c r="E81" s="707"/>
      <c r="F81" s="708"/>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6"/>
      <c r="B93" s="707"/>
      <c r="C93" s="707"/>
      <c r="D93" s="707"/>
      <c r="E93" s="707"/>
      <c r="F93" s="708"/>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6"/>
      <c r="B94" s="707"/>
      <c r="C94" s="707"/>
      <c r="D94" s="707"/>
      <c r="E94" s="707"/>
      <c r="F94" s="708"/>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6"/>
      <c r="B120" s="707"/>
      <c r="C120" s="707"/>
      <c r="D120" s="707"/>
      <c r="E120" s="707"/>
      <c r="F120" s="708"/>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6"/>
      <c r="B121" s="707"/>
      <c r="C121" s="707"/>
      <c r="D121" s="707"/>
      <c r="E121" s="707"/>
      <c r="F121" s="708"/>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6"/>
      <c r="B133" s="707"/>
      <c r="C133" s="707"/>
      <c r="D133" s="707"/>
      <c r="E133" s="707"/>
      <c r="F133" s="708"/>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6"/>
      <c r="B134" s="707"/>
      <c r="C134" s="707"/>
      <c r="D134" s="707"/>
      <c r="E134" s="707"/>
      <c r="F134" s="708"/>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6"/>
      <c r="B146" s="707"/>
      <c r="C146" s="707"/>
      <c r="D146" s="707"/>
      <c r="E146" s="707"/>
      <c r="F146" s="708"/>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6"/>
      <c r="B147" s="707"/>
      <c r="C147" s="707"/>
      <c r="D147" s="707"/>
      <c r="E147" s="707"/>
      <c r="F147" s="708"/>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6"/>
      <c r="B173" s="707"/>
      <c r="C173" s="707"/>
      <c r="D173" s="707"/>
      <c r="E173" s="707"/>
      <c r="F173" s="708"/>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6"/>
      <c r="B174" s="707"/>
      <c r="C174" s="707"/>
      <c r="D174" s="707"/>
      <c r="E174" s="707"/>
      <c r="F174" s="708"/>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6"/>
      <c r="B186" s="707"/>
      <c r="C186" s="707"/>
      <c r="D186" s="707"/>
      <c r="E186" s="707"/>
      <c r="F186" s="708"/>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6"/>
      <c r="B187" s="707"/>
      <c r="C187" s="707"/>
      <c r="D187" s="707"/>
      <c r="E187" s="707"/>
      <c r="F187" s="708"/>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6"/>
      <c r="B199" s="707"/>
      <c r="C199" s="707"/>
      <c r="D199" s="707"/>
      <c r="E199" s="707"/>
      <c r="F199" s="708"/>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6"/>
      <c r="B226" s="707"/>
      <c r="C226" s="707"/>
      <c r="D226" s="707"/>
      <c r="E226" s="707"/>
      <c r="F226" s="708"/>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6"/>
      <c r="B227" s="707"/>
      <c r="C227" s="707"/>
      <c r="D227" s="707"/>
      <c r="E227" s="707"/>
      <c r="F227" s="708"/>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6"/>
      <c r="B239" s="707"/>
      <c r="C239" s="707"/>
      <c r="D239" s="707"/>
      <c r="E239" s="707"/>
      <c r="F239" s="708"/>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6"/>
      <c r="B240" s="707"/>
      <c r="C240" s="707"/>
      <c r="D240" s="707"/>
      <c r="E240" s="707"/>
      <c r="F240" s="708"/>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6"/>
      <c r="B252" s="707"/>
      <c r="C252" s="707"/>
      <c r="D252" s="707"/>
      <c r="E252" s="707"/>
      <c r="F252" s="708"/>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6"/>
      <c r="B253" s="707"/>
      <c r="C253" s="707"/>
      <c r="D253" s="707"/>
      <c r="E253" s="707"/>
      <c r="F253" s="708"/>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412</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412</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412</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427</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412</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412</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412</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412</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412</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412</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412</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412</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412</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412</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452</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412</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412</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x14ac:dyDescent="0.15">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DDB60F-F1BF-40C3-BC24-FCBCA0105757}">
  <ds:schemaRefs>
    <ds:schemaRef ds:uri="http://purl.org/dc/dcmityp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B8886E29-FBA3-4FA9-9687-DDDB5CC9F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C8D8F68-341E-4C5D-85EC-D8CB53C9A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2015-08-14T11:51:12Z</cp:lastPrinted>
  <dcterms:created xsi:type="dcterms:W3CDTF">2012-03-13T00:50:25Z</dcterms:created>
  <dcterms:modified xsi:type="dcterms:W3CDTF">2015-08-27T18:29:19Z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