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U335" i="3" l="1"/>
  <c r="AU302" i="3" l="1"/>
  <c r="AU236" i="3"/>
  <c r="AO23" i="3"/>
  <c r="AO25" i="3" s="1"/>
  <c r="AJ23" i="3"/>
  <c r="AJ25" i="3" s="1"/>
  <c r="AE2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<sst xmlns="http://schemas.openxmlformats.org/spreadsheetml/2006/main" count="1343" uniqueCount="555">
  <si>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</si>
  <si>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</si>
  <si>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</si>
  <si>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</si>
  <si>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</si>
  <si>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</si>
  <si>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</si>
  <si>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</si>
  <si>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</si>
  <si>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</si>
  <si>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</si>
  <si>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</si>
  <si>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</si>
  <si>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</si>
  <si>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</si>
  <si>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</si>
  <si>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</si>
  <si>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</si>
  <si>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</si>
  <si>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</si>
  <si>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</si>
  <si>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</si>
  <si>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</si>
  <si>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</si>
  <si>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</si>
  <si>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</si>
  <si>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</si>
  <si>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</si>
  <si>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</si>
  <si>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</si>
  <si>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</si>
  <si>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</si>
  <si>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</si>
  <si>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</si>
  <si>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</si>
  <si>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</si>
  <si>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</si>
  <si>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</si>
  <si>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</si>
  <si>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</si>
  <si>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</si>
  <si>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</si>
  <si>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</si>
  <si>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</si>
  <si>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</si>
  <si>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</si>
  <si>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</si>
  <si>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</si>
  <si>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</si>
  <si>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</si>
  <si>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</si>
  <si>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</si>
  <si>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</si>
  <si>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</si>
  <si>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</si>
  <si>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</si>
  <si>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</si>
  <si>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</si>
  <si>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</si>
  <si>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</si>
  <si>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</si>
  <si>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</si>
  <si>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</si>
  <si>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</si>
  <si>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</si>
  <si>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</si>
  <si>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</si>
  <si>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</si>
  <si>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</si>
  <si>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</si>
  <si>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</si>
  <si>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</si>
  <si>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</si>
  <si>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</si>
  <si>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</si>
  <si>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</si>
  <si>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</si>
  <si>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</si>
  <si>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</si>
  <si>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</si>
  <si>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</si>
  <si>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</si>
  <si>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</si>
  <si>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</si>
  <si>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</si>
  <si>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</si>
  <si>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</si>
  <si>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</si>
  <si>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</si>
  <si>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</si>
  <si>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</si>
  <si>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</si>
  <si>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</si>
  <si>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</si>
  <si>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</si>
  <si>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</si>
  <si>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</si>
  <si>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</si>
  <si>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</si>
  <si>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</si>
  <si>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</si>
  <si>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</si>
  <si>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</si>
  <si>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</si>
  <si>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</si>
  <si>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</si>
  <si>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</si>
  <si>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</si>
  <si>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</si>
  <si>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</si>
  <si>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</si>
  <si>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</si>
  <si>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</si>
  <si>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</si>
  <si>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</si>
  <si>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</si>
  <si>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</si>
  <si>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</si>
  <si>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</si>
  <si>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</si>
  <si>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</si>
  <si>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</si>
  <si>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</si>
  <si>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</si>
  <si>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</si>
  <si>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</si>
  <si>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</si>
  <si>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</si>
  <si>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</si>
  <si>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</si>
  <si>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</si>
  <si>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</si>
  <si>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</si>
  <si>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</si>
  <si>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</si>
  <si>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</si>
  <si>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</si>
  <si>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</si>
  <si>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</si>
  <si>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</si>
  <si>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</si>
  <si>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</si>
  <si>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</si>
  <si>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</si>
  <si>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</si>
  <si>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</si>
  <si>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</si>
  <si>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</si>
  <si>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</si>
  <si>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</si>
  <si>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</si>
  <si>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</si>
  <si>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</si>
  <si>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</si>
  <si>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</si>
  <si>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</si>
  <si>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</si>
  <si>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</si>
  <si>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</si>
  <si>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</si>
  <si>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</si>
  <si>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</si>
  <si>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</si>
  <si>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</si>
  <si>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</si>
  <si>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</si>
  <si>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</si>
  <si>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</si>
  <si>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</si>
  <si>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</si>
  <si>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</si>
  <si>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</si>
  <si>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</si>
  <si>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</si>
  <si>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</si>
  <si>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</si>
  <si>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</si>
  <si>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</si>
  <si>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</si>
  <si>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</si>
  <si>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</si>
  <si>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</si>
  <si>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</si>
  <si>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</si>
  <si>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</si>
  <si>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</si>
  <si>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</si>
  <si>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</si>
  <si>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</si>
  <si>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</si>
  <si>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</si>
  <si>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</si>
  <si>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</si>
  <si>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</si>
  <si>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</si>
  <si>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</si>
  <si>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</si>
  <si>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</si>
  <si>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</si>
  <si>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</si>
  <si>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</si>
  <si>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</si>
  <si>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</si>
  <si>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</si>
  <si>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</si>
  <si>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</si>
  <si>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</si>
  <si>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</si>
  <si>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</si>
  <si>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</si>
  <si>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</si>
  <si>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</si>
  <si>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</si>
  <si>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</si>
  <si>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</si>
  <si>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</si>
  <si>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</si>
  <si>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</si>
  <si>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</si>
  <si>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</si>
  <si>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</si>
  <si>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</si>
  <si>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</si>
  <si>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</si>
  <si>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</si>
  <si>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</si>
  <si>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</si>
  <si>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</si>
  <si>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</si>
  <si>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</si>
  <si>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</si>
  <si>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</si>
  <si>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</si>
  <si>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</si>
  <si>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</si>
  <si>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</si>
  <si>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</si>
  <si>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</si>
  <si>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</si>
  <si>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</si>
  <si>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</si>
  <si>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</si>
  <si>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</si>
  <si>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</si>
  <si>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</si>
  <si>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</si>
  <si>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</si>
  <si>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</si>
  <si>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</si>
  <si>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</si>
  <si>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</si>
  <si>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</si>
  <si>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</si>
  <si>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</si>
  <si>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</si>
  <si>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</si>
  <si>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</si>
  <si>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</si>
  <si>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</si>
  <si>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</si>
  <si>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</si>
  <si>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</si>
  <si>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</si>
  <si>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</si>
  <si>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</si>
  <si>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</si>
  <si>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</si>
  <si>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</si>
  <si>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</si>
  <si>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</si>
  <si>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</si>
  <si>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</si>
  <si>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</si>
  <si>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</si>
  <si>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</si>
  <si>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</si>
  <si>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</si>
  <si>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</si>
  <si>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</si>
  <si>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</si>
  <si>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</si>
  <si>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</si>
  <si>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</si>
  <si>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</si>
  <si>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</si>
  <si>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</si>
  <si>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</si>
  <si>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</si>
  <si>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</si>
  <si>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</si>
  <si>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</si>
  <si>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</si>
  <si>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</si>
  <si>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</si>
  <si>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</si>
  <si>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</si>
  <si>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</si>
  <si>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</si>
  <si>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</si>
  <si>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</si>
  <si>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</si>
  <si>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</si>
  <si>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</si>
  <si>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</si>
  <si>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</si>
  <si>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</si>
  <si>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</si>
  <si>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</si>
  <si>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</si>
  <si>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</si>
  <si>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</si>
  <si>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</si>
  <si>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</si>
  <si>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</si>
  <si>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</si>
  <si>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</si>
  <si>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</si>
  <si>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</si>
  <si>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</si>
  <si>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</si>
  <si>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</si>
  <si>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</si>
  <si>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</si>
  <si>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</si>
  <si>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</si>
  <si>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</si>
  <si>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</si>
  <si>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</si>
  <si>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</si>
  <si>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</si>
  <si>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</si>
  <si>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</si>
  <si>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</si>
  <si>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</si>
  <si>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</si>
  <si>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</si>
  <si>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</si>
  <si>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</si>
  <si>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</si>
  <si>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</si>
  <si>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</si>
  <si>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</si>
  <si>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</si>
  <si>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</si>
  <si>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</si>
  <si>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</si>
  <si>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</si>
  <si>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</si>
  <si>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</si>
  <si>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</si>
  <si>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</si>
  <si>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</si>
  <si>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</si>
  <si>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</si>
  <si>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</si>
  <si>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</si>
  <si>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</si>
  <si>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</si>
  <si>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</si>
  <si>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</si>
  <si>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</si>
  <si>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</si>
  <si>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</si>
  <si>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</si>
  <si>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</si>
  <si>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</si>
  <si>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</si>
  <si>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</si>
  <si>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</si>
  <si>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</si>
  <si>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</si>
  <si>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</si>
  <si>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</si>
  <si>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</si>
  <si>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</si>
  <si>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</si>
  <si>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</si>
  <si>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</si>
  <si>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</si>
  <si>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</si>
  <si>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</si>
  <si>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</si>
  <si>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</si>
  <si>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</si>
  <si>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</si>
  <si>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</si>
  <si>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</si>
  <si>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</si>
  <si>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</si>
  <si>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</si>
  <si>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</si>
  <si>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</si>
  <si>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</si>
  <si>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</si>
  <si>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</si>
  <si>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</si>
  <si>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</si>
  <si>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</si>
  <si>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</si>
  <si>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</si>
  <si>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</si>
  <si>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</si>
  <si>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</si>
  <si>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</si>
  <si>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</si>
  <si>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</si>
  <si>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</si>
  <si>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</si>
  <si>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</si>
  <si>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</si>
  <si>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</si>
  <si>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</si>
  <si>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</si>
  <si>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</si>
  <si>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</si>
  <si>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</si>
  <si>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</si>
  <si>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</si>
  <si>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</si>
  <si>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</si>
  <si>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</si>
  <si>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</si>
  <si>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</si>
  <si>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</si>
  <si>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</si>
  <si>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</si>
  <si>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</si>
  <si>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</si>
  <si>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</si>
  <si>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</si>
  <si>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</si>
  <si>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</si>
  <si>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</si>
  <si>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</si>
  <si>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</si>
  <si>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</si>
  <si>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</si>
  <si>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</si>
  <si>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</si>
  <si>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</si>
  <si>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</si>
  <si>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</si>
  <si>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</si>
  <si>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</si>
  <si>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</si>
  <si>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</si>
  <si>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</si>
  <si>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</si>
  <si>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</si>
  <si>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</si>
  <si>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</si>
  <si>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</si>
  <si>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</si>
  <si>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</si>
  <si>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</si>
  <si>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</si>
  <si>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</si>
  <si>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</si>
  <si>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</si>
  <si>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</si>
  <si>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</si>
  <si>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</si>
  <si>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</si>
  <si>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</si>
  <si>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</si>
  <si>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</si>
  <si>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地盤沈下等水管理推進費</t>
    <rPh sb="0" eb="2">
      <t>ジバン</t>
    </rPh>
    <rPh sb="2" eb="4">
      <t>チンカ</t>
    </rPh>
    <rPh sb="4" eb="5">
      <t>トウ</t>
    </rPh>
    <rPh sb="5" eb="6">
      <t>ミズ</t>
    </rPh>
    <rPh sb="6" eb="8">
      <t>カンリ</t>
    </rPh>
    <rPh sb="8" eb="10">
      <t>スイシン</t>
    </rPh>
    <rPh sb="10" eb="11">
      <t>ヒ</t>
    </rPh>
    <phoneticPr fontId="3"/>
  </si>
  <si>
    <t>平成１９年度</t>
    <rPh sb="0" eb="2">
      <t>ヘイセイ</t>
    </rPh>
    <rPh sb="4" eb="5">
      <t>ネン</t>
    </rPh>
    <rPh sb="5" eb="6">
      <t>ド</t>
    </rPh>
    <phoneticPr fontId="20"/>
  </si>
  <si>
    <t>終了予定なし</t>
    <rPh sb="0" eb="2">
      <t>シュウリョウ</t>
    </rPh>
    <rPh sb="2" eb="4">
      <t>ヨテイ</t>
    </rPh>
    <phoneticPr fontId="20"/>
  </si>
  <si>
    <t>水・大気環境局</t>
    <rPh sb="0" eb="1">
      <t>ミズ</t>
    </rPh>
    <rPh sb="2" eb="4">
      <t>タイキ</t>
    </rPh>
    <rPh sb="4" eb="6">
      <t>カンキョウ</t>
    </rPh>
    <rPh sb="6" eb="7">
      <t>キョク</t>
    </rPh>
    <phoneticPr fontId="3"/>
  </si>
  <si>
    <t>土壌環境課　地下水・地盤環境室</t>
    <rPh sb="0" eb="2">
      <t>ドジョウ</t>
    </rPh>
    <rPh sb="2" eb="4">
      <t>カンキョウ</t>
    </rPh>
    <rPh sb="4" eb="5">
      <t>カ</t>
    </rPh>
    <rPh sb="6" eb="9">
      <t>チカスイ</t>
    </rPh>
    <rPh sb="10" eb="12">
      <t>ジバン</t>
    </rPh>
    <rPh sb="12" eb="14">
      <t>カンキョウ</t>
    </rPh>
    <rPh sb="14" eb="15">
      <t>シツ</t>
    </rPh>
    <phoneticPr fontId="3"/>
  </si>
  <si>
    <t>土壌環境課地下水・地盤環境室長 二村　英介</t>
    <rPh sb="0" eb="2">
      <t>ドジョウ</t>
    </rPh>
    <rPh sb="2" eb="5">
      <t>カンキョウカ</t>
    </rPh>
    <rPh sb="5" eb="8">
      <t>チカスイ</t>
    </rPh>
    <rPh sb="9" eb="11">
      <t>ジバン</t>
    </rPh>
    <rPh sb="11" eb="13">
      <t>カンキョウ</t>
    </rPh>
    <rPh sb="13" eb="15">
      <t>シツチョウ</t>
    </rPh>
    <rPh sb="16" eb="18">
      <t>フタムラ</t>
    </rPh>
    <rPh sb="19" eb="21">
      <t>エイスケ</t>
    </rPh>
    <phoneticPr fontId="3"/>
  </si>
  <si>
    <t>○</t>
  </si>
  <si>
    <t>3.大気・水・土壌環境等の保全
　3-3.水環境の保全（海洋環境の保全を含む）</t>
    <rPh sb="2" eb="4">
      <t>タイキ</t>
    </rPh>
    <rPh sb="5" eb="6">
      <t>ミズ</t>
    </rPh>
    <rPh sb="7" eb="9">
      <t>ドジョウ</t>
    </rPh>
    <rPh sb="9" eb="11">
      <t>カンキョウ</t>
    </rPh>
    <rPh sb="11" eb="12">
      <t>トウ</t>
    </rPh>
    <rPh sb="13" eb="15">
      <t>ホゼン</t>
    </rPh>
    <rPh sb="21" eb="22">
      <t>ミズ</t>
    </rPh>
    <rPh sb="22" eb="24">
      <t>カンキョウ</t>
    </rPh>
    <rPh sb="25" eb="27">
      <t>ホゼン</t>
    </rPh>
    <rPh sb="28" eb="30">
      <t>カイヨウ</t>
    </rPh>
    <rPh sb="30" eb="32">
      <t>カンキョウ</t>
    </rPh>
    <rPh sb="33" eb="35">
      <t>ホゼン</t>
    </rPh>
    <rPh sb="36" eb="37">
      <t>フク</t>
    </rPh>
    <phoneticPr fontId="3"/>
  </si>
  <si>
    <t>環境基本計画　第2部第4章第1節</t>
    <rPh sb="0" eb="2">
      <t>カンキョウ</t>
    </rPh>
    <rPh sb="2" eb="4">
      <t>キホン</t>
    </rPh>
    <rPh sb="4" eb="6">
      <t>ケイカク</t>
    </rPh>
    <rPh sb="7" eb="8">
      <t>ダイ</t>
    </rPh>
    <rPh sb="9" eb="10">
      <t>ブ</t>
    </rPh>
    <rPh sb="10" eb="11">
      <t>ダイ</t>
    </rPh>
    <rPh sb="12" eb="13">
      <t>ショウ</t>
    </rPh>
    <rPh sb="13" eb="14">
      <t>ダイ</t>
    </rPh>
    <rPh sb="15" eb="16">
      <t>セツ</t>
    </rPh>
    <phoneticPr fontId="3"/>
  </si>
  <si>
    <t>環境基本法第16条
水質汚濁防止法第15条
水循環基本法第2条</t>
    <rPh sb="0" eb="2">
      <t>カンキョウ</t>
    </rPh>
    <rPh sb="2" eb="5">
      <t>キホンホウ</t>
    </rPh>
    <rPh sb="5" eb="6">
      <t>ダイ</t>
    </rPh>
    <rPh sb="8" eb="9">
      <t>ジョウ</t>
    </rPh>
    <rPh sb="10" eb="12">
      <t>スイシツ</t>
    </rPh>
    <rPh sb="12" eb="14">
      <t>オダク</t>
    </rPh>
    <rPh sb="14" eb="17">
      <t>ボウシホウ</t>
    </rPh>
    <rPh sb="17" eb="18">
      <t>ダイ</t>
    </rPh>
    <rPh sb="20" eb="21">
      <t>ジョウ</t>
    </rPh>
    <rPh sb="22" eb="23">
      <t>ミズ</t>
    </rPh>
    <rPh sb="23" eb="25">
      <t>ジュンカン</t>
    </rPh>
    <rPh sb="25" eb="28">
      <t>キホンホウ</t>
    </rPh>
    <rPh sb="28" eb="29">
      <t>ダイ</t>
    </rPh>
    <rPh sb="30" eb="31">
      <t>ジョウ</t>
    </rPh>
    <phoneticPr fontId="3"/>
  </si>
  <si>
    <t>多様な機能と生活環境や生物生息環境への影響を有する地下水を今後も持続性有る共有資源として保全・利用していくため、地下水が地下水流域を基本単位とした循環系を形成しているとの視点に立ち、地下水流域全体の地下水・地盤環境情報を統合的に捉え、地下水の流動や水質特性、利用状況を踏まえた管理方策を検討し、必要な制度の見直し等を実施することにより、地下水・地盤環境の保全を図ることを目的とする。</t>
    <rPh sb="0" eb="2">
      <t>タヨウ</t>
    </rPh>
    <rPh sb="3" eb="5">
      <t>キノウ</t>
    </rPh>
    <rPh sb="6" eb="8">
      <t>セイカツ</t>
    </rPh>
    <rPh sb="8" eb="10">
      <t>カンキョウ</t>
    </rPh>
    <rPh sb="11" eb="13">
      <t>セイブツ</t>
    </rPh>
    <rPh sb="13" eb="15">
      <t>セイソク</t>
    </rPh>
    <rPh sb="15" eb="17">
      <t>カンキョウ</t>
    </rPh>
    <rPh sb="19" eb="21">
      <t>エイキョウ</t>
    </rPh>
    <rPh sb="22" eb="23">
      <t>ユウ</t>
    </rPh>
    <rPh sb="25" eb="28">
      <t>チカスイ</t>
    </rPh>
    <rPh sb="29" eb="31">
      <t>コンゴ</t>
    </rPh>
    <rPh sb="32" eb="35">
      <t>ジゾクセイ</t>
    </rPh>
    <rPh sb="35" eb="36">
      <t>ア</t>
    </rPh>
    <rPh sb="37" eb="39">
      <t>キョウユウ</t>
    </rPh>
    <rPh sb="39" eb="41">
      <t>シゲン</t>
    </rPh>
    <rPh sb="44" eb="46">
      <t>ホゼン</t>
    </rPh>
    <rPh sb="47" eb="49">
      <t>リヨウ</t>
    </rPh>
    <rPh sb="56" eb="59">
      <t>チカスイ</t>
    </rPh>
    <rPh sb="60" eb="63">
      <t>チカスイ</t>
    </rPh>
    <rPh sb="63" eb="65">
      <t>リュウイキ</t>
    </rPh>
    <rPh sb="66" eb="68">
      <t>キホン</t>
    </rPh>
    <rPh sb="68" eb="70">
      <t>タンイ</t>
    </rPh>
    <rPh sb="73" eb="76">
      <t>ジュンカンケイ</t>
    </rPh>
    <rPh sb="77" eb="79">
      <t>ケイセイ</t>
    </rPh>
    <rPh sb="85" eb="87">
      <t>シテン</t>
    </rPh>
    <rPh sb="88" eb="89">
      <t>タ</t>
    </rPh>
    <rPh sb="91" eb="94">
      <t>チカスイ</t>
    </rPh>
    <rPh sb="94" eb="96">
      <t>リュウイキ</t>
    </rPh>
    <rPh sb="96" eb="98">
      <t>ゼンタイ</t>
    </rPh>
    <rPh sb="99" eb="102">
      <t>チカスイ</t>
    </rPh>
    <rPh sb="103" eb="105">
      <t>ジバン</t>
    </rPh>
    <rPh sb="105" eb="107">
      <t>カンキョウ</t>
    </rPh>
    <rPh sb="107" eb="109">
      <t>ジョウホウ</t>
    </rPh>
    <rPh sb="110" eb="113">
      <t>トウゴウテキ</t>
    </rPh>
    <rPh sb="114" eb="115">
      <t>トラ</t>
    </rPh>
    <rPh sb="117" eb="120">
      <t>チカスイ</t>
    </rPh>
    <rPh sb="121" eb="123">
      <t>リュウドウ</t>
    </rPh>
    <rPh sb="124" eb="126">
      <t>スイシツ</t>
    </rPh>
    <rPh sb="126" eb="128">
      <t>トクセイ</t>
    </rPh>
    <rPh sb="129" eb="131">
      <t>リヨウ</t>
    </rPh>
    <rPh sb="131" eb="133">
      <t>ジョウキョウ</t>
    </rPh>
    <rPh sb="134" eb="135">
      <t>フ</t>
    </rPh>
    <rPh sb="138" eb="140">
      <t>カンリ</t>
    </rPh>
    <rPh sb="140" eb="142">
      <t>ホウサク</t>
    </rPh>
    <rPh sb="143" eb="145">
      <t>ケントウ</t>
    </rPh>
    <rPh sb="147" eb="149">
      <t>ヒツヨウ</t>
    </rPh>
    <rPh sb="150" eb="152">
      <t>セイド</t>
    </rPh>
    <rPh sb="153" eb="155">
      <t>ミナオ</t>
    </rPh>
    <rPh sb="156" eb="157">
      <t>トウ</t>
    </rPh>
    <rPh sb="158" eb="160">
      <t>ジッシ</t>
    </rPh>
    <rPh sb="168" eb="171">
      <t>チカスイ</t>
    </rPh>
    <rPh sb="172" eb="174">
      <t>ジバン</t>
    </rPh>
    <rPh sb="174" eb="176">
      <t>カンキョウ</t>
    </rPh>
    <rPh sb="177" eb="179">
      <t>ホゼン</t>
    </rPh>
    <rPh sb="180" eb="181">
      <t>ハカ</t>
    </rPh>
    <rPh sb="185" eb="187">
      <t>モクテキ</t>
    </rPh>
    <phoneticPr fontId="3"/>
  </si>
  <si>
    <t>-</t>
  </si>
  <si>
    <t>「適切な地下水の保全と利用のための管理方策検討」に係わる検討会実施回数</t>
    <rPh sb="1" eb="3">
      <t>テキセツ</t>
    </rPh>
    <rPh sb="4" eb="7">
      <t>チカスイ</t>
    </rPh>
    <rPh sb="8" eb="10">
      <t>ホゼン</t>
    </rPh>
    <rPh sb="11" eb="13">
      <t>リヨウ</t>
    </rPh>
    <rPh sb="17" eb="19">
      <t>カンリ</t>
    </rPh>
    <rPh sb="19" eb="21">
      <t>ホウサク</t>
    </rPh>
    <rPh sb="21" eb="23">
      <t>ケントウ</t>
    </rPh>
    <rPh sb="25" eb="26">
      <t>カカ</t>
    </rPh>
    <rPh sb="28" eb="31">
      <t>ケントウカイ</t>
    </rPh>
    <rPh sb="31" eb="33">
      <t>ジッシ</t>
    </rPh>
    <rPh sb="33" eb="35">
      <t>カイスウ</t>
    </rPh>
    <phoneticPr fontId="3"/>
  </si>
  <si>
    <t>該当事業予算／検討会等の開催回数　　　　　　　　　　　　　　　　</t>
    <phoneticPr fontId="5"/>
  </si>
  <si>
    <t>10百万/2</t>
  </si>
  <si>
    <t>15百万/2</t>
  </si>
  <si>
    <t>18百万/3</t>
  </si>
  <si>
    <t>16百万/3</t>
  </si>
  <si>
    <t>　　百万/回</t>
    <rPh sb="2" eb="4">
      <t>ヒャクマン</t>
    </rPh>
    <rPh sb="5" eb="6">
      <t>カイ</t>
    </rPh>
    <phoneticPr fontId="5"/>
  </si>
  <si>
    <t>百万/回</t>
    <rPh sb="0" eb="2">
      <t>ヒャクマン</t>
    </rPh>
    <rPh sb="3" eb="4">
      <t>カイ</t>
    </rPh>
    <phoneticPr fontId="5"/>
  </si>
  <si>
    <t>環境保全調査費</t>
    <rPh sb="0" eb="2">
      <t>カンキョウ</t>
    </rPh>
    <rPh sb="2" eb="4">
      <t>ホゼン</t>
    </rPh>
    <rPh sb="4" eb="7">
      <t>チョウサヒ</t>
    </rPh>
    <phoneticPr fontId="3"/>
  </si>
  <si>
    <t>地盤沈下が国民の財産に及ぼす影響は大きく、対策を講じる必要がある。</t>
    <rPh sb="0" eb="2">
      <t>ジバン</t>
    </rPh>
    <rPh sb="2" eb="4">
      <t>チンカ</t>
    </rPh>
    <rPh sb="5" eb="7">
      <t>コクミン</t>
    </rPh>
    <rPh sb="8" eb="10">
      <t>ザイサン</t>
    </rPh>
    <rPh sb="11" eb="12">
      <t>オヨ</t>
    </rPh>
    <rPh sb="14" eb="16">
      <t>エイキョウ</t>
    </rPh>
    <rPh sb="17" eb="18">
      <t>オオ</t>
    </rPh>
    <rPh sb="21" eb="23">
      <t>タイサク</t>
    </rPh>
    <rPh sb="24" eb="25">
      <t>コウ</t>
    </rPh>
    <rPh sb="27" eb="29">
      <t>ヒツヨウ</t>
    </rPh>
    <phoneticPr fontId="3"/>
  </si>
  <si>
    <t>自治体間を超える地盤沈下に関して、国が指針を示す必要がある。</t>
    <rPh sb="0" eb="3">
      <t>ジチタイ</t>
    </rPh>
    <rPh sb="3" eb="4">
      <t>カン</t>
    </rPh>
    <rPh sb="5" eb="6">
      <t>コ</t>
    </rPh>
    <rPh sb="8" eb="10">
      <t>ジバン</t>
    </rPh>
    <rPh sb="10" eb="12">
      <t>チンカ</t>
    </rPh>
    <rPh sb="13" eb="14">
      <t>カン</t>
    </rPh>
    <rPh sb="17" eb="18">
      <t>クニ</t>
    </rPh>
    <rPh sb="19" eb="21">
      <t>シシン</t>
    </rPh>
    <rPh sb="22" eb="23">
      <t>シメ</t>
    </rPh>
    <rPh sb="24" eb="26">
      <t>ヒツヨウ</t>
    </rPh>
    <phoneticPr fontId="3"/>
  </si>
  <si>
    <t>‐</t>
  </si>
  <si>
    <t>-</t>
    <phoneticPr fontId="5"/>
  </si>
  <si>
    <t>-</t>
    <phoneticPr fontId="5"/>
  </si>
  <si>
    <t>-</t>
    <phoneticPr fontId="5"/>
  </si>
  <si>
    <t>-</t>
    <phoneticPr fontId="5"/>
  </si>
  <si>
    <t>地盤沈下が国民の財産や社会に及ぼす影響は大きく、引き続き対策を講じていく必要がある。</t>
    <rPh sb="0" eb="2">
      <t>ジバン</t>
    </rPh>
    <rPh sb="2" eb="4">
      <t>チンカ</t>
    </rPh>
    <rPh sb="5" eb="7">
      <t>コクミン</t>
    </rPh>
    <rPh sb="8" eb="10">
      <t>ザイサン</t>
    </rPh>
    <rPh sb="11" eb="13">
      <t>シャカイ</t>
    </rPh>
    <rPh sb="14" eb="15">
      <t>オヨ</t>
    </rPh>
    <rPh sb="17" eb="19">
      <t>エイキョウ</t>
    </rPh>
    <rPh sb="20" eb="21">
      <t>オオ</t>
    </rPh>
    <rPh sb="24" eb="25">
      <t>ヒ</t>
    </rPh>
    <rPh sb="26" eb="27">
      <t>ツヅ</t>
    </rPh>
    <rPh sb="28" eb="30">
      <t>タイサク</t>
    </rPh>
    <rPh sb="31" eb="32">
      <t>コウ</t>
    </rPh>
    <rPh sb="36" eb="38">
      <t>ヒツヨウ</t>
    </rPh>
    <phoneticPr fontId="3"/>
  </si>
  <si>
    <t>予算の範囲内で効率的・効果的な結果が得られるよう、事業の実施に努める。</t>
    <rPh sb="0" eb="2">
      <t>ヨサン</t>
    </rPh>
    <rPh sb="3" eb="6">
      <t>ハンイナイ</t>
    </rPh>
    <rPh sb="7" eb="10">
      <t>コウリツテキ</t>
    </rPh>
    <rPh sb="11" eb="14">
      <t>コウカテキ</t>
    </rPh>
    <rPh sb="15" eb="17">
      <t>ケッカ</t>
    </rPh>
    <rPh sb="18" eb="19">
      <t>エ</t>
    </rPh>
    <rPh sb="25" eb="27">
      <t>ジギョウ</t>
    </rPh>
    <rPh sb="28" eb="30">
      <t>ジッシ</t>
    </rPh>
    <rPh sb="31" eb="32">
      <t>ツト</t>
    </rPh>
    <phoneticPr fontId="3"/>
  </si>
  <si>
    <t>有識者や学識経験者を交えた検討会の開催により、業務がより効果的な成果を出せるよう、知見・助言を得ている。</t>
    <rPh sb="0" eb="3">
      <t>ユウシキシャ</t>
    </rPh>
    <rPh sb="4" eb="6">
      <t>ガクシキ</t>
    </rPh>
    <rPh sb="6" eb="9">
      <t>ケイケンシャ</t>
    </rPh>
    <rPh sb="10" eb="11">
      <t>マジ</t>
    </rPh>
    <rPh sb="13" eb="16">
      <t>ケントウカイ</t>
    </rPh>
    <rPh sb="17" eb="19">
      <t>カイサイ</t>
    </rPh>
    <rPh sb="23" eb="25">
      <t>ギョウム</t>
    </rPh>
    <rPh sb="28" eb="31">
      <t>コウカテキ</t>
    </rPh>
    <rPh sb="32" eb="34">
      <t>セイカ</t>
    </rPh>
    <rPh sb="35" eb="36">
      <t>ダ</t>
    </rPh>
    <rPh sb="41" eb="43">
      <t>チケン</t>
    </rPh>
    <rPh sb="44" eb="46">
      <t>ジョゲン</t>
    </rPh>
    <rPh sb="47" eb="48">
      <t>エ</t>
    </rPh>
    <phoneticPr fontId="5"/>
  </si>
  <si>
    <t>回</t>
    <rPh sb="0" eb="1">
      <t>カイ</t>
    </rPh>
    <phoneticPr fontId="5"/>
  </si>
  <si>
    <t>人件費</t>
  </si>
  <si>
    <t>資料収集整理・ヒアリング・解析・とりまとめ等
129人日</t>
  </si>
  <si>
    <t>一般管理費</t>
  </si>
  <si>
    <t>その他</t>
  </si>
  <si>
    <t>諸謝金・旅費・借料・損料・会議費</t>
  </si>
  <si>
    <t>印刷製本費</t>
  </si>
  <si>
    <t>冊子・報告書・検討会資料</t>
  </si>
  <si>
    <t>外注費</t>
  </si>
  <si>
    <t>(株)地域環境研究所
データ収集等</t>
  </si>
  <si>
    <t>消費税</t>
  </si>
  <si>
    <t>A.中央開発（株）</t>
  </si>
  <si>
    <t>B.(株)地域環境研究所</t>
  </si>
  <si>
    <t>支出額100万円未満のため非掲載</t>
  </si>
  <si>
    <t>C.国際航業(株)</t>
  </si>
  <si>
    <t>地域の選定、データ解析、検証　等</t>
  </si>
  <si>
    <t>諸経費</t>
  </si>
  <si>
    <t>衛星データ取得料</t>
  </si>
  <si>
    <t>D.(株)ファーストシステムデザイン</t>
  </si>
  <si>
    <t>集計・解析・とりまとめ業務　125.5人日</t>
  </si>
  <si>
    <t>印刷製本費・旅費・一般管理費　等</t>
  </si>
  <si>
    <t>E.ヒューマンコム（株）</t>
  </si>
  <si>
    <t>F.渡辺ブリキ店</t>
  </si>
  <si>
    <t>中央開発(株)</t>
  </si>
  <si>
    <t>H26年度健全な地下水環境の維持・回復に関する検討業務</t>
  </si>
  <si>
    <t>(株)地域環境研究所</t>
  </si>
  <si>
    <t>資料収集</t>
  </si>
  <si>
    <t>国際航業(株)</t>
  </si>
  <si>
    <t>H26年度地盤沈下観測等における衛星データの活用手法検討調査業務</t>
  </si>
  <si>
    <t>（株）ファーストシステムデザイン</t>
  </si>
  <si>
    <t>平成26年度地下水質測定結果等集計・解析業務</t>
  </si>
  <si>
    <t>ヒューマンコム(株)</t>
  </si>
  <si>
    <t>H26年度法令等和訳翻訳業務（ビル用水法）</t>
  </si>
  <si>
    <t>随意契約</t>
  </si>
  <si>
    <t>渡辺ブリキ店</t>
  </si>
  <si>
    <t>H26年度新潟市浜町地区地盤沈下観測施設陸屋根補修工事</t>
  </si>
  <si>
    <t xml:space="preserve">・地盤沈下の防止を目的とした地下水採取規制のあり方について検討する。
・平成27年度に閣議決定予定である水循環基本計画の内容を受け、地下水保全と持続可能な地下水利用のためのガイドラインを策定、公表する。
・全国の地盤沈下等の状況について自治体から測量結果等の情報を取りまとめ、ホームページの更新を行い、情報の一元化と共有を図る。
・広域的な地盤沈下観測のための既存の水準測量に代わる新たな観測手法として、広域を高精度で計測可能な衛星データの活用について検討を行う。
</t>
    <rPh sb="1" eb="3">
      <t>ジバン</t>
    </rPh>
    <rPh sb="3" eb="5">
      <t>チンカ</t>
    </rPh>
    <rPh sb="6" eb="8">
      <t>ボウシ</t>
    </rPh>
    <rPh sb="9" eb="11">
      <t>モクテキ</t>
    </rPh>
    <rPh sb="14" eb="17">
      <t>チカスイ</t>
    </rPh>
    <rPh sb="17" eb="19">
      <t>サイシュ</t>
    </rPh>
    <rPh sb="19" eb="21">
      <t>キセイ</t>
    </rPh>
    <rPh sb="24" eb="25">
      <t>カタ</t>
    </rPh>
    <rPh sb="29" eb="31">
      <t>ケントウ</t>
    </rPh>
    <rPh sb="36" eb="38">
      <t>ヘイセイ</t>
    </rPh>
    <rPh sb="40" eb="41">
      <t>ネン</t>
    </rPh>
    <rPh sb="41" eb="42">
      <t>ド</t>
    </rPh>
    <rPh sb="43" eb="45">
      <t>カクギ</t>
    </rPh>
    <rPh sb="45" eb="47">
      <t>ケッテイ</t>
    </rPh>
    <rPh sb="47" eb="49">
      <t>ヨテイ</t>
    </rPh>
    <rPh sb="52" eb="53">
      <t>ミズ</t>
    </rPh>
    <rPh sb="53" eb="55">
      <t>ジュンカン</t>
    </rPh>
    <rPh sb="55" eb="57">
      <t>キホン</t>
    </rPh>
    <rPh sb="57" eb="59">
      <t>ケイカク</t>
    </rPh>
    <rPh sb="60" eb="62">
      <t>ナイヨウ</t>
    </rPh>
    <rPh sb="63" eb="64">
      <t>ウ</t>
    </rPh>
    <rPh sb="66" eb="69">
      <t>チカスイ</t>
    </rPh>
    <rPh sb="69" eb="71">
      <t>ホゼン</t>
    </rPh>
    <rPh sb="72" eb="74">
      <t>ジゾク</t>
    </rPh>
    <rPh sb="74" eb="76">
      <t>カノウ</t>
    </rPh>
    <rPh sb="77" eb="80">
      <t>チカスイ</t>
    </rPh>
    <rPh sb="80" eb="82">
      <t>リヨウ</t>
    </rPh>
    <rPh sb="93" eb="95">
      <t>サクテイ</t>
    </rPh>
    <rPh sb="96" eb="98">
      <t>コウヒョウ</t>
    </rPh>
    <rPh sb="110" eb="111">
      <t>トウ</t>
    </rPh>
    <phoneticPr fontId="3"/>
  </si>
  <si>
    <t>地盤沈下の沈静化と健全な水循環の確保を達成するために必要な事業である。</t>
    <rPh sb="0" eb="2">
      <t>ジバン</t>
    </rPh>
    <rPh sb="2" eb="4">
      <t>チンカ</t>
    </rPh>
    <rPh sb="5" eb="8">
      <t>チンセイカ</t>
    </rPh>
    <rPh sb="9" eb="11">
      <t>ケンゼン</t>
    </rPh>
    <rPh sb="12" eb="13">
      <t>ミズ</t>
    </rPh>
    <rPh sb="13" eb="15">
      <t>ジュンカン</t>
    </rPh>
    <rPh sb="16" eb="18">
      <t>カクホ</t>
    </rPh>
    <rPh sb="19" eb="21">
      <t>タッセイ</t>
    </rPh>
    <rPh sb="26" eb="28">
      <t>ヒツヨウ</t>
    </rPh>
    <rPh sb="29" eb="31">
      <t>ジギョウ</t>
    </rPh>
    <phoneticPr fontId="5"/>
  </si>
  <si>
    <t>事業内容について精査し、必要な事業に費用を充てた。</t>
    <rPh sb="0" eb="2">
      <t>ジギョウ</t>
    </rPh>
    <rPh sb="2" eb="4">
      <t>ナイヨウ</t>
    </rPh>
    <rPh sb="8" eb="10">
      <t>セイサ</t>
    </rPh>
    <rPh sb="12" eb="14">
      <t>ヒツヨウ</t>
    </rPh>
    <rPh sb="15" eb="17">
      <t>ジギョウ</t>
    </rPh>
    <rPh sb="18" eb="20">
      <t>ヒヨウ</t>
    </rPh>
    <rPh sb="21" eb="22">
      <t>ア</t>
    </rPh>
    <phoneticPr fontId="5"/>
  </si>
  <si>
    <t>毎年度着実に達成度を上げている。</t>
    <rPh sb="0" eb="3">
      <t>マイネンド</t>
    </rPh>
    <rPh sb="3" eb="5">
      <t>チャクジツ</t>
    </rPh>
    <rPh sb="6" eb="8">
      <t>タッセイ</t>
    </rPh>
    <rPh sb="8" eb="9">
      <t>ド</t>
    </rPh>
    <rPh sb="10" eb="11">
      <t>ア</t>
    </rPh>
    <phoneticPr fontId="5"/>
  </si>
  <si>
    <t>検討会は当初計画通りの回数を開催した。</t>
    <rPh sb="0" eb="3">
      <t>ケントウカイ</t>
    </rPh>
    <rPh sb="4" eb="6">
      <t>トウショ</t>
    </rPh>
    <rPh sb="6" eb="8">
      <t>ケイカク</t>
    </rPh>
    <rPh sb="8" eb="9">
      <t>ドオ</t>
    </rPh>
    <rPh sb="11" eb="13">
      <t>カイスウ</t>
    </rPh>
    <rPh sb="14" eb="16">
      <t>カイサイ</t>
    </rPh>
    <phoneticPr fontId="5"/>
  </si>
  <si>
    <t>成果物を公表するなどし、活用している。</t>
    <rPh sb="0" eb="3">
      <t>セイカブツ</t>
    </rPh>
    <rPh sb="4" eb="6">
      <t>コウヒョウ</t>
    </rPh>
    <rPh sb="12" eb="14">
      <t>カツヨウ</t>
    </rPh>
    <phoneticPr fontId="5"/>
  </si>
  <si>
    <t>H26年度健全な地下水環境の維持・回復に関する検討業務</t>
    <phoneticPr fontId="5"/>
  </si>
  <si>
    <t>資料収集</t>
    <phoneticPr fontId="5"/>
  </si>
  <si>
    <t>H26年度地盤沈下観測等における衛星データの活用手法検討調査業務</t>
    <phoneticPr fontId="5"/>
  </si>
  <si>
    <t>平成26年度地下水質測定結果等集計・解析業務</t>
    <phoneticPr fontId="5"/>
  </si>
  <si>
    <t>H26年度法令等和訳翻訳業務（ビル用水法）</t>
    <phoneticPr fontId="5"/>
  </si>
  <si>
    <t>H26年度新潟市浜町地区地盤沈下観測施設陸屋根補修工事</t>
    <phoneticPr fontId="5"/>
  </si>
  <si>
    <t>地盤沈下監視を実施した地域の内、対策成果が現れている地域の割合について100%を目指す。</t>
    <rPh sb="0" eb="2">
      <t>ジバン</t>
    </rPh>
    <rPh sb="2" eb="4">
      <t>チンカ</t>
    </rPh>
    <rPh sb="4" eb="6">
      <t>カンシ</t>
    </rPh>
    <rPh sb="7" eb="9">
      <t>ジッシ</t>
    </rPh>
    <rPh sb="11" eb="13">
      <t>チイキ</t>
    </rPh>
    <rPh sb="14" eb="15">
      <t>ウチ</t>
    </rPh>
    <rPh sb="16" eb="18">
      <t>タイサク</t>
    </rPh>
    <rPh sb="18" eb="20">
      <t>セイカ</t>
    </rPh>
    <rPh sb="21" eb="22">
      <t>アラワ</t>
    </rPh>
    <rPh sb="26" eb="28">
      <t>チイキ</t>
    </rPh>
    <rPh sb="29" eb="31">
      <t>ワリアイ</t>
    </rPh>
    <rPh sb="40" eb="42">
      <t>メザ</t>
    </rPh>
    <phoneticPr fontId="5"/>
  </si>
  <si>
    <t>一般競争入札方式を採用するなどし、競争性を担保した。</t>
    <rPh sb="0" eb="2">
      <t>イッパン</t>
    </rPh>
    <rPh sb="2" eb="4">
      <t>キョウソウ</t>
    </rPh>
    <rPh sb="4" eb="6">
      <t>ニュウサツ</t>
    </rPh>
    <rPh sb="6" eb="8">
      <t>ホウシキ</t>
    </rPh>
    <rPh sb="9" eb="11">
      <t>サイヨウ</t>
    </rPh>
    <rPh sb="17" eb="20">
      <t>キョウソウセイ</t>
    </rPh>
    <rPh sb="21" eb="23">
      <t>タンポ</t>
    </rPh>
    <phoneticPr fontId="3"/>
  </si>
  <si>
    <t>競争性のある契約方式を採用するなどし、予算の効率化を図っている。</t>
    <rPh sb="0" eb="3">
      <t>キョウソウセイ</t>
    </rPh>
    <rPh sb="6" eb="8">
      <t>ケイヤク</t>
    </rPh>
    <rPh sb="8" eb="10">
      <t>ホウシキ</t>
    </rPh>
    <rPh sb="11" eb="13">
      <t>サイヨウ</t>
    </rPh>
    <rPh sb="19" eb="21">
      <t>ヨサン</t>
    </rPh>
    <rPh sb="22" eb="25">
      <t>コウリツカ</t>
    </rPh>
    <rPh sb="26" eb="27">
      <t>ハカ</t>
    </rPh>
    <phoneticPr fontId="5"/>
  </si>
  <si>
    <t>顕著な地盤沈下が見られなかった地域の割合</t>
    <rPh sb="0" eb="2">
      <t>ケンチョ</t>
    </rPh>
    <rPh sb="3" eb="5">
      <t>ジバン</t>
    </rPh>
    <rPh sb="5" eb="7">
      <t>チンカ</t>
    </rPh>
    <rPh sb="8" eb="9">
      <t>ミ</t>
    </rPh>
    <rPh sb="15" eb="17">
      <t>チイキ</t>
    </rPh>
    <rPh sb="18" eb="20">
      <t>ワリアイ</t>
    </rPh>
    <phoneticPr fontId="5"/>
  </si>
  <si>
    <t>各所修繕</t>
    <rPh sb="0" eb="2">
      <t>カクショ</t>
    </rPh>
    <rPh sb="2" eb="4">
      <t>シュウゼン</t>
    </rPh>
    <phoneticPr fontId="5"/>
  </si>
  <si>
    <t>-</t>
    <phoneticPr fontId="5"/>
  </si>
  <si>
    <t>-</t>
    <phoneticPr fontId="5"/>
  </si>
  <si>
    <t>支出に当たり過大とならないよう、競争性を確保することで、単位当たりコストの低減をはかっている。</t>
    <phoneticPr fontId="5"/>
  </si>
  <si>
    <t>随意契約</t>
    <rPh sb="0" eb="2">
      <t>ズイイ</t>
    </rPh>
    <rPh sb="2" eb="4">
      <t>ケイヤク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</si>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</sst>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173445</xdr:colOff>
      <xdr:row>143</xdr:row>
      <xdr:rowOff>267338</xdr:rowOff>
    </xdr:from>
    <xdr:to>
      <xdr:col>7</xdr:col>
      <xdr:colOff>173445</xdr:colOff>
      <xdr:row>173</xdr:row>
      <xdr:rowOff>504265</xdr:rowOff>
    </xdr:to>
    <xdr:cxnSp macro="">
      <xdr:nvCxnSpPr>
        <xdr:cNvPr id="6" name="直線コネクタ 5"/>
        <xdr:cNvCxnSpPr/>
      </xdr:nvCxnSpPr>
      <xdr:spPr>
        <a:xfrm>
          <a:off x="1585386" y="31834309"/>
          <a:ext cx="0" cy="113083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78442</xdr:colOff>
      <xdr:row>138</xdr:row>
      <xdr:rowOff>179291</xdr:rowOff>
    </xdr:from>
    <xdr:to>
      <xdr:col>23</xdr:col>
      <xdr:colOff>124823</xdr:colOff>
      <xdr:row>143</xdr:row>
      <xdr:rowOff>152131</xdr:rowOff>
    </xdr:to>
    <xdr:grpSp>
      <xdr:nvGrpSpPr>
        <xdr:cNvPr id="7" name="グループ化 6"/>
        <xdr:cNvGrpSpPr/>
      </xdr:nvGrpSpPr>
      <xdr:grpSpPr>
        <a:xfrm>
          <a:off x="1490383" y="30177438"/>
          <a:ext cx="3273675" cy="1653722"/>
          <a:chOff x="1848970" y="31600588"/>
          <a:chExt cx="3273675" cy="1653723"/>
        </a:xfrm>
      </xdr:grpSpPr>
      <xdr:sp macro="" textlink="">
        <xdr:nvSpPr>
          <xdr:cNvPr id="41" name="テキスト ボックス 40"/>
          <xdr:cNvSpPr txBox="1"/>
        </xdr:nvSpPr>
        <xdr:spPr bwMode="auto">
          <a:xfrm>
            <a:off x="1944530" y="31600588"/>
            <a:ext cx="3178115" cy="718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19</a:t>
            </a:r>
            <a:r>
              <a:rPr kumimoji="1" lang="ja-JP" altLang="en-US" sz="1600">
                <a:latin typeface="+mj-ea"/>
                <a:ea typeface="+mj-ea"/>
              </a:rPr>
              <a:t>百万円</a:t>
            </a:r>
          </a:p>
        </xdr:txBody>
      </xdr:sp>
      <xdr:sp macro="" textlink="">
        <xdr:nvSpPr>
          <xdr:cNvPr id="42" name="大かっこ 41"/>
          <xdr:cNvSpPr/>
        </xdr:nvSpPr>
        <xdr:spPr>
          <a:xfrm>
            <a:off x="1848970" y="32390257"/>
            <a:ext cx="3265962" cy="8640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clientData/>
  </xdr:twoCellAnchor>
  <xdr:twoCellAnchor>
    <xdr:from>
      <xdr:col>7</xdr:col>
      <xdr:colOff>185405</xdr:colOff>
      <xdr:row>160</xdr:row>
      <xdr:rowOff>59630</xdr:rowOff>
    </xdr:from>
    <xdr:to>
      <xdr:col>33</xdr:col>
      <xdr:colOff>123266</xdr:colOff>
      <xdr:row>167</xdr:row>
      <xdr:rowOff>134467</xdr:rowOff>
    </xdr:to>
    <xdr:grpSp>
      <xdr:nvGrpSpPr>
        <xdr:cNvPr id="8" name="グループ化 7"/>
        <xdr:cNvGrpSpPr/>
      </xdr:nvGrpSpPr>
      <xdr:grpSpPr>
        <a:xfrm>
          <a:off x="1597346" y="37644159"/>
          <a:ext cx="5182214" cy="2506514"/>
          <a:chOff x="1955933" y="33240252"/>
          <a:chExt cx="5182214" cy="2506513"/>
        </a:xfrm>
      </xdr:grpSpPr>
      <xdr:cxnSp macro="">
        <xdr:nvCxnSpPr>
          <xdr:cNvPr id="37" name="直線矢印コネクタ 36"/>
          <xdr:cNvCxnSpPr/>
        </xdr:nvCxnSpPr>
        <xdr:spPr bwMode="auto">
          <a:xfrm>
            <a:off x="1955933" y="34129251"/>
            <a:ext cx="1189551"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2829346" y="34710730"/>
            <a:ext cx="3824967" cy="103603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ja-JP" altLang="en-US"/>
              <a:t>平成</a:t>
            </a:r>
            <a:r>
              <a:rPr lang="en-US" altLang="ja-JP"/>
              <a:t>26</a:t>
            </a:r>
            <a:r>
              <a:rPr lang="ja-JP" altLang="en-US"/>
              <a:t>年度地下水質測定結果等集計・解析業務</a:t>
            </a:r>
            <a:endParaRPr lang="en-US" altLang="ja-JP"/>
          </a:p>
          <a:p>
            <a:r>
              <a:rPr lang="ja-JP" altLang="en-US"/>
              <a:t>＜役割＞</a:t>
            </a:r>
            <a:endParaRPr lang="en-US" altLang="ja-JP"/>
          </a:p>
          <a:p>
            <a:r>
              <a:rPr lang="ja-JP" altLang="en-US" sz="1100" b="0" i="0" u="none" strike="noStrike" baseline="0" smtClean="0">
                <a:solidFill>
                  <a:schemeClr val="tx1"/>
                </a:solidFill>
                <a:latin typeface="+mn-lt"/>
                <a:ea typeface="+mn-ea"/>
                <a:cs typeface="+mn-cs"/>
              </a:rPr>
              <a:t>・地下水質測定結果の集計・解析及び取りまとめ </a:t>
            </a:r>
            <a:endParaRPr lang="en-US" altLang="ja-JP"/>
          </a:p>
        </xdr:txBody>
      </xdr:sp>
      <xdr:sp macro="" textlink="">
        <xdr:nvSpPr>
          <xdr:cNvPr id="39" name="テキスト ボックス 38"/>
          <xdr:cNvSpPr txBox="1"/>
        </xdr:nvSpPr>
        <xdr:spPr bwMode="auto">
          <a:xfrm>
            <a:off x="3160247" y="33780001"/>
            <a:ext cx="3977900" cy="7715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D</a:t>
            </a:r>
            <a:r>
              <a:rPr kumimoji="1" lang="ja-JP" altLang="en-US" sz="1600">
                <a:latin typeface="+mj-ea"/>
                <a:ea typeface="+mj-ea"/>
              </a:rPr>
              <a:t>．（株）ファーストシステムデザイン</a:t>
            </a:r>
            <a:endParaRPr kumimoji="1" lang="en-US" altLang="ja-JP" sz="1600">
              <a:latin typeface="+mj-ea"/>
              <a:ea typeface="+mj-ea"/>
            </a:endParaRPr>
          </a:p>
          <a:p>
            <a:pPr algn="ctr">
              <a:lnSpc>
                <a:spcPts val="1900"/>
              </a:lnSpc>
            </a:pPr>
            <a:r>
              <a:rPr kumimoji="1" lang="en-US" altLang="ja-JP" sz="1600">
                <a:latin typeface="+mj-ea"/>
                <a:ea typeface="+mj-ea"/>
              </a:rPr>
              <a:t>1.6</a:t>
            </a:r>
            <a:r>
              <a:rPr kumimoji="1" lang="ja-JP" altLang="en-US" sz="1600">
                <a:latin typeface="+mj-ea"/>
                <a:ea typeface="+mj-ea"/>
              </a:rPr>
              <a:t>百万円</a:t>
            </a:r>
          </a:p>
        </xdr:txBody>
      </xdr:sp>
      <xdr:sp macro="" textlink="">
        <xdr:nvSpPr>
          <xdr:cNvPr id="40" name="テキスト ボックス 39"/>
          <xdr:cNvSpPr txBox="1"/>
        </xdr:nvSpPr>
        <xdr:spPr bwMode="auto">
          <a:xfrm>
            <a:off x="3207872" y="33240252"/>
            <a:ext cx="2929328" cy="479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一般競争入札（価格）</a:t>
            </a:r>
            <a:r>
              <a:rPr kumimoji="1" lang="en-US" altLang="ja-JP" sz="1600">
                <a:latin typeface="+mj-ea"/>
                <a:ea typeface="+mj-ea"/>
              </a:rPr>
              <a:t>】</a:t>
            </a:r>
            <a:endParaRPr kumimoji="1" lang="ja-JP" altLang="en-US" sz="1600">
              <a:latin typeface="+mj-ea"/>
              <a:ea typeface="+mj-ea"/>
            </a:endParaRPr>
          </a:p>
        </xdr:txBody>
      </xdr:sp>
    </xdr:grpSp>
    <xdr:clientData/>
  </xdr:twoCellAnchor>
  <xdr:twoCellAnchor>
    <xdr:from>
      <xdr:col>7</xdr:col>
      <xdr:colOff>174352</xdr:colOff>
      <xdr:row>151</xdr:row>
      <xdr:rowOff>259807</xdr:rowOff>
    </xdr:from>
    <xdr:to>
      <xdr:col>30</xdr:col>
      <xdr:colOff>44524</xdr:colOff>
      <xdr:row>159</xdr:row>
      <xdr:rowOff>336173</xdr:rowOff>
    </xdr:to>
    <xdr:grpSp>
      <xdr:nvGrpSpPr>
        <xdr:cNvPr id="9" name="グループ化 8"/>
        <xdr:cNvGrpSpPr/>
      </xdr:nvGrpSpPr>
      <xdr:grpSpPr>
        <a:xfrm>
          <a:off x="1586293" y="34717895"/>
          <a:ext cx="4509407" cy="2855425"/>
          <a:chOff x="1944880" y="38729604"/>
          <a:chExt cx="4509407" cy="2855425"/>
        </a:xfrm>
      </xdr:grpSpPr>
      <xdr:sp macro="" textlink="">
        <xdr:nvSpPr>
          <xdr:cNvPr id="33" name="テキスト ボックス 32"/>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C</a:t>
            </a:r>
            <a:r>
              <a:rPr kumimoji="1" lang="ja-JP" altLang="en-US" sz="1600">
                <a:latin typeface="+mj-ea"/>
                <a:ea typeface="+mj-ea"/>
              </a:rPr>
              <a:t>．国際航業</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3</a:t>
            </a:r>
            <a:r>
              <a:rPr kumimoji="1" lang="ja-JP" altLang="en-US" sz="1600">
                <a:latin typeface="+mj-ea"/>
                <a:ea typeface="+mj-ea"/>
              </a:rPr>
              <a:t>百万円</a:t>
            </a:r>
          </a:p>
        </xdr:txBody>
      </xdr:sp>
      <xdr:sp macro="" textlink="">
        <xdr:nvSpPr>
          <xdr:cNvPr id="34" name="大かっこ 33"/>
          <xdr:cNvSpPr/>
        </xdr:nvSpPr>
        <xdr:spPr>
          <a:xfrm>
            <a:off x="2987641" y="40167878"/>
            <a:ext cx="3466646" cy="141715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en-US" altLang="ja-JP"/>
              <a:t>H26</a:t>
            </a:r>
            <a:r>
              <a:rPr lang="ja-JP" altLang="en-US"/>
              <a:t>年度地盤沈下観測等における衛星データの活用手法検討調査業務</a:t>
            </a:r>
            <a:endParaRPr lang="en-US" altLang="ja-JP"/>
          </a:p>
          <a:p>
            <a:r>
              <a:rPr lang="ja-JP" altLang="en-US"/>
              <a:t>＜役割＞</a:t>
            </a:r>
            <a:endParaRPr lang="en-US" altLang="ja-JP"/>
          </a:p>
          <a:p>
            <a:r>
              <a:rPr lang="ja-JP" altLang="en-US"/>
              <a:t>衛星データによる地盤高解析</a:t>
            </a:r>
            <a:endParaRPr lang="en-US" altLang="ja-JP"/>
          </a:p>
          <a:p>
            <a:r>
              <a:rPr lang="ja-JP" altLang="en-US"/>
              <a:t>水準測量との整合性の検証</a:t>
            </a:r>
            <a:endParaRPr lang="en-US" altLang="ja-JP"/>
          </a:p>
        </xdr:txBody>
      </xdr:sp>
      <xdr:sp macro="" textlink="">
        <xdr:nvSpPr>
          <xdr:cNvPr id="35" name="テキスト ボックス 34"/>
          <xdr:cNvSpPr txBox="1"/>
        </xdr:nvSpPr>
        <xdr:spPr bwMode="auto">
          <a:xfrm>
            <a:off x="3452428" y="38729604"/>
            <a:ext cx="2490009"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ja-JP" sz="1600">
                <a:solidFill>
                  <a:schemeClr val="dk1"/>
                </a:solidFill>
                <a:effectLst/>
                <a:latin typeface="+mn-lt"/>
                <a:ea typeface="+mn-ea"/>
                <a:cs typeface="+mn-cs"/>
              </a:rPr>
              <a:t>一般競争入札（価格）</a:t>
            </a:r>
            <a:r>
              <a:rPr kumimoji="1" lang="en-US" altLang="ja-JP" sz="1600">
                <a:latin typeface="+mj-ea"/>
                <a:ea typeface="+mj-ea"/>
              </a:rPr>
              <a:t>】</a:t>
            </a:r>
            <a:endParaRPr kumimoji="1" lang="ja-JP" altLang="en-US" sz="1600">
              <a:latin typeface="+mj-ea"/>
              <a:ea typeface="+mj-ea"/>
            </a:endParaRPr>
          </a:p>
        </xdr:txBody>
      </xdr:sp>
      <xdr:cxnSp macro="">
        <xdr:nvCxnSpPr>
          <xdr:cNvPr id="36" name="直線矢印コネクタ 35"/>
          <xdr:cNvCxnSpPr/>
        </xdr:nvCxnSpPr>
        <xdr:spPr bwMode="auto">
          <a:xfrm>
            <a:off x="1944880" y="39632004"/>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174353</xdr:colOff>
      <xdr:row>167</xdr:row>
      <xdr:rowOff>195298</xdr:rowOff>
    </xdr:from>
    <xdr:to>
      <xdr:col>30</xdr:col>
      <xdr:colOff>156883</xdr:colOff>
      <xdr:row>172</xdr:row>
      <xdr:rowOff>414613</xdr:rowOff>
    </xdr:to>
    <xdr:grpSp>
      <xdr:nvGrpSpPr>
        <xdr:cNvPr id="10" name="グループ化 9"/>
        <xdr:cNvGrpSpPr/>
      </xdr:nvGrpSpPr>
      <xdr:grpSpPr>
        <a:xfrm>
          <a:off x="1586294" y="40211504"/>
          <a:ext cx="4621765" cy="2281197"/>
          <a:chOff x="1944881" y="41701890"/>
          <a:chExt cx="4621765" cy="2281197"/>
        </a:xfrm>
      </xdr:grpSpPr>
      <xdr:grpSp>
        <xdr:nvGrpSpPr>
          <xdr:cNvPr id="28" name="グループ化 35"/>
          <xdr:cNvGrpSpPr>
            <a:grpSpLocks/>
          </xdr:cNvGrpSpPr>
        </xdr:nvGrpSpPr>
        <xdr:grpSpPr bwMode="auto">
          <a:xfrm>
            <a:off x="3151834" y="41701890"/>
            <a:ext cx="2952750" cy="1143000"/>
            <a:chOff x="2166939" y="35876006"/>
            <a:chExt cx="2538640" cy="1538194"/>
          </a:xfrm>
        </xdr:grpSpPr>
        <xdr:sp macro="" textlink="">
          <xdr:nvSpPr>
            <xdr:cNvPr id="31" name="テキスト ボックス 30"/>
            <xdr:cNvSpPr txBox="1"/>
          </xdr:nvSpPr>
          <xdr:spPr bwMode="auto">
            <a:xfrm>
              <a:off x="2166939" y="36311828"/>
              <a:ext cx="2538640" cy="1102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800"/>
                </a:lnSpc>
              </a:pPr>
              <a:r>
                <a:rPr kumimoji="1" lang="ja-JP" altLang="en-US" sz="1600">
                  <a:latin typeface="+mj-ea"/>
                  <a:ea typeface="+mj-ea"/>
                </a:rPr>
                <a:t>Ｅ．ヒューマンコム（株）</a:t>
              </a:r>
              <a:endParaRPr kumimoji="1" lang="en-US" altLang="ja-JP" sz="1600">
                <a:latin typeface="+mj-ea"/>
                <a:ea typeface="+mj-ea"/>
              </a:endParaRPr>
            </a:p>
            <a:p>
              <a:pPr algn="ctr">
                <a:lnSpc>
                  <a:spcPts val="1900"/>
                </a:lnSpc>
              </a:pPr>
              <a:r>
                <a:rPr kumimoji="1" lang="en-US" altLang="ja-JP" sz="1600">
                  <a:latin typeface="+mj-ea"/>
                  <a:ea typeface="+mj-ea"/>
                </a:rPr>
                <a:t>0.2</a:t>
              </a:r>
              <a:r>
                <a:rPr kumimoji="1" lang="ja-JP" altLang="en-US" sz="1600">
                  <a:latin typeface="+mj-ea"/>
                  <a:ea typeface="+mj-ea"/>
                </a:rPr>
                <a:t>百万円</a:t>
              </a:r>
            </a:p>
          </xdr:txBody>
        </xdr:sp>
        <xdr:sp macro="" textlink="">
          <xdr:nvSpPr>
            <xdr:cNvPr id="32" name="テキスト ボックス 31"/>
            <xdr:cNvSpPr txBox="1"/>
          </xdr:nvSpPr>
          <xdr:spPr>
            <a:xfrm>
              <a:off x="2409112" y="35876006"/>
              <a:ext cx="2121101" cy="4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少額・随意契約</a:t>
              </a:r>
              <a:r>
                <a:rPr kumimoji="1" lang="en-US" altLang="ja-JP" sz="1600">
                  <a:latin typeface="+mj-ea"/>
                  <a:ea typeface="+mj-ea"/>
                </a:rPr>
                <a:t>】</a:t>
              </a:r>
              <a:endParaRPr kumimoji="1" lang="ja-JP" altLang="en-US" sz="1600">
                <a:latin typeface="+mj-ea"/>
                <a:ea typeface="+mj-ea"/>
              </a:endParaRPr>
            </a:p>
          </xdr:txBody>
        </xdr:sp>
      </xdr:grpSp>
      <xdr:sp macro="" textlink="">
        <xdr:nvSpPr>
          <xdr:cNvPr id="29" name="大かっこ 28"/>
          <xdr:cNvSpPr/>
        </xdr:nvSpPr>
        <xdr:spPr>
          <a:xfrm>
            <a:off x="2681028" y="42900020"/>
            <a:ext cx="3885618" cy="108306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lang="ja-JP" altLang="en-US"/>
              <a:t>＜事業概要＞</a:t>
            </a:r>
            <a:endParaRPr lang="en-US" altLang="ja-JP"/>
          </a:p>
          <a:p>
            <a:r>
              <a:rPr lang="en-US" altLang="ja-JP" sz="1100">
                <a:solidFill>
                  <a:schemeClr val="tx1"/>
                </a:solidFill>
                <a:effectLst/>
                <a:latin typeface="+mn-lt"/>
                <a:ea typeface="+mn-ea"/>
                <a:cs typeface="+mn-cs"/>
              </a:rPr>
              <a:t>H26</a:t>
            </a:r>
            <a:r>
              <a:rPr lang="ja-JP" altLang="en-US" sz="1100">
                <a:solidFill>
                  <a:schemeClr val="tx1"/>
                </a:solidFill>
                <a:effectLst/>
                <a:latin typeface="+mn-lt"/>
                <a:ea typeface="+mn-ea"/>
                <a:cs typeface="+mn-cs"/>
              </a:rPr>
              <a:t>年度法令等和訳翻訳業務（ビル用水法）</a:t>
            </a:r>
            <a:endParaRPr lang="en-US" altLang="ja-JP" sz="1100">
              <a:solidFill>
                <a:schemeClr val="tx1"/>
              </a:solidFill>
              <a:effectLst/>
              <a:latin typeface="+mn-lt"/>
              <a:ea typeface="+mn-ea"/>
              <a:cs typeface="+mn-cs"/>
            </a:endParaRPr>
          </a:p>
          <a:p>
            <a:r>
              <a:rPr lang="ja-JP" altLang="en-US"/>
              <a:t>＜役割＞</a:t>
            </a:r>
            <a:endParaRPr lang="en-US" altLang="ja-JP"/>
          </a:p>
          <a:p>
            <a:r>
              <a:rPr lang="ja-JP" altLang="en-US"/>
              <a:t>「建築物用地下水の採取の規制に関する法律」の英訳</a:t>
            </a:r>
            <a:endParaRPr lang="en-US" altLang="ja-JP"/>
          </a:p>
        </xdr:txBody>
      </xdr:sp>
      <xdr:cxnSp macro="">
        <xdr:nvCxnSpPr>
          <xdr:cNvPr id="30" name="直線矢印コネクタ 29"/>
          <xdr:cNvCxnSpPr/>
        </xdr:nvCxnSpPr>
        <xdr:spPr bwMode="auto">
          <a:xfrm>
            <a:off x="1944881" y="42431728"/>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187960</xdr:colOff>
      <xdr:row>143</xdr:row>
      <xdr:rowOff>313014</xdr:rowOff>
    </xdr:from>
    <xdr:to>
      <xdr:col>48</xdr:col>
      <xdr:colOff>119973</xdr:colOff>
      <xdr:row>151</xdr:row>
      <xdr:rowOff>171475</xdr:rowOff>
    </xdr:to>
    <xdr:grpSp>
      <xdr:nvGrpSpPr>
        <xdr:cNvPr id="11" name="グループ化 10"/>
        <xdr:cNvGrpSpPr/>
      </xdr:nvGrpSpPr>
      <xdr:grpSpPr>
        <a:xfrm>
          <a:off x="1599901" y="31992043"/>
          <a:ext cx="8201954" cy="2637520"/>
          <a:chOff x="1958488" y="35802047"/>
          <a:chExt cx="8201954" cy="2637519"/>
        </a:xfrm>
      </xdr:grpSpPr>
      <xdr:grpSp>
        <xdr:nvGrpSpPr>
          <xdr:cNvPr id="18" name="グループ化 17"/>
          <xdr:cNvGrpSpPr/>
        </xdr:nvGrpSpPr>
        <xdr:grpSpPr>
          <a:xfrm>
            <a:off x="1958488" y="35802047"/>
            <a:ext cx="4587544" cy="2622924"/>
            <a:chOff x="1958488" y="35802047"/>
            <a:chExt cx="4587544" cy="2622924"/>
          </a:xfrm>
        </xdr:grpSpPr>
        <xdr:sp macro="" textlink="">
          <xdr:nvSpPr>
            <xdr:cNvPr id="24" name="テキスト ボックス 23"/>
            <xdr:cNvSpPr txBox="1"/>
          </xdr:nvSpPr>
          <xdr:spPr bwMode="auto">
            <a:xfrm>
              <a:off x="3078361" y="36268079"/>
              <a:ext cx="3035869" cy="762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．中央開発</a:t>
              </a:r>
              <a:r>
                <a:rPr kumimoji="1" lang="ja-JP" altLang="ja-JP" sz="1600">
                  <a:solidFill>
                    <a:schemeClr val="dk1"/>
                  </a:solidFill>
                  <a:effectLst/>
                  <a:latin typeface="+mn-lt"/>
                  <a:ea typeface="+mn-ea"/>
                  <a:cs typeface="+mn-cs"/>
                </a:rPr>
                <a:t>（株）</a:t>
              </a:r>
              <a:endParaRPr kumimoji="1" lang="en-US" altLang="ja-JP" sz="1600">
                <a:solidFill>
                  <a:schemeClr val="dk1"/>
                </a:solidFill>
                <a:effectLst/>
                <a:latin typeface="+mn-lt"/>
                <a:ea typeface="+mn-ea"/>
                <a:cs typeface="+mn-cs"/>
              </a:endParaRPr>
            </a:p>
            <a:p>
              <a:pPr algn="ctr">
                <a:lnSpc>
                  <a:spcPts val="1900"/>
                </a:lnSpc>
              </a:pPr>
              <a:r>
                <a:rPr kumimoji="1" lang="en-US" altLang="ja-JP" sz="1600">
                  <a:latin typeface="+mj-ea"/>
                  <a:ea typeface="+mj-ea"/>
                </a:rPr>
                <a:t>12.3</a:t>
              </a:r>
              <a:r>
                <a:rPr kumimoji="1" lang="ja-JP" altLang="en-US" sz="1600">
                  <a:latin typeface="+mj-ea"/>
                  <a:ea typeface="+mj-ea"/>
                </a:rPr>
                <a:t>百万円</a:t>
              </a:r>
            </a:p>
          </xdr:txBody>
        </xdr:sp>
        <xdr:sp macro="" textlink="">
          <xdr:nvSpPr>
            <xdr:cNvPr id="25" name="テキスト ボックス 24"/>
            <xdr:cNvSpPr txBox="1"/>
          </xdr:nvSpPr>
          <xdr:spPr bwMode="auto">
            <a:xfrm>
              <a:off x="2742973" y="35802047"/>
              <a:ext cx="3803059" cy="47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一般競争入札（総合評価）</a:t>
              </a:r>
              <a:r>
                <a:rPr kumimoji="1" lang="en-US" altLang="ja-JP" sz="1600">
                  <a:latin typeface="+mj-ea"/>
                  <a:ea typeface="+mj-ea"/>
                </a:rPr>
                <a:t>】</a:t>
              </a:r>
              <a:endParaRPr kumimoji="1" lang="ja-JP" altLang="en-US" sz="1600">
                <a:latin typeface="+mj-ea"/>
                <a:ea typeface="+mj-ea"/>
              </a:endParaRPr>
            </a:p>
          </xdr:txBody>
        </xdr:sp>
        <xdr:sp macro="" textlink="">
          <xdr:nvSpPr>
            <xdr:cNvPr id="26" name="大かっこ 25"/>
            <xdr:cNvSpPr/>
          </xdr:nvSpPr>
          <xdr:spPr>
            <a:xfrm>
              <a:off x="2741971" y="37092984"/>
              <a:ext cx="3599376" cy="133198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ＭＳ Ｐゴシック 本文"/>
                </a:rPr>
                <a:t>＜事業概要＞</a:t>
              </a:r>
              <a:endParaRPr lang="en-US" altLang="ja-JP">
                <a:latin typeface="ＭＳ Ｐゴシック 本文"/>
              </a:endParaRPr>
            </a:p>
            <a:p>
              <a:pPr>
                <a:lnSpc>
                  <a:spcPts val="1000"/>
                </a:lnSpc>
              </a:pPr>
              <a:r>
                <a:rPr lang="en-US" altLang="ja-JP">
                  <a:latin typeface="ＭＳ Ｐゴシック 本文"/>
                </a:rPr>
                <a:t>H26</a:t>
              </a:r>
              <a:r>
                <a:rPr lang="ja-JP" altLang="en-US">
                  <a:latin typeface="ＭＳ Ｐゴシック 本文"/>
                </a:rPr>
                <a:t>年度健全な地下水環境の維持・回復に関する検討業務</a:t>
              </a:r>
              <a:endParaRPr lang="en-US" altLang="ja-JP">
                <a:latin typeface="ＭＳ Ｐゴシック 本文"/>
              </a:endParaRPr>
            </a:p>
            <a:p>
              <a:pPr>
                <a:lnSpc>
                  <a:spcPts val="1300"/>
                </a:lnSpc>
              </a:pPr>
              <a:r>
                <a:rPr lang="ja-JP" altLang="en-US">
                  <a:latin typeface="ＭＳ Ｐゴシック 本文"/>
                </a:rPr>
                <a:t>＜役割＞</a:t>
              </a:r>
              <a:endParaRPr lang="en-US" altLang="ja-JP">
                <a:latin typeface="ＭＳ Ｐゴシック 本文"/>
              </a:endParaRPr>
            </a:p>
            <a:p>
              <a:r>
                <a:rPr lang="ja-JP" altLang="ja-JP" sz="1100">
                  <a:solidFill>
                    <a:schemeClr val="tx1"/>
                  </a:solidFill>
                  <a:effectLst/>
                  <a:latin typeface="+mn-lt"/>
                  <a:ea typeface="+mn-ea"/>
                  <a:cs typeface="+mn-cs"/>
                </a:rPr>
                <a:t>資料収集・整理　　シミュレーション解析　</a:t>
              </a:r>
              <a:endParaRPr lang="ja-JP" altLang="ja-JP">
                <a:effectLst/>
              </a:endParaRPr>
            </a:p>
            <a:p>
              <a:pPr eaLnBrk="1" fontAlgn="auto" latinLnBrk="0" hangingPunct="1"/>
              <a:r>
                <a:rPr lang="ja-JP" altLang="ja-JP" sz="1100">
                  <a:solidFill>
                    <a:schemeClr val="tx1"/>
                  </a:solidFill>
                  <a:effectLst/>
                  <a:latin typeface="+mn-lt"/>
                  <a:ea typeface="+mn-ea"/>
                  <a:cs typeface="+mn-cs"/>
                </a:rPr>
                <a:t>検討会運営　　地盤沈下概況の冊子作成</a:t>
              </a:r>
              <a:endParaRPr lang="ja-JP" altLang="ja-JP">
                <a:effectLst/>
              </a:endParaRPr>
            </a:p>
            <a:p>
              <a:pPr>
                <a:lnSpc>
                  <a:spcPts val="1300"/>
                </a:lnSpc>
              </a:pPr>
              <a:endParaRPr lang="en-US" altLang="ja-JP">
                <a:latin typeface="ＭＳ Ｐゴシック 本文"/>
              </a:endParaRPr>
            </a:p>
          </xdr:txBody>
        </xdr:sp>
        <xdr:cxnSp macro="">
          <xdr:nvCxnSpPr>
            <xdr:cNvPr id="27" name="直線矢印コネクタ 26"/>
            <xdr:cNvCxnSpPr/>
          </xdr:nvCxnSpPr>
          <xdr:spPr bwMode="auto">
            <a:xfrm>
              <a:off x="1958488" y="36682636"/>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xdr:cNvGrpSpPr/>
        </xdr:nvGrpSpPr>
        <xdr:grpSpPr>
          <a:xfrm>
            <a:off x="6170969" y="35903647"/>
            <a:ext cx="3989473" cy="2535919"/>
            <a:chOff x="6170969" y="35903647"/>
            <a:chExt cx="3989473" cy="2535919"/>
          </a:xfrm>
        </xdr:grpSpPr>
        <xdr:cxnSp macro="">
          <xdr:nvCxnSpPr>
            <xdr:cNvPr id="20" name="直線矢印コネクタ 19"/>
            <xdr:cNvCxnSpPr/>
          </xdr:nvCxnSpPr>
          <xdr:spPr bwMode="auto">
            <a:xfrm flipH="1">
              <a:off x="6170969" y="36665420"/>
              <a:ext cx="787884" cy="0"/>
            </a:xfrm>
            <a:prstGeom prst="straightConnector1">
              <a:avLst/>
            </a:prstGeom>
            <a:ln>
              <a:tailEnd type="arrow"/>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6923303" y="36274430"/>
              <a:ext cx="2975882" cy="763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800"/>
                </a:lnSpc>
              </a:pPr>
              <a:r>
                <a:rPr kumimoji="1" lang="en-US" altLang="ja-JP" sz="1600">
                  <a:latin typeface="+mj-ea"/>
                  <a:ea typeface="+mj-ea"/>
                </a:rPr>
                <a:t>B</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地域環境研究所</a:t>
              </a:r>
              <a:endParaRPr kumimoji="1" lang="en-US" altLang="ja-JP" sz="1600">
                <a:latin typeface="+mj-ea"/>
                <a:ea typeface="+mj-ea"/>
              </a:endParaRPr>
            </a:p>
            <a:p>
              <a:pPr algn="ctr">
                <a:lnSpc>
                  <a:spcPts val="1800"/>
                </a:lnSpc>
              </a:pPr>
              <a:r>
                <a:rPr kumimoji="1" lang="en-US" altLang="ja-JP" sz="1600">
                  <a:latin typeface="+mj-ea"/>
                  <a:ea typeface="+mj-ea"/>
                </a:rPr>
                <a:t>0.9</a:t>
              </a:r>
              <a:r>
                <a:rPr kumimoji="1" lang="ja-JP" altLang="en-US" sz="1600">
                  <a:latin typeface="+mj-ea"/>
                  <a:ea typeface="+mj-ea"/>
                </a:rPr>
                <a:t>百万円</a:t>
              </a:r>
            </a:p>
          </xdr:txBody>
        </xdr:sp>
        <xdr:sp macro="" textlink="">
          <xdr:nvSpPr>
            <xdr:cNvPr id="22" name="テキスト ボックス 21"/>
            <xdr:cNvSpPr txBox="1"/>
          </xdr:nvSpPr>
          <xdr:spPr bwMode="auto">
            <a:xfrm>
              <a:off x="7221072" y="35903647"/>
              <a:ext cx="2474687" cy="33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再委託（随意契約）</a:t>
              </a:r>
              <a:r>
                <a:rPr kumimoji="1" lang="en-US" altLang="ja-JP" sz="1600">
                  <a:latin typeface="+mj-ea"/>
                  <a:ea typeface="+mj-ea"/>
                </a:rPr>
                <a:t>】</a:t>
              </a:r>
              <a:endParaRPr kumimoji="1" lang="ja-JP" altLang="en-US" sz="1600">
                <a:latin typeface="+mj-ea"/>
                <a:ea typeface="+mj-ea"/>
              </a:endParaRPr>
            </a:p>
          </xdr:txBody>
        </xdr:sp>
        <xdr:sp macro="" textlink="">
          <xdr:nvSpPr>
            <xdr:cNvPr id="23" name="大かっこ 22"/>
            <xdr:cNvSpPr/>
          </xdr:nvSpPr>
          <xdr:spPr>
            <a:xfrm>
              <a:off x="6476988" y="37100366"/>
              <a:ext cx="3683454" cy="1339200"/>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lang="ja-JP" altLang="en-US"/>
                <a:t>＜事業概要＞</a:t>
              </a:r>
              <a:endParaRPr lang="en-US" altLang="ja-JP"/>
            </a:p>
            <a:p>
              <a:r>
                <a:rPr lang="en-US" altLang="ja-JP" sz="1100">
                  <a:solidFill>
                    <a:schemeClr val="tx1"/>
                  </a:solidFill>
                  <a:effectLst/>
                  <a:latin typeface="+mn-lt"/>
                  <a:ea typeface="+mn-ea"/>
                  <a:cs typeface="+mn-cs"/>
                </a:rPr>
                <a:t>H26</a:t>
              </a:r>
              <a:r>
                <a:rPr lang="ja-JP" altLang="ja-JP" sz="1100">
                  <a:solidFill>
                    <a:schemeClr val="tx1"/>
                  </a:solidFill>
                  <a:effectLst/>
                  <a:latin typeface="+mn-lt"/>
                  <a:ea typeface="+mn-ea"/>
                  <a:cs typeface="+mn-cs"/>
                </a:rPr>
                <a:t>年度健全な地下水環境の維持・回復に関する検討業務</a:t>
              </a:r>
              <a:endParaRPr lang="en-US" altLang="ja-JP" sz="1100">
                <a:solidFill>
                  <a:schemeClr val="tx1"/>
                </a:solidFill>
                <a:effectLst/>
                <a:latin typeface="+mn-lt"/>
                <a:ea typeface="+mn-ea"/>
                <a:cs typeface="+mn-cs"/>
              </a:endParaRPr>
            </a:p>
            <a:p>
              <a:r>
                <a:rPr lang="ja-JP" altLang="en-US"/>
                <a:t>＜役割＞</a:t>
              </a:r>
              <a:endParaRPr lang="en-US" altLang="ja-JP"/>
            </a:p>
            <a:p>
              <a:pPr>
                <a:lnSpc>
                  <a:spcPts val="1000"/>
                </a:lnSpc>
              </a:pPr>
              <a:r>
                <a:rPr lang="ja-JP" altLang="en-US"/>
                <a:t>資料収集</a:t>
              </a:r>
              <a:endParaRPr lang="en-US" altLang="ja-JP"/>
            </a:p>
            <a:p>
              <a:pPr>
                <a:lnSpc>
                  <a:spcPts val="1000"/>
                </a:lnSpc>
              </a:pPr>
              <a:endParaRPr lang="ja-JP" altLang="en-US"/>
            </a:p>
          </xdr:txBody>
        </xdr:sp>
      </xdr:grpSp>
    </xdr:grpSp>
    <xdr:clientData/>
  </xdr:twoCellAnchor>
  <xdr:twoCellAnchor>
    <xdr:from>
      <xdr:col>7</xdr:col>
      <xdr:colOff>174353</xdr:colOff>
      <xdr:row>172</xdr:row>
      <xdr:rowOff>419416</xdr:rowOff>
    </xdr:from>
    <xdr:to>
      <xdr:col>29</xdr:col>
      <xdr:colOff>156422</xdr:colOff>
      <xdr:row>176</xdr:row>
      <xdr:rowOff>638731</xdr:rowOff>
    </xdr:to>
    <xdr:grpSp>
      <xdr:nvGrpSpPr>
        <xdr:cNvPr id="12" name="グループ化 11"/>
        <xdr:cNvGrpSpPr/>
      </xdr:nvGrpSpPr>
      <xdr:grpSpPr>
        <a:xfrm>
          <a:off x="1586294" y="42497504"/>
          <a:ext cx="4419599" cy="2393256"/>
          <a:chOff x="1944881" y="44021508"/>
          <a:chExt cx="4419599" cy="2393257"/>
        </a:xfrm>
      </xdr:grpSpPr>
      <xdr:cxnSp macro="">
        <xdr:nvCxnSpPr>
          <xdr:cNvPr id="13" name="直線矢印コネクタ 12"/>
          <xdr:cNvCxnSpPr/>
        </xdr:nvCxnSpPr>
        <xdr:spPr bwMode="auto">
          <a:xfrm>
            <a:off x="1944881" y="44762552"/>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nvGrpSpPr>
          <xdr:cNvPr id="14" name="グループ化 35"/>
          <xdr:cNvGrpSpPr>
            <a:grpSpLocks/>
          </xdr:cNvGrpSpPr>
        </xdr:nvGrpSpPr>
        <xdr:grpSpPr bwMode="auto">
          <a:xfrm>
            <a:off x="3151834" y="44021508"/>
            <a:ext cx="2952750" cy="1143000"/>
            <a:chOff x="2166939" y="35876006"/>
            <a:chExt cx="2538640" cy="1538194"/>
          </a:xfrm>
        </xdr:grpSpPr>
        <xdr:sp macro="" textlink="">
          <xdr:nvSpPr>
            <xdr:cNvPr id="16" name="テキスト ボックス 15"/>
            <xdr:cNvSpPr txBox="1"/>
          </xdr:nvSpPr>
          <xdr:spPr bwMode="auto">
            <a:xfrm>
              <a:off x="2166939" y="36311828"/>
              <a:ext cx="2538640" cy="1102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800"/>
                </a:lnSpc>
              </a:pPr>
              <a:r>
                <a:rPr kumimoji="1" lang="en-US" altLang="ja-JP" sz="1600">
                  <a:latin typeface="+mj-ea"/>
                  <a:ea typeface="+mj-ea"/>
                </a:rPr>
                <a:t>F</a:t>
              </a:r>
              <a:r>
                <a:rPr kumimoji="1" lang="ja-JP" altLang="en-US" sz="1600">
                  <a:latin typeface="+mj-ea"/>
                  <a:ea typeface="+mj-ea"/>
                </a:rPr>
                <a:t>．渡辺ブリキ店</a:t>
              </a:r>
              <a:endParaRPr kumimoji="1" lang="en-US" altLang="ja-JP" sz="1600">
                <a:latin typeface="+mj-ea"/>
                <a:ea typeface="+mj-ea"/>
              </a:endParaRPr>
            </a:p>
            <a:p>
              <a:pPr algn="ctr">
                <a:lnSpc>
                  <a:spcPts val="1900"/>
                </a:lnSpc>
              </a:pPr>
              <a:r>
                <a:rPr kumimoji="1" lang="en-US" altLang="ja-JP" sz="1600">
                  <a:latin typeface="+mj-ea"/>
                  <a:ea typeface="+mj-ea"/>
                </a:rPr>
                <a:t>0.7</a:t>
              </a:r>
              <a:r>
                <a:rPr kumimoji="1" lang="ja-JP" altLang="en-US" sz="1600">
                  <a:latin typeface="+mj-ea"/>
                  <a:ea typeface="+mj-ea"/>
                </a:rPr>
                <a:t>百万円</a:t>
              </a:r>
            </a:p>
          </xdr:txBody>
        </xdr:sp>
        <xdr:sp macro="" textlink="">
          <xdr:nvSpPr>
            <xdr:cNvPr id="17" name="テキスト ボックス 16"/>
            <xdr:cNvSpPr txBox="1"/>
          </xdr:nvSpPr>
          <xdr:spPr>
            <a:xfrm>
              <a:off x="2409112" y="35876006"/>
              <a:ext cx="2121101" cy="4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少額・随意契約</a:t>
              </a:r>
              <a:r>
                <a:rPr kumimoji="1" lang="en-US" altLang="ja-JP" sz="1600">
                  <a:latin typeface="+mj-ea"/>
                  <a:ea typeface="+mj-ea"/>
                </a:rPr>
                <a:t>】</a:t>
              </a:r>
              <a:endParaRPr kumimoji="1" lang="ja-JP" altLang="en-US" sz="1600">
                <a:latin typeface="+mj-ea"/>
                <a:ea typeface="+mj-ea"/>
              </a:endParaRPr>
            </a:p>
          </xdr:txBody>
        </xdr:sp>
      </xdr:grpSp>
      <xdr:sp macro="" textlink="">
        <xdr:nvSpPr>
          <xdr:cNvPr id="15" name="大かっこ 14"/>
          <xdr:cNvSpPr/>
        </xdr:nvSpPr>
        <xdr:spPr>
          <a:xfrm>
            <a:off x="2681028" y="45219639"/>
            <a:ext cx="3683452" cy="11951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lang="ja-JP" altLang="en-US"/>
              <a:t>＜事業概要＞</a:t>
            </a:r>
            <a:endParaRPr lang="en-US" altLang="ja-JP"/>
          </a:p>
          <a:p>
            <a:r>
              <a:rPr lang="en-US" altLang="ja-JP" sz="1100">
                <a:solidFill>
                  <a:schemeClr val="tx1"/>
                </a:solidFill>
                <a:effectLst/>
                <a:latin typeface="+mn-lt"/>
                <a:ea typeface="+mn-ea"/>
                <a:cs typeface="+mn-cs"/>
              </a:rPr>
              <a:t>H26</a:t>
            </a:r>
            <a:r>
              <a:rPr lang="ja-JP" altLang="en-US" sz="1100">
                <a:solidFill>
                  <a:schemeClr val="tx1"/>
                </a:solidFill>
                <a:effectLst/>
                <a:latin typeface="+mn-lt"/>
                <a:ea typeface="+mn-ea"/>
                <a:cs typeface="+mn-cs"/>
              </a:rPr>
              <a:t>年度新潟市浜町地区地盤沈下観測施設陸屋根補修工事</a:t>
            </a:r>
            <a:endParaRPr lang="en-US" altLang="ja-JP" sz="1100">
              <a:solidFill>
                <a:schemeClr val="tx1"/>
              </a:solidFill>
              <a:effectLst/>
              <a:latin typeface="+mn-lt"/>
              <a:ea typeface="+mn-ea"/>
              <a:cs typeface="+mn-cs"/>
            </a:endParaRPr>
          </a:p>
          <a:p>
            <a:r>
              <a:rPr lang="ja-JP" altLang="en-US"/>
              <a:t>＜役割＞</a:t>
            </a:r>
            <a:endParaRPr lang="en-US" altLang="ja-JP"/>
          </a:p>
          <a:p>
            <a:r>
              <a:rPr lang="ja-JP" altLang="en-US"/>
              <a:t>地盤沈下観測小屋の屋根の修繕</a:t>
            </a:r>
            <a:endParaRPr lang="en-US" altLang="ja-JP"/>
          </a:p>
        </xdr:txBody>
      </xdr:sp>
    </xdr:grpSp>
    <xdr:clientData/>
  </xdr:twoCellAnchor>
  <xdr:twoCellAnchor>
    <xdr:from>
      <xdr:col>31</xdr:col>
      <xdr:colOff>145677</xdr:colOff>
      <xdr:row>139</xdr:row>
      <xdr:rowOff>67235</xdr:rowOff>
    </xdr:from>
    <xdr:to>
      <xdr:col>45</xdr:col>
      <xdr:colOff>156881</xdr:colOff>
      <xdr:row>140</xdr:row>
      <xdr:rowOff>202451</xdr:rowOff>
    </xdr:to>
    <xdr:sp macro="" textlink="">
      <xdr:nvSpPr>
        <xdr:cNvPr id="44" name="大かっこ 43"/>
        <xdr:cNvSpPr/>
      </xdr:nvSpPr>
      <xdr:spPr>
        <a:xfrm>
          <a:off x="6398559" y="30244676"/>
          <a:ext cx="2835087"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6" zoomScale="85" zoomScaleNormal="85" zoomScalePageLayoutView="85" workbookViewId="0">
      <selection activeCell="AC143" sqref="AC14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460</v>
      </c>
      <c r="AR2" s="106"/>
      <c r="AS2" s="68" t="str">
        <f>IF(OR(AQ2="　", AQ2=""), "", "-")</f>
        <v/>
      </c>
      <c r="AT2" s="107">
        <v>127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466</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467</v>
      </c>
      <c r="H5" s="326"/>
      <c r="I5" s="326"/>
      <c r="J5" s="326"/>
      <c r="K5" s="326"/>
      <c r="L5" s="326"/>
      <c r="M5" s="327" t="s">
        <v>92</v>
      </c>
      <c r="N5" s="328"/>
      <c r="O5" s="328"/>
      <c r="P5" s="328"/>
      <c r="Q5" s="328"/>
      <c r="R5" s="329"/>
      <c r="S5" s="330" t="s">
        <v>468</v>
      </c>
      <c r="T5" s="326"/>
      <c r="U5" s="326"/>
      <c r="V5" s="326"/>
      <c r="W5" s="326"/>
      <c r="X5" s="331"/>
      <c r="Y5" s="508" t="s">
        <v>3</v>
      </c>
      <c r="Z5" s="509"/>
      <c r="AA5" s="509"/>
      <c r="AB5" s="509"/>
      <c r="AC5" s="509"/>
      <c r="AD5" s="510"/>
      <c r="AE5" s="511" t="s">
        <v>470</v>
      </c>
      <c r="AF5" s="512"/>
      <c r="AG5" s="512"/>
      <c r="AH5" s="512"/>
      <c r="AI5" s="512"/>
      <c r="AJ5" s="512"/>
      <c r="AK5" s="512"/>
      <c r="AL5" s="512"/>
      <c r="AM5" s="512"/>
      <c r="AN5" s="512"/>
      <c r="AO5" s="512"/>
      <c r="AP5" s="513"/>
      <c r="AQ5" s="514" t="s">
        <v>471</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533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18</v>
      </c>
      <c r="Q13" s="72"/>
      <c r="R13" s="72"/>
      <c r="S13" s="72"/>
      <c r="T13" s="72"/>
      <c r="U13" s="72"/>
      <c r="V13" s="73"/>
      <c r="W13" s="71">
        <v>20</v>
      </c>
      <c r="X13" s="72"/>
      <c r="Y13" s="72"/>
      <c r="Z13" s="72"/>
      <c r="AA13" s="72"/>
      <c r="AB13" s="72"/>
      <c r="AC13" s="73"/>
      <c r="AD13" s="71">
        <v>16</v>
      </c>
      <c r="AE13" s="72"/>
      <c r="AF13" s="72"/>
      <c r="AG13" s="72"/>
      <c r="AH13" s="72"/>
      <c r="AI13" s="72"/>
      <c r="AJ13" s="73"/>
      <c r="AK13" s="71">
        <v>16</v>
      </c>
      <c r="AL13" s="72"/>
      <c r="AM13" s="72"/>
      <c r="AN13" s="72"/>
      <c r="AO13" s="72"/>
      <c r="AP13" s="72"/>
      <c r="AQ13" s="73"/>
      <c r="AR13" s="665" t="s">
        <v>551</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550</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18</v>
      </c>
      <c r="Q18" s="316"/>
      <c r="R18" s="316"/>
      <c r="S18" s="316"/>
      <c r="T18" s="316"/>
      <c r="U18" s="316"/>
      <c r="V18" s="317"/>
      <c r="W18" s="315">
        <f>SUM(W13:AC17)</f>
        <v>20</v>
      </c>
      <c r="X18" s="316"/>
      <c r="Y18" s="316"/>
      <c r="Z18" s="316"/>
      <c r="AA18" s="316"/>
      <c r="AB18" s="316"/>
      <c r="AC18" s="317"/>
      <c r="AD18" s="315">
        <f t="shared" ref="AD18" si="0">SUM(AD13:AJ17)</f>
        <v>16</v>
      </c>
      <c r="AE18" s="316"/>
      <c r="AF18" s="316"/>
      <c r="AG18" s="316"/>
      <c r="AH18" s="316"/>
      <c r="AI18" s="316"/>
      <c r="AJ18" s="317"/>
      <c r="AK18" s="315">
        <f t="shared" ref="AK18" si="1">SUM(AK13:AQ17)</f>
        <v>16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10</v>
      </c>
      <c r="Q19" s="72"/>
      <c r="R19" s="72"/>
      <c r="S19" s="72"/>
      <c r="T19" s="72"/>
      <c r="U19" s="72"/>
      <c r="V19" s="73"/>
      <c r="W19" s="71">
        <v>15</v>
      </c>
      <c r="X19" s="72"/>
      <c r="Y19" s="72"/>
      <c r="Z19" s="72"/>
      <c r="AA19" s="72"/>
      <c r="AB19" s="72"/>
      <c r="AC19" s="73"/>
      <c r="AD19" s="71">
        <v>19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0.55555555555555558</v>
      </c>
      <c r="Q20" s="320"/>
      <c r="R20" s="320"/>
      <c r="S20" s="320"/>
      <c r="T20" s="320"/>
      <c r="U20" s="320"/>
      <c r="V20" s="320"/>
      <c r="W20" s="320">
        <f>IF(W18=0, "-", W19/W18)</f>
        <v>0.75</v>
      </c>
      <c r="X20" s="320"/>
      <c r="Y20" s="320"/>
      <c r="Z20" s="320"/>
      <c r="AA20" s="320"/>
      <c r="AB20" s="320"/>
      <c r="AC20" s="320"/>
      <c r="AD20" s="320">
        <f>IF(AD18=0, "-", AD19/AD18)</f>
        <v>1.1875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493</v>
      </c>
      <c r="AV22" s="110"/>
      <c r="AW22" s="108" t="s">
        <v>360</v>
      </c>
      <c r="AX22" s="109"/>
    </row>
    <row r="23" spans="1:50" ht="22.5" customHeight="1" x14ac:dyDescent="0.15">
      <c r="A23" s="216"/>
      <c r="B23" s="214"/>
      <c r="C23" s="214"/>
      <c r="D23" s="214"/>
      <c r="E23" s="214"/>
      <c r="F23" s="215"/>
      <c r="G23" s="321" t="s">
        <v>545</v>
      </c>
      <c r="H23" s="288"/>
      <c r="I23" s="288"/>
      <c r="J23" s="288"/>
      <c r="K23" s="288"/>
      <c r="L23" s="288"/>
      <c r="M23" s="288"/>
      <c r="N23" s="288"/>
      <c r="O23" s="289"/>
      <c r="P23" s="254" t="s">
        <v>548</v>
      </c>
      <c r="Q23" s="195"/>
      <c r="R23" s="195"/>
      <c r="S23" s="195"/>
      <c r="T23" s="195"/>
      <c r="U23" s="195"/>
      <c r="V23" s="195"/>
      <c r="W23" s="195"/>
      <c r="X23" s="196"/>
      <c r="Y23" s="293" t="s">
        <v>14</v>
      </c>
      <c r="Z23" s="294"/>
      <c r="AA23" s="295"/>
      <c r="AB23" s="658" t="s">
        <v>16</v>
      </c>
      <c r="AC23" s="296"/>
      <c r="AD23" s="296"/>
      <c r="AE23" s="93">
        <f>100-14/31*100</f>
        <v>54.838709677419359</v>
      </c>
      <c r="AF23" s="94"/>
      <c r="AG23" s="94"/>
      <c r="AH23" s="94"/>
      <c r="AI23" s="95"/>
      <c r="AJ23" s="93">
        <f>100-7/34*100</f>
        <v>79.411764705882348</v>
      </c>
      <c r="AK23" s="94"/>
      <c r="AL23" s="94"/>
      <c r="AM23" s="94"/>
      <c r="AN23" s="95"/>
      <c r="AO23" s="93">
        <f>100-4/29*100</f>
        <v>86.206896551724142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v>100</v>
      </c>
      <c r="AF24" s="94"/>
      <c r="AG24" s="94"/>
      <c r="AH24" s="94"/>
      <c r="AI24" s="95"/>
      <c r="AJ24" s="93">
        <v>100</v>
      </c>
      <c r="AK24" s="94"/>
      <c r="AL24" s="94"/>
      <c r="AM24" s="94"/>
      <c r="AN24" s="95"/>
      <c r="AO24" s="93">
        <v>100</v>
      </c>
      <c r="AP24" s="94"/>
      <c r="AQ24" s="94"/>
      <c r="AR24" s="94"/>
      <c r="AS24" s="95"/>
      <c r="AT24" s="93" t="s">
        <v>551</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f>AE23/AE24*100</f>
        <v>54.838709677419359</v>
      </c>
      <c r="AF25" s="94"/>
      <c r="AG25" s="94"/>
      <c r="AH25" s="94"/>
      <c r="AI25" s="95"/>
      <c r="AJ25" s="93">
        <f t="shared" ref="AJ25" si="3">AJ23/AJ24*100</f>
        <v>79.411764705882348</v>
      </c>
      <c r="AK25" s="94"/>
      <c r="AL25" s="94"/>
      <c r="AM25" s="94"/>
      <c r="AN25" s="95"/>
      <c r="AO25" s="93">
        <f t="shared" ref="AO25" si="4">AO23/AO24*100</f>
        <v>86.206896551724142</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195" t="s">
        <v>478</v>
      </c>
      <c r="H68" s="195"/>
      <c r="I68" s="195"/>
      <c r="J68" s="195"/>
      <c r="K68" s="195"/>
      <c r="L68" s="195"/>
      <c r="M68" s="195"/>
      <c r="N68" s="195"/>
      <c r="O68" s="195"/>
      <c r="P68" s="195"/>
      <c r="Q68" s="195"/>
      <c r="R68" s="195"/>
      <c r="S68" s="195"/>
      <c r="T68" s="195"/>
      <c r="U68" s="195"/>
      <c r="V68" s="195"/>
      <c r="W68" s="195"/>
      <c r="X68" s="196"/>
      <c r="Y68" s="332" t="s">
        <v>66</v>
      </c>
      <c r="Z68" s="333"/>
      <c r="AA68" s="334"/>
      <c r="AB68" s="202" t="s">
        <v>497</v>
      </c>
      <c r="AC68" s="203"/>
      <c r="AD68" s="204"/>
      <c r="AE68" s="93">
        <v>2</v>
      </c>
      <c r="AF68" s="94"/>
      <c r="AG68" s="94"/>
      <c r="AH68" s="94"/>
      <c r="AI68" s="95"/>
      <c r="AJ68" s="93">
        <v>2</v>
      </c>
      <c r="AK68" s="94"/>
      <c r="AL68" s="94"/>
      <c r="AM68" s="94"/>
      <c r="AN68" s="95"/>
      <c r="AO68" s="93">
        <v>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497</v>
      </c>
      <c r="AC69" s="211"/>
      <c r="AD69" s="212"/>
      <c r="AE69" s="93">
        <v>2</v>
      </c>
      <c r="AF69" s="94"/>
      <c r="AG69" s="94"/>
      <c r="AH69" s="94"/>
      <c r="AI69" s="95"/>
      <c r="AJ69" s="93">
        <v>2</v>
      </c>
      <c r="AK69" s="94"/>
      <c r="AL69" s="94"/>
      <c r="AM69" s="94"/>
      <c r="AN69" s="95"/>
      <c r="AO69" s="93">
        <v>3</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v>5</v>
      </c>
      <c r="AF83" s="153"/>
      <c r="AG83" s="153"/>
      <c r="AH83" s="153"/>
      <c r="AI83" s="153"/>
      <c r="AJ83" s="152">
        <v>7.5</v>
      </c>
      <c r="AK83" s="153"/>
      <c r="AL83" s="153"/>
      <c r="AM83" s="153"/>
      <c r="AN83" s="153"/>
      <c r="AO83" s="152">
        <v>6</v>
      </c>
      <c r="AP83" s="153"/>
      <c r="AQ83" s="153"/>
      <c r="AR83" s="153"/>
      <c r="AS83" s="153"/>
      <c r="AT83" s="93">
        <v>5.3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480</v>
      </c>
      <c r="AF84" s="158"/>
      <c r="AG84" s="158"/>
      <c r="AH84" s="158"/>
      <c r="AI84" s="159"/>
      <c r="AJ84" s="157" t="s">
        <v>481</v>
      </c>
      <c r="AK84" s="158"/>
      <c r="AL84" s="158"/>
      <c r="AM84" s="158"/>
      <c r="AN84" s="159"/>
      <c r="AO84" s="157" t="s">
        <v>482</v>
      </c>
      <c r="AP84" s="158"/>
      <c r="AQ84" s="158"/>
      <c r="AR84" s="158"/>
      <c r="AS84" s="159"/>
      <c r="AT84" s="157" t="s">
        <v>483</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486</v>
      </c>
      <c r="D98" s="413"/>
      <c r="E98" s="413"/>
      <c r="F98" s="413"/>
      <c r="G98" s="413"/>
      <c r="H98" s="413"/>
      <c r="I98" s="413"/>
      <c r="J98" s="413"/>
      <c r="K98" s="414"/>
      <c r="L98" s="71">
        <v>16</v>
      </c>
      <c r="M98" s="72"/>
      <c r="N98" s="72"/>
      <c r="O98" s="72"/>
      <c r="P98" s="72"/>
      <c r="Q98" s="73"/>
      <c r="R98" s="71" t="s">
        <v>554</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549</v>
      </c>
      <c r="D99" s="162"/>
      <c r="E99" s="162"/>
      <c r="F99" s="162"/>
      <c r="G99" s="162"/>
      <c r="H99" s="162"/>
      <c r="I99" s="162"/>
      <c r="J99" s="162"/>
      <c r="K99" s="163"/>
      <c r="L99" s="71">
        <v>0.1</v>
      </c>
      <c r="M99" s="72"/>
      <c r="N99" s="72"/>
      <c r="O99" s="72"/>
      <c r="P99" s="72"/>
      <c r="Q99" s="73"/>
      <c r="R99" s="71" t="s">
        <v>554</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16.100000000000001</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26.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472</v>
      </c>
      <c r="AE108" s="604"/>
      <c r="AF108" s="604"/>
      <c r="AG108" s="600" t="s">
        <v>487</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472</v>
      </c>
      <c r="AE109" s="441"/>
      <c r="AF109" s="441"/>
      <c r="AG109" s="303" t="s">
        <v>488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472</v>
      </c>
      <c r="AE110" s="585"/>
      <c r="AF110" s="585"/>
      <c r="AG110" s="529" t="s">
        <v>534</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472</v>
      </c>
      <c r="AE111" s="437"/>
      <c r="AF111" s="437"/>
      <c r="AG111" s="300" t="s">
        <v>546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489</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27.75"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472</v>
      </c>
      <c r="AE113" s="441"/>
      <c r="AF113" s="441"/>
      <c r="AG113" s="531" t="s">
        <v>552</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489</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472</v>
      </c>
      <c r="AE115" s="441"/>
      <c r="AF115" s="441"/>
      <c r="AG115" s="531" t="s">
        <v>535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489</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472</v>
      </c>
      <c r="AE117" s="585"/>
      <c r="AF117" s="594"/>
      <c r="AG117" s="598" t="s">
        <v>496</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472</v>
      </c>
      <c r="AE118" s="437"/>
      <c r="AF118" s="637"/>
      <c r="AG118" s="300" t="s">
        <v>536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472</v>
      </c>
      <c r="AE119" s="606"/>
      <c r="AF119" s="606"/>
      <c r="AG119" s="531" t="s">
        <v>547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472</v>
      </c>
      <c r="AE120" s="441"/>
      <c r="AF120" s="441"/>
      <c r="AG120" s="531" t="s">
        <v>537</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472</v>
      </c>
      <c r="AE121" s="441"/>
      <c r="AF121" s="441"/>
      <c r="AG121" s="529" t="s">
        <v>538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6" t="s">
        <v>491</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490</v>
      </c>
      <c r="D124" s="639"/>
      <c r="E124" s="639"/>
      <c r="F124" s="639"/>
      <c r="G124" s="639"/>
      <c r="H124" s="639"/>
      <c r="I124" s="639"/>
      <c r="J124" s="639"/>
      <c r="K124" s="639"/>
      <c r="L124" s="639"/>
      <c r="M124" s="639"/>
      <c r="N124" s="639"/>
      <c r="O124" s="640"/>
      <c r="P124" s="647" t="s">
        <v>492</v>
      </c>
      <c r="Q124" s="647"/>
      <c r="R124" s="647"/>
      <c r="S124" s="648"/>
      <c r="T124" s="630" t="s">
        <v>492</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491</v>
      </c>
      <c r="D125" s="642"/>
      <c r="E125" s="642"/>
      <c r="F125" s="642"/>
      <c r="G125" s="642"/>
      <c r="H125" s="642"/>
      <c r="I125" s="642"/>
      <c r="J125" s="642"/>
      <c r="K125" s="642"/>
      <c r="L125" s="642"/>
      <c r="M125" s="642"/>
      <c r="N125" s="642"/>
      <c r="O125" s="643"/>
      <c r="P125" s="649" t="s">
        <v>493</v>
      </c>
      <c r="Q125" s="649"/>
      <c r="R125" s="649"/>
      <c r="S125" s="650"/>
      <c r="T125" s="433" t="s">
        <v>493</v>
      </c>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494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495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81</v>
      </c>
      <c r="H137" s="418"/>
      <c r="I137" s="418"/>
      <c r="J137" s="418"/>
      <c r="K137" s="418"/>
      <c r="L137" s="418"/>
      <c r="M137" s="418"/>
      <c r="N137" s="418"/>
      <c r="O137" s="418"/>
      <c r="P137" s="419"/>
      <c r="Q137" s="404" t="s">
        <v>225</v>
      </c>
      <c r="R137" s="404"/>
      <c r="S137" s="404"/>
      <c r="T137" s="404"/>
      <c r="U137" s="404"/>
      <c r="V137" s="404"/>
      <c r="W137" s="417">
        <v>73</v>
      </c>
      <c r="X137" s="418"/>
      <c r="Y137" s="418"/>
      <c r="Z137" s="418"/>
      <c r="AA137" s="418"/>
      <c r="AB137" s="418"/>
      <c r="AC137" s="418"/>
      <c r="AD137" s="418"/>
      <c r="AE137" s="418"/>
      <c r="AF137" s="419"/>
      <c r="AG137" s="404" t="s">
        <v>226</v>
      </c>
      <c r="AH137" s="404"/>
      <c r="AI137" s="404"/>
      <c r="AJ137" s="404"/>
      <c r="AK137" s="404"/>
      <c r="AL137" s="404"/>
      <c r="AM137" s="400">
        <v>72</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118</v>
      </c>
      <c r="H138" s="421"/>
      <c r="I138" s="421"/>
      <c r="J138" s="421"/>
      <c r="K138" s="421"/>
      <c r="L138" s="421"/>
      <c r="M138" s="421"/>
      <c r="N138" s="421"/>
      <c r="O138" s="421"/>
      <c r="P138" s="422"/>
      <c r="Q138" s="406" t="s">
        <v>228</v>
      </c>
      <c r="R138" s="406"/>
      <c r="S138" s="406"/>
      <c r="T138" s="406"/>
      <c r="U138" s="406"/>
      <c r="V138" s="406"/>
      <c r="W138" s="420">
        <v>123</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508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518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498</v>
      </c>
      <c r="H180" s="98"/>
      <c r="I180" s="98"/>
      <c r="J180" s="98"/>
      <c r="K180" s="99"/>
      <c r="L180" s="100" t="s">
        <v>499</v>
      </c>
      <c r="M180" s="101"/>
      <c r="N180" s="101"/>
      <c r="O180" s="101"/>
      <c r="P180" s="101"/>
      <c r="Q180" s="101"/>
      <c r="R180" s="101"/>
      <c r="S180" s="101"/>
      <c r="T180" s="101"/>
      <c r="U180" s="101"/>
      <c r="V180" s="101"/>
      <c r="W180" s="101"/>
      <c r="X180" s="102"/>
      <c r="Y180" s="103">
        <v>4.4000000000000004</v>
      </c>
      <c r="Z180" s="104"/>
      <c r="AA180" s="104"/>
      <c r="AB180" s="105"/>
      <c r="AC180" s="97"/>
      <c r="AD180" s="98"/>
      <c r="AE180" s="98"/>
      <c r="AF180" s="98"/>
      <c r="AG180" s="99"/>
      <c r="AH180" s="100" t="s">
        <v>510</v>
      </c>
      <c r="AI180" s="101"/>
      <c r="AJ180" s="101"/>
      <c r="AK180" s="101"/>
      <c r="AL180" s="101"/>
      <c r="AM180" s="101"/>
      <c r="AN180" s="101"/>
      <c r="AO180" s="101"/>
      <c r="AP180" s="101"/>
      <c r="AQ180" s="101"/>
      <c r="AR180" s="101"/>
      <c r="AS180" s="101"/>
      <c r="AT180" s="102"/>
      <c r="AU180" s="103">
        <v>0.2</v>
      </c>
      <c r="AV180" s="104"/>
      <c r="AW180" s="104"/>
      <c r="AX180" s="399"/>
    </row>
    <row r="181" spans="1:50" ht="24.75" customHeight="1" x14ac:dyDescent="0.15">
      <c r="A181" s="126"/>
      <c r="B181" s="538"/>
      <c r="C181" s="538"/>
      <c r="D181" s="538"/>
      <c r="E181" s="538"/>
      <c r="F181" s="539"/>
      <c r="G181" s="74" t="s">
        <v>500</v>
      </c>
      <c r="H181" s="75"/>
      <c r="I181" s="75"/>
      <c r="J181" s="75"/>
      <c r="K181" s="76"/>
      <c r="L181" s="77"/>
      <c r="M181" s="78"/>
      <c r="N181" s="78"/>
      <c r="O181" s="78"/>
      <c r="P181" s="78"/>
      <c r="Q181" s="78"/>
      <c r="R181" s="78"/>
      <c r="S181" s="78"/>
      <c r="T181" s="78"/>
      <c r="U181" s="78"/>
      <c r="V181" s="78"/>
      <c r="W181" s="78"/>
      <c r="X181" s="79"/>
      <c r="Y181" s="80">
        <v>2.2999999999999998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501</v>
      </c>
      <c r="H182" s="75"/>
      <c r="I182" s="75"/>
      <c r="J182" s="75"/>
      <c r="K182" s="76"/>
      <c r="L182" s="77" t="s">
        <v>502</v>
      </c>
      <c r="M182" s="78"/>
      <c r="N182" s="78"/>
      <c r="O182" s="78"/>
      <c r="P182" s="78"/>
      <c r="Q182" s="78"/>
      <c r="R182" s="78"/>
      <c r="S182" s="78"/>
      <c r="T182" s="78"/>
      <c r="U182" s="78"/>
      <c r="V182" s="78"/>
      <c r="W182" s="78"/>
      <c r="X182" s="79"/>
      <c r="Y182" s="80">
        <v>2.2000000000000002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t="s">
        <v>503</v>
      </c>
      <c r="H183" s="75"/>
      <c r="I183" s="75"/>
      <c r="J183" s="75"/>
      <c r="K183" s="76"/>
      <c r="L183" s="77" t="s">
        <v>504</v>
      </c>
      <c r="M183" s="78"/>
      <c r="N183" s="78"/>
      <c r="O183" s="78"/>
      <c r="P183" s="78"/>
      <c r="Q183" s="78"/>
      <c r="R183" s="78"/>
      <c r="S183" s="78"/>
      <c r="T183" s="78"/>
      <c r="U183" s="78"/>
      <c r="V183" s="78"/>
      <c r="W183" s="78"/>
      <c r="X183" s="79"/>
      <c r="Y183" s="80">
        <v>1.7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t="s">
        <v>505</v>
      </c>
      <c r="H184" s="75"/>
      <c r="I184" s="75"/>
      <c r="J184" s="75"/>
      <c r="K184" s="76"/>
      <c r="L184" s="77" t="s">
        <v>506</v>
      </c>
      <c r="M184" s="78"/>
      <c r="N184" s="78"/>
      <c r="O184" s="78"/>
      <c r="P184" s="78"/>
      <c r="Q184" s="78"/>
      <c r="R184" s="78"/>
      <c r="S184" s="78"/>
      <c r="T184" s="78"/>
      <c r="U184" s="78"/>
      <c r="V184" s="78"/>
      <c r="W184" s="78"/>
      <c r="X184" s="79"/>
      <c r="Y184" s="80">
        <v>0.8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t="s">
        <v>507</v>
      </c>
      <c r="H185" s="75"/>
      <c r="I185" s="75"/>
      <c r="J185" s="75"/>
      <c r="K185" s="76"/>
      <c r="L185" s="77"/>
      <c r="M185" s="78"/>
      <c r="N185" s="78"/>
      <c r="O185" s="78"/>
      <c r="P185" s="78"/>
      <c r="Q185" s="78"/>
      <c r="R185" s="78"/>
      <c r="S185" s="78"/>
      <c r="T185" s="78"/>
      <c r="U185" s="78"/>
      <c r="V185" s="78"/>
      <c r="W185" s="78"/>
      <c r="X185" s="79"/>
      <c r="Y185" s="80">
        <v>0.9</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12.3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0.2</v>
      </c>
      <c r="AV190" s="89"/>
      <c r="AW190" s="89"/>
      <c r="AX190" s="91"/>
    </row>
    <row r="191" spans="1:50" ht="30" customHeight="1" x14ac:dyDescent="0.15">
      <c r="A191" s="126"/>
      <c r="B191" s="538"/>
      <c r="C191" s="538"/>
      <c r="D191" s="538"/>
      <c r="E191" s="538"/>
      <c r="F191" s="539"/>
      <c r="G191" s="387" t="s">
        <v>509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519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t="s">
        <v>510</v>
      </c>
      <c r="M193" s="101"/>
      <c r="N193" s="101"/>
      <c r="O193" s="101"/>
      <c r="P193" s="101"/>
      <c r="Q193" s="101"/>
      <c r="R193" s="101"/>
      <c r="S193" s="101"/>
      <c r="T193" s="101"/>
      <c r="U193" s="101"/>
      <c r="V193" s="101"/>
      <c r="W193" s="101"/>
      <c r="X193" s="102"/>
      <c r="Y193" s="103">
        <v>0.9</v>
      </c>
      <c r="Z193" s="104"/>
      <c r="AA193" s="104"/>
      <c r="AB193" s="105"/>
      <c r="AC193" s="97"/>
      <c r="AD193" s="98"/>
      <c r="AE193" s="98"/>
      <c r="AF193" s="98"/>
      <c r="AG193" s="99"/>
      <c r="AH193" s="100" t="s">
        <v>510</v>
      </c>
      <c r="AI193" s="101"/>
      <c r="AJ193" s="101"/>
      <c r="AK193" s="101"/>
      <c r="AL193" s="101"/>
      <c r="AM193" s="101"/>
      <c r="AN193" s="101"/>
      <c r="AO193" s="101"/>
      <c r="AP193" s="101"/>
      <c r="AQ193" s="101"/>
      <c r="AR193" s="101"/>
      <c r="AS193" s="101"/>
      <c r="AT193" s="102"/>
      <c r="AU193" s="103">
        <v>0.7</v>
      </c>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0.7</v>
      </c>
      <c r="AV203" s="89"/>
      <c r="AW203" s="89"/>
      <c r="AX203" s="91"/>
    </row>
    <row r="204" spans="1:50" ht="30" customHeight="1" x14ac:dyDescent="0.15">
      <c r="A204" s="126"/>
      <c r="B204" s="538"/>
      <c r="C204" s="538"/>
      <c r="D204" s="538"/>
      <c r="E204" s="538"/>
      <c r="F204" s="539"/>
      <c r="G204" s="387" t="s">
        <v>511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498</v>
      </c>
      <c r="H206" s="98"/>
      <c r="I206" s="98"/>
      <c r="J206" s="98"/>
      <c r="K206" s="99"/>
      <c r="L206" s="100" t="s">
        <v>512</v>
      </c>
      <c r="M206" s="101"/>
      <c r="N206" s="101"/>
      <c r="O206" s="101"/>
      <c r="P206" s="101"/>
      <c r="Q206" s="101"/>
      <c r="R206" s="101"/>
      <c r="S206" s="101"/>
      <c r="T206" s="101"/>
      <c r="U206" s="101"/>
      <c r="V206" s="101"/>
      <c r="W206" s="101"/>
      <c r="X206" s="102"/>
      <c r="Y206" s="103">
        <v>1.9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t="s">
        <v>513</v>
      </c>
      <c r="H207" s="75"/>
      <c r="I207" s="75"/>
      <c r="J207" s="75"/>
      <c r="K207" s="76"/>
      <c r="L207" s="77"/>
      <c r="M207" s="78"/>
      <c r="N207" s="78"/>
      <c r="O207" s="78"/>
      <c r="P207" s="78"/>
      <c r="Q207" s="78"/>
      <c r="R207" s="78"/>
      <c r="S207" s="78"/>
      <c r="T207" s="78"/>
      <c r="U207" s="78"/>
      <c r="V207" s="78"/>
      <c r="W207" s="78"/>
      <c r="X207" s="79"/>
      <c r="Y207" s="80">
        <v>0.8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t="s">
        <v>501</v>
      </c>
      <c r="H208" s="75"/>
      <c r="I208" s="75"/>
      <c r="J208" s="75"/>
      <c r="K208" s="76"/>
      <c r="L208" s="77" t="s">
        <v>514</v>
      </c>
      <c r="M208" s="78"/>
      <c r="N208" s="78"/>
      <c r="O208" s="78"/>
      <c r="P208" s="78"/>
      <c r="Q208" s="78"/>
      <c r="R208" s="78"/>
      <c r="S208" s="78"/>
      <c r="T208" s="78"/>
      <c r="U208" s="78"/>
      <c r="V208" s="78"/>
      <c r="W208" s="78"/>
      <c r="X208" s="79"/>
      <c r="Y208" s="80">
        <v>0.1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t="s">
        <v>507</v>
      </c>
      <c r="H209" s="75"/>
      <c r="I209" s="75"/>
      <c r="J209" s="75"/>
      <c r="K209" s="76"/>
      <c r="L209" s="77"/>
      <c r="M209" s="78"/>
      <c r="N209" s="78"/>
      <c r="O209" s="78"/>
      <c r="P209" s="78"/>
      <c r="Q209" s="78"/>
      <c r="R209" s="78"/>
      <c r="S209" s="78"/>
      <c r="T209" s="78"/>
      <c r="U209" s="78"/>
      <c r="V209" s="78"/>
      <c r="W209" s="78"/>
      <c r="X209" s="79"/>
      <c r="Y209" s="80">
        <v>0.2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3.0000000000000004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515</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498</v>
      </c>
      <c r="H219" s="98"/>
      <c r="I219" s="98"/>
      <c r="J219" s="98"/>
      <c r="K219" s="99"/>
      <c r="L219" s="100" t="s">
        <v>516</v>
      </c>
      <c r="M219" s="101"/>
      <c r="N219" s="101"/>
      <c r="O219" s="101"/>
      <c r="P219" s="101"/>
      <c r="Q219" s="101"/>
      <c r="R219" s="101"/>
      <c r="S219" s="101"/>
      <c r="T219" s="101"/>
      <c r="U219" s="101"/>
      <c r="V219" s="101"/>
      <c r="W219" s="101"/>
      <c r="X219" s="102"/>
      <c r="Y219" s="103">
        <v>1.3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t="s">
        <v>501</v>
      </c>
      <c r="H220" s="75"/>
      <c r="I220" s="75"/>
      <c r="J220" s="75"/>
      <c r="K220" s="76"/>
      <c r="L220" s="77" t="s">
        <v>517</v>
      </c>
      <c r="M220" s="78"/>
      <c r="N220" s="78"/>
      <c r="O220" s="78"/>
      <c r="P220" s="78"/>
      <c r="Q220" s="78"/>
      <c r="R220" s="78"/>
      <c r="S220" s="78"/>
      <c r="T220" s="78"/>
      <c r="U220" s="78"/>
      <c r="V220" s="78"/>
      <c r="W220" s="78"/>
      <c r="X220" s="79"/>
      <c r="Y220" s="80">
        <v>0.2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t="s">
        <v>507</v>
      </c>
      <c r="H221" s="75"/>
      <c r="I221" s="75"/>
      <c r="J221" s="75"/>
      <c r="K221" s="76"/>
      <c r="L221" s="77"/>
      <c r="M221" s="78"/>
      <c r="N221" s="78"/>
      <c r="O221" s="78"/>
      <c r="P221" s="78"/>
      <c r="Q221" s="78"/>
      <c r="R221" s="78"/>
      <c r="S221" s="78"/>
      <c r="T221" s="78"/>
      <c r="U221" s="78"/>
      <c r="V221" s="78"/>
      <c r="W221" s="78"/>
      <c r="X221" s="79"/>
      <c r="Y221" s="80">
        <v>0.1</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520</v>
      </c>
      <c r="D236" s="113"/>
      <c r="E236" s="113"/>
      <c r="F236" s="113"/>
      <c r="G236" s="113"/>
      <c r="H236" s="113"/>
      <c r="I236" s="113"/>
      <c r="J236" s="113"/>
      <c r="K236" s="113" t="s">
        <v>521</v>
      </c>
      <c r="L236" s="113"/>
      <c r="M236" s="117" t="s">
        <v>539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12.3</v>
      </c>
      <c r="AL236" s="115"/>
      <c r="AM236" s="115"/>
      <c r="AN236" s="115"/>
      <c r="AO236" s="115"/>
      <c r="AP236" s="116"/>
      <c r="AQ236" s="117">
        <v>1</v>
      </c>
      <c r="AR236" s="113"/>
      <c r="AS236" s="113"/>
      <c r="AT236" s="113"/>
      <c r="AU236" s="114">
        <f>INT(12312000/13017192*100)</f>
        <v>94</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522</v>
      </c>
      <c r="D269" s="113"/>
      <c r="E269" s="113"/>
      <c r="F269" s="113"/>
      <c r="G269" s="113"/>
      <c r="H269" s="113"/>
      <c r="I269" s="113"/>
      <c r="J269" s="113"/>
      <c r="K269" s="113" t="s">
        <v>523</v>
      </c>
      <c r="L269" s="113"/>
      <c r="M269" s="117" t="s">
        <v>540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v>
      </c>
      <c r="AL269" s="115"/>
      <c r="AM269" s="115"/>
      <c r="AN269" s="115"/>
      <c r="AO269" s="115"/>
      <c r="AP269" s="116"/>
      <c r="AQ269" s="117" t="s">
        <v>553</v>
      </c>
      <c r="AR269" s="113"/>
      <c r="AS269" s="113"/>
      <c r="AT269" s="113"/>
      <c r="AU269" s="114" t="s">
        <v>477</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524</v>
      </c>
      <c r="D302" s="113"/>
      <c r="E302" s="113"/>
      <c r="F302" s="113"/>
      <c r="G302" s="113"/>
      <c r="H302" s="113"/>
      <c r="I302" s="113"/>
      <c r="J302" s="113"/>
      <c r="K302" s="113" t="s">
        <v>525</v>
      </c>
      <c r="L302" s="113"/>
      <c r="M302" s="117" t="s">
        <v>541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v>
      </c>
      <c r="AL302" s="115"/>
      <c r="AM302" s="115"/>
      <c r="AN302" s="115"/>
      <c r="AO302" s="115"/>
      <c r="AP302" s="116"/>
      <c r="AQ302" s="117">
        <v>1</v>
      </c>
      <c r="AR302" s="113"/>
      <c r="AS302" s="113"/>
      <c r="AT302" s="113"/>
      <c r="AU302" s="114">
        <f>95</f>
        <v>95</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526</v>
      </c>
      <c r="D335" s="113"/>
      <c r="E335" s="113"/>
      <c r="F335" s="113"/>
      <c r="G335" s="113"/>
      <c r="H335" s="113"/>
      <c r="I335" s="113"/>
      <c r="J335" s="113"/>
      <c r="K335" s="113" t="s">
        <v>527</v>
      </c>
      <c r="L335" s="113"/>
      <c r="M335" s="117" t="s">
        <v>542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v>8</v>
      </c>
      <c r="AR335" s="113"/>
      <c r="AS335" s="113"/>
      <c r="AT335" s="113"/>
      <c r="AU335" s="114">
        <f>INT(1598400/2292732*100)</f>
        <v>69</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t="s">
        <v>528</v>
      </c>
      <c r="D368" s="113"/>
      <c r="E368" s="113"/>
      <c r="F368" s="113"/>
      <c r="G368" s="113"/>
      <c r="H368" s="113"/>
      <c r="I368" s="113"/>
      <c r="J368" s="113"/>
      <c r="K368" s="113" t="s">
        <v>529</v>
      </c>
      <c r="L368" s="113"/>
      <c r="M368" s="117" t="s">
        <v>543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0.2</v>
      </c>
      <c r="AL368" s="115"/>
      <c r="AM368" s="115"/>
      <c r="AN368" s="115"/>
      <c r="AO368" s="115"/>
      <c r="AP368" s="116"/>
      <c r="AQ368" s="117" t="s">
        <v>530</v>
      </c>
      <c r="AR368" s="113"/>
      <c r="AS368" s="113"/>
      <c r="AT368" s="113"/>
      <c r="AU368" s="114" t="s">
        <v>477</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t="s">
        <v>531</v>
      </c>
      <c r="D401" s="113"/>
      <c r="E401" s="113"/>
      <c r="F401" s="113"/>
      <c r="G401" s="113"/>
      <c r="H401" s="113"/>
      <c r="I401" s="113"/>
      <c r="J401" s="113"/>
      <c r="K401" s="113" t="s">
        <v>532</v>
      </c>
      <c r="L401" s="113"/>
      <c r="M401" s="117" t="s">
        <v>544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0.7</v>
      </c>
      <c r="AL401" s="115"/>
      <c r="AM401" s="115"/>
      <c r="AN401" s="115"/>
      <c r="AO401" s="115"/>
      <c r="AP401" s="116"/>
      <c r="AQ401" s="117" t="s">
        <v>530</v>
      </c>
      <c r="AR401" s="113"/>
      <c r="AS401" s="113"/>
      <c r="AT401" s="113"/>
      <c r="AU401" s="114" t="s">
        <v>477</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3:AX13 AR15:AX15 P15:AQ17">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462</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9" sqref="L9: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369</v>
      </c>
      <c r="H2" s="388"/>
      <c r="I2" s="388"/>
      <c r="J2" s="388"/>
      <c r="K2" s="388"/>
      <c r="L2" s="388"/>
      <c r="M2" s="388"/>
      <c r="N2" s="388"/>
      <c r="O2" s="388"/>
      <c r="P2" s="388"/>
      <c r="Q2" s="388"/>
      <c r="R2" s="388"/>
      <c r="S2" s="388"/>
      <c r="T2" s="388"/>
      <c r="U2" s="388"/>
      <c r="V2" s="388"/>
      <c r="W2" s="388"/>
      <c r="X2" s="388"/>
      <c r="Y2" s="388"/>
      <c r="Z2" s="388"/>
      <c r="AA2" s="388"/>
      <c r="AB2" s="389"/>
      <c r="AC2" s="387" t="s">
        <v>459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地下水室</cp:lastModifiedBy>
  <cp:lastPrinted>2015-06-10T01:40:23Z</cp:lastPrinted>
  <dcterms:created xsi:type="dcterms:W3CDTF">2012-03-13T00:50:25Z</dcterms:created>
  <dcterms:modified xsi:type="dcterms:W3CDTF">2015-06-10T01:42:28Z</dcterms:modified>
</cp:coreProperties>
</file>