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10230" tabRatio="710" activeTab="2"/>
  </bookViews>
  <sheets>
    <sheet name="Tbl.1.3.10-2" sheetId="1" r:id="rId1"/>
    <sheet name="Tbl.1.3.10-3" sheetId="2" r:id="rId2"/>
    <sheet name="Fig1.3.10-1" sheetId="3" r:id="rId3"/>
    <sheet name="data115" sheetId="4" state="hidden" r:id="rId4"/>
    <sheet name="Fish" sheetId="5" state="hidden" r:id="rId5"/>
    <sheet name="Shellfish" sheetId="6" state="hidden" r:id="rId6"/>
    <sheet name="Birds" sheetId="7" state="hidden" r:id="rId7"/>
    <sheet name="115" sheetId="8" state="hidden" r:id="rId8"/>
  </sheets>
  <definedNames/>
  <calcPr fullCalcOnLoad="1"/>
</workbook>
</file>

<file path=xl/sharedStrings.xml><?xml version="1.0" encoding="utf-8"?>
<sst xmlns="http://schemas.openxmlformats.org/spreadsheetml/2006/main" count="881" uniqueCount="333">
  <si>
    <t>Table 1.3.10-2  Production, import, export and consumption of  PCBs in Japan</t>
  </si>
  <si>
    <t>21/</t>
  </si>
  <si>
    <t>63</t>
  </si>
  <si>
    <t>48</t>
  </si>
  <si>
    <t>36</t>
  </si>
  <si>
    <t>40</t>
  </si>
  <si>
    <t>38</t>
  </si>
  <si>
    <r>
      <t>Wildlife Moninoring/</t>
    </r>
    <r>
      <rPr>
        <sz val="9"/>
        <rFont val="ＭＳ 明朝"/>
        <family val="0"/>
      </rPr>
      <t>U.F.C</t>
    </r>
  </si>
  <si>
    <t>52/</t>
  </si>
  <si>
    <t>47/</t>
  </si>
  <si>
    <t>46/</t>
  </si>
  <si>
    <t>65/</t>
  </si>
  <si>
    <t>71/</t>
  </si>
  <si>
    <t>105</t>
  </si>
  <si>
    <t>108</t>
  </si>
  <si>
    <t>107</t>
  </si>
  <si>
    <r>
      <t>Wildlife Moninoring</t>
    </r>
    <r>
      <rPr>
        <sz val="9"/>
        <rFont val="ＭＳ 明朝"/>
        <family val="0"/>
      </rPr>
      <t>/U.F.C</t>
    </r>
  </si>
  <si>
    <t>21/21</t>
  </si>
  <si>
    <t>16/16</t>
  </si>
  <si>
    <t>17/17</t>
  </si>
  <si>
    <t>28/28</t>
  </si>
  <si>
    <t>16/36</t>
  </si>
  <si>
    <t>17/40</t>
  </si>
  <si>
    <t>36/36</t>
  </si>
  <si>
    <t>11/13</t>
  </si>
  <si>
    <t>33/49</t>
  </si>
  <si>
    <t>36/52</t>
  </si>
  <si>
    <t>43/49</t>
  </si>
  <si>
    <t>3/7</t>
  </si>
  <si>
    <t>pg/m3</t>
  </si>
  <si>
    <t>44</t>
  </si>
  <si>
    <t>110</t>
  </si>
  <si>
    <t>91</t>
  </si>
  <si>
    <t>380</t>
  </si>
  <si>
    <t>305</t>
  </si>
  <si>
    <t>510</t>
  </si>
  <si>
    <t>1500</t>
  </si>
  <si>
    <t>100</t>
  </si>
  <si>
    <t>ng/m3</t>
  </si>
  <si>
    <t>pg/l</t>
  </si>
  <si>
    <t>ug/g-wet</t>
  </si>
  <si>
    <t>0.99</t>
  </si>
  <si>
    <t>0.03</t>
  </si>
  <si>
    <t>0.10</t>
  </si>
  <si>
    <t>0.02</t>
  </si>
  <si>
    <t>0.6</t>
  </si>
  <si>
    <t>0.09</t>
  </si>
  <si>
    <t>0.805</t>
  </si>
  <si>
    <t>0.07</t>
  </si>
  <si>
    <t>0.7025</t>
  </si>
  <si>
    <t>0.0125</t>
  </si>
  <si>
    <t>0.505</t>
  </si>
  <si>
    <t>0.04</t>
  </si>
  <si>
    <t>0.06</t>
  </si>
  <si>
    <t>0.71</t>
  </si>
  <si>
    <t>0.53</t>
  </si>
  <si>
    <t>0.05</t>
  </si>
  <si>
    <t>3.60</t>
  </si>
  <si>
    <t>0.905</t>
  </si>
  <si>
    <t>0.57</t>
  </si>
  <si>
    <t>0.56</t>
  </si>
  <si>
    <t>0.73</t>
  </si>
  <si>
    <t>0.5035</t>
  </si>
  <si>
    <t>3.3</t>
  </si>
  <si>
    <t>1.004</t>
  </si>
  <si>
    <t>0.400</t>
  </si>
  <si>
    <t>0.87</t>
  </si>
  <si>
    <t>0.3345</t>
  </si>
  <si>
    <t>0.33</t>
  </si>
  <si>
    <t>0.24</t>
  </si>
  <si>
    <t>0.45</t>
  </si>
  <si>
    <t>0.38</t>
  </si>
  <si>
    <t>0.366</t>
  </si>
  <si>
    <t>0.29</t>
  </si>
  <si>
    <t>0.305</t>
  </si>
  <si>
    <t>0.052</t>
  </si>
  <si>
    <t>2.3</t>
  </si>
  <si>
    <t>0.091</t>
  </si>
  <si>
    <t>0.51</t>
  </si>
  <si>
    <t>8400</t>
  </si>
  <si>
    <t>95</t>
  </si>
  <si>
    <t>530</t>
  </si>
  <si>
    <t>750000</t>
  </si>
  <si>
    <t>42</t>
  </si>
  <si>
    <t>17500</t>
  </si>
  <si>
    <t>0.95</t>
  </si>
  <si>
    <t>0.0100</t>
  </si>
  <si>
    <t>PCB</t>
  </si>
  <si>
    <t>40</t>
  </si>
  <si>
    <t>60</t>
  </si>
  <si>
    <t>sediment</t>
  </si>
  <si>
    <t>73/</t>
  </si>
  <si>
    <t>8400</t>
  </si>
  <si>
    <t>17500</t>
  </si>
  <si>
    <t>Water</t>
  </si>
  <si>
    <r>
      <t>1.2.</t>
    </r>
    <r>
      <rPr>
        <sz val="9"/>
        <rFont val="ＭＳ 明朝"/>
        <family val="0"/>
      </rPr>
      <t>10</t>
    </r>
    <r>
      <rPr>
        <sz val="9"/>
        <rFont val="ＭＳ 明朝"/>
        <family val="0"/>
      </rPr>
      <t>-</t>
    </r>
    <r>
      <rPr>
        <sz val="9"/>
        <rFont val="ＭＳ 明朝"/>
        <family val="0"/>
      </rPr>
      <t>1</t>
    </r>
  </si>
  <si>
    <t>21/</t>
  </si>
  <si>
    <t>65/</t>
  </si>
  <si>
    <t>71/</t>
  </si>
  <si>
    <t>73/</t>
  </si>
  <si>
    <t>Air</t>
  </si>
  <si>
    <t>PCB</t>
  </si>
  <si>
    <t>unit:ton</t>
  </si>
  <si>
    <t>year</t>
  </si>
  <si>
    <t>output</t>
  </si>
  <si>
    <t>imported</t>
  </si>
  <si>
    <t>export</t>
  </si>
  <si>
    <t>domestic consumption</t>
  </si>
  <si>
    <t>insulating oil</t>
  </si>
  <si>
    <t>thermal medium</t>
  </si>
  <si>
    <t>carbonless duplicating paper</t>
  </si>
  <si>
    <t>others</t>
  </si>
  <si>
    <t>total</t>
  </si>
  <si>
    <t>-</t>
  </si>
  <si>
    <t>1.5</t>
  </si>
  <si>
    <t>2.2</t>
  </si>
  <si>
    <t>1.9</t>
  </si>
  <si>
    <t>0.01</t>
  </si>
  <si>
    <t>0.025</t>
  </si>
  <si>
    <t>28/</t>
  </si>
  <si>
    <t>41/</t>
  </si>
  <si>
    <t>37/</t>
  </si>
  <si>
    <t>34/</t>
  </si>
  <si>
    <t>18/</t>
  </si>
  <si>
    <t>Unintent. F. Chemi. (Wat</t>
  </si>
  <si>
    <t>6/10</t>
  </si>
  <si>
    <t>4/6</t>
  </si>
  <si>
    <t>0.40</t>
  </si>
  <si>
    <t>0.78</t>
  </si>
  <si>
    <t>2.6</t>
  </si>
  <si>
    <t>F</t>
  </si>
  <si>
    <t>1974</t>
  </si>
  <si>
    <t>1975</t>
  </si>
  <si>
    <t>Figure 1.3.10-1  Detected frequency and detection range of PCB</t>
  </si>
  <si>
    <t>Detection Limit: Fish(0.02 pg/g-wet - 0.01 ug/g-wet), Shellfish(0.001 ug/g-wet), Birds(0.01 ug/g-wet)</t>
  </si>
  <si>
    <t>0.0135</t>
  </si>
  <si>
    <t>物質別検出状況一覧</t>
  </si>
  <si>
    <t>検出数/検体数</t>
  </si>
  <si>
    <t>調査名</t>
  </si>
  <si>
    <t>媒体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</si>
  <si>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</si>
  <si>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</si>
  <si>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</si>
  <si>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</si>
  <si>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</si>
  <si>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</si>
  <si>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</si>
  <si>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</si>
  <si>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</si>
  <si>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</si>
  <si>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</si>
  <si>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</si>
  <si>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</si>
  <si>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</si>
  <si>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</si>
  <si>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</si>
  <si>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</si>
  <si>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</si>
  <si>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</si>
  <si>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</si>
  <si>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</si>
  <si>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</si>
  <si>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</si>
  <si>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</si>
  <si>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</si>
  <si>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surface water</t>
  </si>
  <si>
    <t>35/</t>
  </si>
  <si>
    <t>40/</t>
  </si>
  <si>
    <t>30/</t>
  </si>
  <si>
    <t>17/</t>
  </si>
  <si>
    <t>38/</t>
  </si>
  <si>
    <t>15/</t>
  </si>
  <si>
    <t>16/</t>
  </si>
  <si>
    <t>50</t>
  </si>
  <si>
    <t>55</t>
  </si>
  <si>
    <t>60</t>
  </si>
  <si>
    <t>65</t>
  </si>
  <si>
    <t>70</t>
  </si>
  <si>
    <t>shellfish</t>
  </si>
  <si>
    <t>20/</t>
  </si>
  <si>
    <t>10/</t>
  </si>
  <si>
    <t>7/</t>
  </si>
  <si>
    <t>11/</t>
  </si>
  <si>
    <t>21</t>
  </si>
  <si>
    <t>25</t>
  </si>
  <si>
    <t>30</t>
  </si>
  <si>
    <t>bird</t>
  </si>
  <si>
    <t>検出地点数/調査地点数</t>
  </si>
  <si>
    <t>0/1</t>
  </si>
  <si>
    <t>9/12</t>
  </si>
  <si>
    <t>7/12</t>
  </si>
  <si>
    <t>10/13</t>
  </si>
  <si>
    <t>8/14</t>
  </si>
  <si>
    <t>9/14</t>
  </si>
  <si>
    <t>10/14</t>
  </si>
  <si>
    <t>2/4</t>
  </si>
  <si>
    <t>3/5</t>
  </si>
  <si>
    <t>3/6</t>
  </si>
  <si>
    <t>2/2</t>
  </si>
  <si>
    <t>1/2</t>
  </si>
  <si>
    <t>検出範囲</t>
  </si>
  <si>
    <t>単位</t>
  </si>
  <si>
    <t>min</t>
  </si>
  <si>
    <t>max</t>
  </si>
  <si>
    <t>2.0</t>
  </si>
  <si>
    <t>1.0</t>
  </si>
  <si>
    <t>1.4</t>
  </si>
  <si>
    <t>2.8</t>
  </si>
  <si>
    <t>0.030</t>
  </si>
  <si>
    <t>0.044</t>
  </si>
  <si>
    <t>0.020</t>
  </si>
  <si>
    <t>調査</t>
  </si>
  <si>
    <t>9/</t>
  </si>
  <si>
    <t>8/</t>
  </si>
  <si>
    <t>6/11</t>
  </si>
  <si>
    <t>9/13</t>
  </si>
  <si>
    <t>2/6</t>
  </si>
  <si>
    <t>2.3</t>
  </si>
  <si>
    <t>2.1</t>
  </si>
  <si>
    <t>0.11</t>
  </si>
  <si>
    <t>air</t>
  </si>
  <si>
    <t>39/</t>
  </si>
  <si>
    <t>13/</t>
  </si>
  <si>
    <r>
      <t>19</t>
    </r>
    <r>
      <rPr>
        <sz val="9"/>
        <rFont val="ＭＳ 明朝"/>
        <family val="0"/>
      </rPr>
      <t>83</t>
    </r>
  </si>
  <si>
    <t>0</t>
  </si>
  <si>
    <t>A</t>
  </si>
  <si>
    <t>SF</t>
  </si>
  <si>
    <t>W</t>
  </si>
  <si>
    <t>1974</t>
  </si>
  <si>
    <r>
      <t>Enviro. Survey(Air)</t>
    </r>
    <r>
      <rPr>
        <sz val="9"/>
        <rFont val="ＭＳ 明朝"/>
        <family val="0"/>
      </rPr>
      <t>/U.F.C</t>
    </r>
  </si>
  <si>
    <t>63/</t>
  </si>
  <si>
    <t>0.015</t>
  </si>
  <si>
    <t>2100</t>
  </si>
  <si>
    <t>2300</t>
  </si>
  <si>
    <t>95</t>
  </si>
  <si>
    <t>530</t>
  </si>
  <si>
    <t>pg/g-dry</t>
  </si>
  <si>
    <t>10000</t>
  </si>
  <si>
    <t>42</t>
  </si>
  <si>
    <t>35000</t>
  </si>
  <si>
    <t>20000</t>
  </si>
  <si>
    <t>340000</t>
  </si>
  <si>
    <t>140000</t>
  </si>
  <si>
    <t>750000</t>
  </si>
  <si>
    <t>pg/g-wet</t>
  </si>
  <si>
    <t>20</t>
  </si>
  <si>
    <t>10</t>
  </si>
  <si>
    <t>125</t>
  </si>
  <si>
    <t>125005</t>
  </si>
  <si>
    <t>175005</t>
  </si>
  <si>
    <t>990</t>
  </si>
  <si>
    <t>250000</t>
  </si>
  <si>
    <t>350000</t>
  </si>
  <si>
    <t>0/</t>
  </si>
  <si>
    <t>20</t>
  </si>
  <si>
    <t>5</t>
  </si>
  <si>
    <t>10</t>
  </si>
  <si>
    <t>sediment</t>
  </si>
  <si>
    <t>6/</t>
  </si>
  <si>
    <t>5/</t>
  </si>
  <si>
    <t>Wildlife Moninoring</t>
  </si>
  <si>
    <t>fish</t>
  </si>
  <si>
    <t>　　物質名：PCB (polychlorobiphenyl)　　機関名：全機関合計</t>
  </si>
  <si>
    <t>21</t>
  </si>
  <si>
    <t>surface water</t>
  </si>
  <si>
    <t>Birds</t>
  </si>
  <si>
    <t>W</t>
  </si>
  <si>
    <t>S</t>
  </si>
  <si>
    <t>A</t>
  </si>
  <si>
    <t>F</t>
  </si>
  <si>
    <t>SF</t>
  </si>
  <si>
    <t>B</t>
  </si>
  <si>
    <t>B</t>
  </si>
  <si>
    <t>48/</t>
  </si>
  <si>
    <t>Detection Limit: 0.03 pg/l</t>
  </si>
  <si>
    <t>Sediment</t>
  </si>
  <si>
    <t>Fish</t>
  </si>
  <si>
    <t>Shellfish</t>
  </si>
  <si>
    <r>
      <t>Detection Limit: 0.0004 pg/m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- 0.003 ng/m</t>
    </r>
    <r>
      <rPr>
        <vertAlign val="superscript"/>
        <sz val="9"/>
        <rFont val="Times New Roman"/>
        <family val="1"/>
      </rPr>
      <t>3</t>
    </r>
  </si>
  <si>
    <t>Storing      (as of 1998)</t>
  </si>
  <si>
    <t>Using     (as of 1998)</t>
  </si>
  <si>
    <t>Number of sites</t>
  </si>
  <si>
    <t>Quantity</t>
  </si>
  <si>
    <t>High-voltage transformer</t>
  </si>
  <si>
    <t>and condenser</t>
  </si>
  <si>
    <t>(Number)</t>
  </si>
  <si>
    <t>Waste of carbonless</t>
  </si>
  <si>
    <t>duplicating paper</t>
  </si>
  <si>
    <t>(tons)</t>
  </si>
  <si>
    <t>PCB waste</t>
  </si>
  <si>
    <t>Low-voltage transformer</t>
  </si>
  <si>
    <t>Stabilizer</t>
  </si>
  <si>
    <t>Pole transformer</t>
  </si>
  <si>
    <t>Rag</t>
  </si>
  <si>
    <t>Sludge etc.</t>
  </si>
  <si>
    <t>Others</t>
  </si>
  <si>
    <t xml:space="preserve">    (Source : Data from the Ministry of Health, Labor and Welfare)</t>
  </si>
  <si>
    <t xml:space="preserve">    (Notice : Numbers marked * show approximate numbers) </t>
  </si>
  <si>
    <t>Table 1.3.10-3  Strage situation of PCB wastes in Japan</t>
  </si>
  <si>
    <t>(A) Air</t>
  </si>
  <si>
    <t>(B) Surface Water</t>
  </si>
  <si>
    <t>(C) Wildlife</t>
  </si>
  <si>
    <t>A</t>
  </si>
  <si>
    <t>B</t>
  </si>
  <si>
    <t>C</t>
  </si>
  <si>
    <t>D</t>
  </si>
  <si>
    <t>E</t>
  </si>
  <si>
    <t>F</t>
  </si>
  <si>
    <t>A</t>
  </si>
  <si>
    <t>B</t>
  </si>
  <si>
    <t>G</t>
  </si>
  <si>
    <t>H</t>
  </si>
  <si>
    <t>C</t>
  </si>
  <si>
    <t>J</t>
  </si>
  <si>
    <t>I</t>
  </si>
  <si>
    <t>D</t>
  </si>
  <si>
    <t># of detected samples</t>
  </si>
  <si>
    <t># of samples</t>
  </si>
  <si>
    <t># of detected sites</t>
  </si>
  <si>
    <t># of sites</t>
  </si>
  <si>
    <t>max</t>
  </si>
  <si>
    <t>min</t>
  </si>
  <si>
    <t>mid</t>
  </si>
  <si>
    <t>E</t>
  </si>
  <si>
    <t>F</t>
  </si>
  <si>
    <t/>
  </si>
  <si>
    <r>
      <t>bird</t>
    </r>
    <r>
      <rPr>
        <sz val="9"/>
        <rFont val="ＭＳ 明朝"/>
        <family val="0"/>
      </rPr>
      <t>s</t>
    </r>
  </si>
  <si>
    <r>
      <t>m</t>
    </r>
    <r>
      <rPr>
        <sz val="9"/>
        <rFont val="ＭＳ 明朝"/>
        <family val="0"/>
      </rPr>
      <t>id</t>
    </r>
  </si>
  <si>
    <r>
      <t>m</t>
    </r>
    <r>
      <rPr>
        <sz val="9"/>
        <rFont val="ＭＳ 明朝"/>
        <family val="0"/>
      </rPr>
      <t>id</t>
    </r>
  </si>
  <si>
    <t>25/</t>
  </si>
  <si>
    <t>33/</t>
  </si>
  <si>
    <t>24/</t>
  </si>
  <si>
    <t>27/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</si>
</sst>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;@"/>
    <numFmt numFmtId="186" formatCode="[$-411]AM/PM\ hh:mm:ss"/>
    <numFmt numFmtId="187" formatCode="[$-411]&quot; &quot;yyyy&quot;年 &quot;m&quot;月 &quot;d&quot;日 &quot;dddd"/>
    <numFmt numFmtId="188" formatCode="0.000_ "/>
    <numFmt numFmtId="189" formatCode="0.00_ "/>
    <numFmt numFmtId="190" formatCode="0.0_ "/>
    <numFmt numFmtId="191" formatCode="#,##0_ "/>
    <numFmt numFmtId="192" formatCode="#,##0_);[Red]\(#,##0\)"/>
    <numFmt numFmtId="193" formatCode="0_);[Red]\(0\)"/>
    <numFmt numFmtId="194" formatCode="#,##0_ ;[Red]\-#,##0\ "/>
    <numFmt numFmtId="195" formatCode="#,##0.0_);[Red]\(#,##0.0\)"/>
    <numFmt numFmtId="196" formatCode="#,##0.00_);[Red]\(#,##0.00\)"/>
    <numFmt numFmtId="197" formatCode="#,##0.000_);[Red]\(#,##0.000\)"/>
  </numFmts>
  <fonts count="20">
    <font>
      <sz val="9"/>
      <name val="ＭＳ 明朝"/>
      <family val="0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name val="ＭＳ 明朝"/>
      <family val="0"/>
    </font>
    <font>
      <sz val="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vertAlign val="superscript"/>
      <sz val="9"/>
      <name val="ＭＳ Ｐゴシック"/>
      <family val="3"/>
    </font>
    <font>
      <u val="single"/>
      <sz val="11"/>
      <name val="Times New Roman"/>
      <family val="1"/>
    </font>
    <font>
      <sz val="9"/>
      <name val="Times New Roman"/>
      <family val="1"/>
    </font>
    <font>
      <sz val="6"/>
      <name val="Osaka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Times New Roman"/>
      <family val="1"/>
    </font>
    <font>
      <vertAlign val="superscript"/>
      <sz val="9"/>
      <name val="Times New Roman"/>
      <family val="1"/>
    </font>
    <font>
      <sz val="10.5"/>
      <name val="ＭＳ ゴシック"/>
      <family val="3"/>
    </font>
    <font>
      <sz val="10.5"/>
      <name val="Times New Roman"/>
      <family val="1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>
      <alignment/>
      <protection/>
    </xf>
    <xf numFmtId="0" fontId="12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wrapText="1"/>
    </xf>
    <xf numFmtId="49" fontId="0" fillId="3" borderId="4" xfId="0" applyNumberFormat="1" applyFill="1" applyBorder="1" applyAlignment="1">
      <alignment/>
    </xf>
    <xf numFmtId="49" fontId="0" fillId="2" borderId="4" xfId="0" applyNumberFormat="1" applyFill="1" applyBorder="1" applyAlignment="1">
      <alignment/>
    </xf>
    <xf numFmtId="49" fontId="3" fillId="2" borderId="2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wrapText="1"/>
    </xf>
    <xf numFmtId="49" fontId="0" fillId="2" borderId="4" xfId="0" applyNumberForma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wrapText="1"/>
    </xf>
    <xf numFmtId="49" fontId="0" fillId="3" borderId="4" xfId="0" applyNumberFormat="1" applyFill="1" applyBorder="1" applyAlignment="1" quotePrefix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2" borderId="0" xfId="0" applyNumberFormat="1" applyFont="1" applyFill="1" applyAlignment="1">
      <alignment/>
    </xf>
    <xf numFmtId="49" fontId="0" fillId="2" borderId="1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/>
    </xf>
    <xf numFmtId="49" fontId="0" fillId="2" borderId="2" xfId="0" applyNumberFormat="1" applyFont="1" applyFill="1" applyBorder="1" applyAlignment="1">
      <alignment/>
    </xf>
    <xf numFmtId="49" fontId="0" fillId="2" borderId="3" xfId="0" applyNumberFormat="1" applyFont="1" applyFill="1" applyBorder="1" applyAlignment="1">
      <alignment/>
    </xf>
    <xf numFmtId="49" fontId="0" fillId="3" borderId="4" xfId="0" applyNumberFormat="1" applyFont="1" applyFill="1" applyBorder="1" applyAlignment="1">
      <alignment/>
    </xf>
    <xf numFmtId="49" fontId="0" fillId="2" borderId="4" xfId="0" applyNumberFormat="1" applyFont="1" applyFill="1" applyBorder="1" applyAlignment="1">
      <alignment/>
    </xf>
    <xf numFmtId="49" fontId="0" fillId="3" borderId="8" xfId="0" applyNumberFormat="1" applyFont="1" applyFill="1" applyBorder="1" applyAlignment="1">
      <alignment horizontal="left"/>
    </xf>
    <xf numFmtId="49" fontId="0" fillId="3" borderId="9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49" fontId="0" fillId="3" borderId="12" xfId="0" applyNumberFormat="1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185" fontId="0" fillId="3" borderId="14" xfId="0" applyNumberFormat="1" applyFont="1" applyFill="1" applyBorder="1" applyAlignment="1">
      <alignment horizontal="left"/>
    </xf>
    <xf numFmtId="49" fontId="0" fillId="2" borderId="2" xfId="0" applyNumberFormat="1" applyFont="1" applyFill="1" applyBorder="1" applyAlignment="1">
      <alignment wrapText="1"/>
    </xf>
    <xf numFmtId="49" fontId="0" fillId="3" borderId="4" xfId="0" applyNumberFormat="1" applyFont="1" applyFill="1" applyBorder="1" applyAlignment="1">
      <alignment wrapText="1"/>
    </xf>
    <xf numFmtId="49" fontId="0" fillId="2" borderId="4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wrapText="1"/>
    </xf>
    <xf numFmtId="0" fontId="0" fillId="0" borderId="15" xfId="0" applyBorder="1" applyAlignment="1">
      <alignment horizontal="center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0" fillId="4" borderId="0" xfId="0" applyFont="1" applyFill="1" applyAlignment="1">
      <alignment/>
    </xf>
    <xf numFmtId="0" fontId="14" fillId="0" borderId="6" xfId="22" applyFont="1" applyBorder="1" applyAlignment="1">
      <alignment horizontal="center" vertical="center"/>
      <protection/>
    </xf>
    <xf numFmtId="0" fontId="14" fillId="0" borderId="0" xfId="22" applyFont="1">
      <alignment vertical="center"/>
      <protection/>
    </xf>
    <xf numFmtId="0" fontId="14" fillId="0" borderId="4" xfId="22" applyFont="1" applyBorder="1" applyAlignment="1">
      <alignment horizontal="center" vertical="center"/>
      <protection/>
    </xf>
    <xf numFmtId="0" fontId="14" fillId="0" borderId="4" xfId="22" applyFont="1" applyBorder="1" applyAlignment="1">
      <alignment vertical="center" wrapText="1"/>
      <protection/>
    </xf>
    <xf numFmtId="0" fontId="14" fillId="0" borderId="4" xfId="22" applyFont="1" applyBorder="1">
      <alignment vertical="center"/>
      <protection/>
    </xf>
    <xf numFmtId="192" fontId="14" fillId="0" borderId="4" xfId="22" applyNumberFormat="1" applyFont="1" applyBorder="1" applyAlignment="1">
      <alignment horizontal="center" vertical="center"/>
      <protection/>
    </xf>
    <xf numFmtId="192" fontId="14" fillId="0" borderId="4" xfId="22" applyNumberFormat="1" applyFont="1" applyBorder="1">
      <alignment vertical="center"/>
      <protection/>
    </xf>
    <xf numFmtId="192" fontId="14" fillId="0" borderId="4" xfId="22" applyNumberFormat="1" applyFont="1" applyBorder="1" applyAlignment="1">
      <alignment horizontal="right" vertical="center"/>
      <protection/>
    </xf>
    <xf numFmtId="0" fontId="14" fillId="0" borderId="0" xfId="22" applyFont="1" applyAlignment="1">
      <alignment horizontal="center" vertical="center"/>
      <protection/>
    </xf>
    <xf numFmtId="0" fontId="15" fillId="0" borderId="0" xfId="22" applyFont="1">
      <alignment vertical="center"/>
      <protection/>
    </xf>
    <xf numFmtId="0" fontId="18" fillId="0" borderId="0" xfId="21" applyFont="1">
      <alignment/>
      <protection/>
    </xf>
    <xf numFmtId="0" fontId="18" fillId="0" borderId="5" xfId="21" applyFont="1" applyBorder="1">
      <alignment/>
      <protection/>
    </xf>
    <xf numFmtId="0" fontId="18" fillId="0" borderId="4" xfId="21" applyFont="1" applyBorder="1" applyAlignment="1">
      <alignment horizontal="center"/>
      <protection/>
    </xf>
    <xf numFmtId="0" fontId="18" fillId="0" borderId="7" xfId="21" applyFont="1" applyBorder="1">
      <alignment/>
      <protection/>
    </xf>
    <xf numFmtId="192" fontId="18" fillId="0" borderId="5" xfId="21" applyNumberFormat="1" applyFont="1" applyBorder="1">
      <alignment/>
      <protection/>
    </xf>
    <xf numFmtId="194" fontId="18" fillId="0" borderId="5" xfId="17" applyNumberFormat="1" applyFont="1" applyBorder="1" applyAlignment="1">
      <alignment/>
    </xf>
    <xf numFmtId="3" fontId="18" fillId="0" borderId="5" xfId="21" applyNumberFormat="1" applyFont="1" applyBorder="1">
      <alignment/>
      <protection/>
    </xf>
    <xf numFmtId="192" fontId="18" fillId="0" borderId="7" xfId="21" applyNumberFormat="1" applyFont="1" applyBorder="1">
      <alignment/>
      <protection/>
    </xf>
    <xf numFmtId="194" fontId="18" fillId="0" borderId="7" xfId="17" applyNumberFormat="1" applyFont="1" applyBorder="1" applyAlignment="1">
      <alignment horizontal="center"/>
    </xf>
    <xf numFmtId="192" fontId="18" fillId="0" borderId="7" xfId="17" applyNumberFormat="1" applyFont="1" applyBorder="1" applyAlignment="1">
      <alignment horizontal="center"/>
    </xf>
    <xf numFmtId="38" fontId="18" fillId="0" borderId="7" xfId="17" applyFont="1" applyBorder="1" applyAlignment="1">
      <alignment horizontal="center"/>
    </xf>
    <xf numFmtId="0" fontId="19" fillId="0" borderId="0" xfId="0" applyFont="1" applyAlignment="1">
      <alignment/>
    </xf>
    <xf numFmtId="0" fontId="13" fillId="0" borderId="16" xfId="22" applyFont="1" applyBorder="1" applyAlignment="1">
      <alignment horizontal="center" vertical="center"/>
      <protection/>
    </xf>
    <xf numFmtId="0" fontId="13" fillId="0" borderId="17" xfId="22" applyFont="1" applyBorder="1" applyAlignment="1">
      <alignment horizontal="center" vertical="center"/>
      <protection/>
    </xf>
    <xf numFmtId="0" fontId="14" fillId="0" borderId="7" xfId="22" applyFont="1" applyBorder="1" applyAlignment="1">
      <alignment horizontal="center" vertical="center"/>
      <protection/>
    </xf>
    <xf numFmtId="0" fontId="14" fillId="0" borderId="4" xfId="22" applyFont="1" applyBorder="1" applyAlignment="1">
      <alignment horizontal="center" vertical="center"/>
      <protection/>
    </xf>
    <xf numFmtId="0" fontId="18" fillId="0" borderId="4" xfId="21" applyFont="1" applyBorder="1" applyAlignment="1">
      <alignment horizontal="center"/>
      <protection/>
    </xf>
    <xf numFmtId="0" fontId="18" fillId="0" borderId="0" xfId="21" applyFont="1" applyAlignment="1">
      <alignment horizont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5" borderId="0" xfId="0" applyFill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" borderId="4" xfId="0" applyNumberFormat="1" applyFill="1" applyBorder="1" applyAlignment="1">
      <alignment/>
    </xf>
    <xf numFmtId="0" fontId="0" fillId="3" borderId="4" xfId="0" applyNumberFormat="1" applyFill="1" applyBorder="1" applyAlignment="1">
      <alignment horizontal="left"/>
    </xf>
    <xf numFmtId="0" fontId="0" fillId="3" borderId="4" xfId="0" applyNumberFormat="1" applyFont="1" applyFill="1" applyBorder="1" applyAlignment="1">
      <alignment wrapText="1"/>
    </xf>
    <xf numFmtId="0" fontId="0" fillId="3" borderId="1" xfId="0" applyNumberFormat="1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0" fontId="0" fillId="4" borderId="21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0" borderId="0" xfId="0" applyNumberFormat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.3-Table" xfId="21"/>
    <cellStyle name="標準_FigTbl.xls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179"/>
          <c:w val="0.93425"/>
          <c:h val="0.821"/>
        </c:manualLayout>
      </c:layout>
      <c:lineChart>
        <c:grouping val="standard"/>
        <c:varyColors val="0"/>
        <c:ser>
          <c:idx val="0"/>
          <c:order val="0"/>
          <c:tx>
            <c:strRef>
              <c:f>data115!$A$2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data115!$DH$2:$EM$2</c:f>
                <c:numCache>
                  <c:ptCount val="2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1.12</c:v>
                  </c:pt>
                  <c:pt idx="20">
                    <c:v>0</c:v>
                  </c:pt>
                  <c:pt idx="21">
                    <c:v>1.795</c:v>
                  </c:pt>
                  <c:pt idx="22">
                    <c:v>1.79</c:v>
                  </c:pt>
                </c:numCache>
              </c:numRef>
            </c:plus>
            <c:minus>
              <c:numRef>
                <c:f>data115!$BE$2:$CJ$2</c:f>
                <c:numCache>
                  <c:ptCount val="2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0.336</c:v>
                  </c:pt>
                  <c:pt idx="20">
                    <c:v>0</c:v>
                  </c:pt>
                  <c:pt idx="21">
                    <c:v>0.195</c:v>
                  </c:pt>
                  <c:pt idx="22">
                    <c:v>0.41900000000000004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data115!$B$1:$X$1</c:f>
              <c:numCache>
                <c:ptCount val="2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</c:numCache>
            </c:numRef>
          </c:cat>
          <c:val>
            <c:numRef>
              <c:f>data115!$B$2:$X$2</c:f>
              <c:numCache>
                <c:ptCount val="23"/>
                <c:pt idx="19">
                  <c:v>0.38</c:v>
                </c:pt>
                <c:pt idx="21">
                  <c:v>0.305</c:v>
                </c:pt>
                <c:pt idx="22">
                  <c:v>0.51</c:v>
                </c:pt>
              </c:numCache>
            </c:numRef>
          </c:val>
          <c:smooth val="0"/>
        </c:ser>
        <c:marker val="1"/>
        <c:axId val="23807953"/>
        <c:axId val="12944986"/>
      </c:lineChart>
      <c:catAx>
        <c:axId val="23807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944986"/>
        <c:crosses val="autoZero"/>
        <c:auto val="1"/>
        <c:lblOffset val="100"/>
        <c:noMultiLvlLbl val="0"/>
      </c:catAx>
      <c:valAx>
        <c:axId val="12944986"/>
        <c:scaling>
          <c:orientation val="minMax"/>
          <c:max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ng/m</a:t>
                </a:r>
                <a:r>
                  <a:rPr lang="en-US" cap="none" sz="900" b="0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0.02025"/>
              <c:y val="0.1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23807953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245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18175"/>
          <c:w val="0.9127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data115!$A$4</c:f>
              <c:strCache>
                <c:ptCount val="1"/>
                <c:pt idx="0">
                  <c:v>Water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data115!$DH$4:$EM$4</c:f>
                <c:numCache>
                  <c:ptCount val="2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7.87</c:v>
                  </c:pt>
                </c:numCache>
              </c:numRef>
            </c:plus>
            <c:minus>
              <c:numRef>
                <c:f>data115!$BE$4:$CJ$4</c:f>
                <c:numCache>
                  <c:ptCount val="2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0.435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data115!$B$3:$X$3</c:f>
              <c:numCache>
                <c:ptCount val="2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</c:numCache>
            </c:numRef>
          </c:cat>
          <c:val>
            <c:numRef>
              <c:f>data115!$B$4:$X$4</c:f>
              <c:numCache>
                <c:ptCount val="23"/>
                <c:pt idx="22">
                  <c:v>0.53</c:v>
                </c:pt>
              </c:numCache>
            </c:numRef>
          </c:val>
          <c:smooth val="0"/>
        </c:ser>
        <c:marker val="1"/>
        <c:axId val="49396011"/>
        <c:axId val="41910916"/>
      </c:lineChart>
      <c:catAx>
        <c:axId val="49396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910916"/>
        <c:crosses val="autoZero"/>
        <c:auto val="1"/>
        <c:lblOffset val="100"/>
        <c:noMultiLvlLbl val="0"/>
      </c:catAx>
      <c:valAx>
        <c:axId val="419109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ug/l</a:t>
                </a:r>
              </a:p>
            </c:rich>
          </c:tx>
          <c:layout>
            <c:manualLayout>
              <c:xMode val="factor"/>
              <c:yMode val="factor"/>
              <c:x val="0.020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9396011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25"/>
          <c:y val="0.254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1855"/>
          <c:w val="0.945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data115!$A$8</c:f>
              <c:strCache>
                <c:ptCount val="1"/>
                <c:pt idx="0">
                  <c:v>Fish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data115!$DH$8:$EM$8</c:f>
                <c:numCache>
                  <c:ptCount val="23"/>
                  <c:pt idx="0">
                    <c:v>0.455</c:v>
                  </c:pt>
                  <c:pt idx="1">
                    <c:v>0.6399999999999999</c:v>
                  </c:pt>
                  <c:pt idx="2">
                    <c:v>0.96</c:v>
                  </c:pt>
                  <c:pt idx="3">
                    <c:v>1.79</c:v>
                  </c:pt>
                  <c:pt idx="4">
                    <c:v>2.08</c:v>
                  </c:pt>
                  <c:pt idx="5">
                    <c:v>0.96</c:v>
                  </c:pt>
                  <c:pt idx="6">
                    <c:v>0.98</c:v>
                  </c:pt>
                  <c:pt idx="7">
                    <c:v>1.33</c:v>
                  </c:pt>
                  <c:pt idx="8">
                    <c:v>0.97</c:v>
                  </c:pt>
                  <c:pt idx="9">
                    <c:v>0.36</c:v>
                  </c:pt>
                  <c:pt idx="10">
                    <c:v>0.51</c:v>
                  </c:pt>
                  <c:pt idx="11">
                    <c:v>0.54</c:v>
                  </c:pt>
                  <c:pt idx="12">
                    <c:v>0.705</c:v>
                  </c:pt>
                  <c:pt idx="13">
                    <c:v>2.18</c:v>
                  </c:pt>
                  <c:pt idx="14">
                    <c:v>0.52</c:v>
                  </c:pt>
                  <c:pt idx="15">
                    <c:v>0.86</c:v>
                  </c:pt>
                  <c:pt idx="16">
                    <c:v>0.315</c:v>
                  </c:pt>
                  <c:pt idx="17">
                    <c:v>0.24</c:v>
                  </c:pt>
                  <c:pt idx="18">
                    <c:v>0.43</c:v>
                  </c:pt>
                  <c:pt idx="19">
                    <c:v>0.33599999999999997</c:v>
                  </c:pt>
                  <c:pt idx="20">
                    <c:v>0.28</c:v>
                  </c:pt>
                  <c:pt idx="21">
                    <c:v>0.7665000000000001</c:v>
                  </c:pt>
                  <c:pt idx="22">
                    <c:v>0.94</c:v>
                  </c:pt>
                </c:numCache>
              </c:numRef>
            </c:plus>
            <c:minus>
              <c:numRef>
                <c:f>data115!$BE$8:$CJ$8</c:f>
                <c:numCache>
                  <c:ptCount val="23"/>
                  <c:pt idx="0">
                    <c:v>0.045</c:v>
                  </c:pt>
                  <c:pt idx="1">
                    <c:v>0.06</c:v>
                  </c:pt>
                  <c:pt idx="2">
                    <c:v>0.04</c:v>
                  </c:pt>
                  <c:pt idx="3">
                    <c:v>0.01</c:v>
                  </c:pt>
                  <c:pt idx="4">
                    <c:v>0.02</c:v>
                  </c:pt>
                  <c:pt idx="5">
                    <c:v>0.03</c:v>
                  </c:pt>
                  <c:pt idx="6">
                    <c:v>0.02</c:v>
                  </c:pt>
                  <c:pt idx="7">
                    <c:v>0.07</c:v>
                  </c:pt>
                  <c:pt idx="8">
                    <c:v>0.03</c:v>
                  </c:pt>
                  <c:pt idx="9">
                    <c:v>0.04</c:v>
                  </c:pt>
                  <c:pt idx="10">
                    <c:v>0.02</c:v>
                  </c:pt>
                  <c:pt idx="11">
                    <c:v>0.03</c:v>
                  </c:pt>
                  <c:pt idx="12">
                    <c:v>0.025</c:v>
                  </c:pt>
                  <c:pt idx="13">
                    <c:v>0.02</c:v>
                  </c:pt>
                  <c:pt idx="14">
                    <c:v>0.01</c:v>
                  </c:pt>
                  <c:pt idx="15">
                    <c:v>0.01</c:v>
                  </c:pt>
                  <c:pt idx="16">
                    <c:v>0.015</c:v>
                  </c:pt>
                  <c:pt idx="17">
                    <c:v>0</c:v>
                  </c:pt>
                  <c:pt idx="18">
                    <c:v>0.02</c:v>
                  </c:pt>
                  <c:pt idx="19">
                    <c:v>0.03</c:v>
                  </c:pt>
                  <c:pt idx="20">
                    <c:v>0.01</c:v>
                  </c:pt>
                  <c:pt idx="21">
                    <c:v>0.0135</c:v>
                  </c:pt>
                  <c:pt idx="22">
                    <c:v>0.01</c:v>
                  </c:pt>
                </c:numCache>
              </c:numRef>
            </c:minus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numRef>
              <c:f>data115!$B$7:$X$7</c:f>
              <c:numCache>
                <c:ptCount val="2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</c:numCache>
            </c:numRef>
          </c:cat>
          <c:val>
            <c:numRef>
              <c:f>data115!$B$8:$X$8</c:f>
              <c:numCache>
                <c:ptCount val="23"/>
                <c:pt idx="0">
                  <c:v>0.045</c:v>
                </c:pt>
                <c:pt idx="1">
                  <c:v>0.06</c:v>
                </c:pt>
                <c:pt idx="2">
                  <c:v>0.04</c:v>
                </c:pt>
                <c:pt idx="3">
                  <c:v>0.01</c:v>
                </c:pt>
                <c:pt idx="4">
                  <c:v>0.02</c:v>
                </c:pt>
                <c:pt idx="5">
                  <c:v>0.03</c:v>
                </c:pt>
                <c:pt idx="6">
                  <c:v>0.02</c:v>
                </c:pt>
                <c:pt idx="7">
                  <c:v>0.07</c:v>
                </c:pt>
                <c:pt idx="8">
                  <c:v>0.03</c:v>
                </c:pt>
                <c:pt idx="9">
                  <c:v>0.04</c:v>
                </c:pt>
                <c:pt idx="10">
                  <c:v>0.02</c:v>
                </c:pt>
                <c:pt idx="11">
                  <c:v>0.03</c:v>
                </c:pt>
                <c:pt idx="12">
                  <c:v>0.025</c:v>
                </c:pt>
                <c:pt idx="13">
                  <c:v>0.02</c:v>
                </c:pt>
                <c:pt idx="14">
                  <c:v>0.01</c:v>
                </c:pt>
                <c:pt idx="15">
                  <c:v>0.01</c:v>
                </c:pt>
                <c:pt idx="16">
                  <c:v>0.015</c:v>
                </c:pt>
                <c:pt idx="17">
                  <c:v>0</c:v>
                </c:pt>
                <c:pt idx="18">
                  <c:v>0.02</c:v>
                </c:pt>
                <c:pt idx="19">
                  <c:v>0.03</c:v>
                </c:pt>
                <c:pt idx="20">
                  <c:v>0.01</c:v>
                </c:pt>
                <c:pt idx="21">
                  <c:v>0.0135</c:v>
                </c:pt>
                <c:pt idx="22">
                  <c:v>0.01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data115!$A$9</c:f>
              <c:strCache>
                <c:ptCount val="1"/>
                <c:pt idx="0">
                  <c:v>Shellfish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data115!$DH$9:$EM$9</c:f>
                <c:numCache>
                  <c:ptCount val="23"/>
                  <c:pt idx="0">
                    <c:v>0.01999999999999999</c:v>
                  </c:pt>
                  <c:pt idx="1">
                    <c:v>0.009999999999999995</c:v>
                  </c:pt>
                  <c:pt idx="2">
                    <c:v>0.020000000000000004</c:v>
                  </c:pt>
                  <c:pt idx="3">
                    <c:v>0.06</c:v>
                  </c:pt>
                  <c:pt idx="4">
                    <c:v>0.030000000000000002</c:v>
                  </c:pt>
                  <c:pt idx="5">
                    <c:v>0.08</c:v>
                  </c:pt>
                  <c:pt idx="6">
                    <c:v>0.075</c:v>
                  </c:pt>
                  <c:pt idx="7">
                    <c:v>0.075</c:v>
                  </c:pt>
                  <c:pt idx="8">
                    <c:v>0.0775</c:v>
                  </c:pt>
                  <c:pt idx="9">
                    <c:v>0.06</c:v>
                  </c:pt>
                  <c:pt idx="10">
                    <c:v>0.05</c:v>
                  </c:pt>
                  <c:pt idx="11">
                    <c:v>0.09</c:v>
                  </c:pt>
                  <c:pt idx="12">
                    <c:v>0.05</c:v>
                  </c:pt>
                  <c:pt idx="13">
                    <c:v>0.04</c:v>
                  </c:pt>
                  <c:pt idx="14">
                    <c:v>0.04</c:v>
                  </c:pt>
                  <c:pt idx="15">
                    <c:v>0.02</c:v>
                  </c:pt>
                  <c:pt idx="16">
                    <c:v>0.01</c:v>
                  </c:pt>
                  <c:pt idx="17">
                    <c:v>0.11</c:v>
                  </c:pt>
                  <c:pt idx="18">
                    <c:v>0.04</c:v>
                  </c:pt>
                  <c:pt idx="19">
                    <c:v>0.03</c:v>
                  </c:pt>
                  <c:pt idx="20">
                    <c:v>0.09</c:v>
                  </c:pt>
                  <c:pt idx="21">
                    <c:v>0.052</c:v>
                  </c:pt>
                  <c:pt idx="22">
                    <c:v>0.04</c:v>
                  </c:pt>
                </c:numCache>
              </c:numRef>
            </c:plus>
            <c:minus>
              <c:numRef>
                <c:f>data115!$BE$9:$CJ$9</c:f>
                <c:numCache>
                  <c:ptCount val="23"/>
                  <c:pt idx="0">
                    <c:v>0.060000000000000005</c:v>
                  </c:pt>
                  <c:pt idx="1">
                    <c:v>0.060000000000000005</c:v>
                  </c:pt>
                  <c:pt idx="2">
                    <c:v>0.019999999999999997</c:v>
                  </c:pt>
                  <c:pt idx="3">
                    <c:v>0</c:v>
                  </c:pt>
                  <c:pt idx="4">
                    <c:v>0.02</c:v>
                  </c:pt>
                  <c:pt idx="5">
                    <c:v>0.02</c:v>
                  </c:pt>
                  <c:pt idx="6">
                    <c:v>0.015</c:v>
                  </c:pt>
                  <c:pt idx="7">
                    <c:v>0.015</c:v>
                  </c:pt>
                  <c:pt idx="8">
                    <c:v>0.0125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0.02</c:v>
                  </c:pt>
                  <c:pt idx="12">
                    <c:v>0.02</c:v>
                  </c:pt>
                  <c:pt idx="13">
                    <c:v>0.02</c:v>
                  </c:pt>
                  <c:pt idx="14">
                    <c:v>0</c:v>
                  </c:pt>
                  <c:pt idx="15">
                    <c:v>0.01</c:v>
                  </c:pt>
                  <c:pt idx="16">
                    <c:v>0.01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339966"/>
                </a:solidFill>
              </a:ln>
            </c:spPr>
          </c:errBars>
          <c:cat>
            <c:numRef>
              <c:f>data115!$B$7:$X$7</c:f>
              <c:numCache>
                <c:ptCount val="2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</c:numCache>
            </c:numRef>
          </c:cat>
          <c:val>
            <c:numRef>
              <c:f>data115!$B$9:$X$9</c:f>
              <c:numCache>
                <c:ptCount val="23"/>
                <c:pt idx="0">
                  <c:v>0.07</c:v>
                </c:pt>
                <c:pt idx="1">
                  <c:v>0.07</c:v>
                </c:pt>
                <c:pt idx="2">
                  <c:v>0.03</c:v>
                </c:pt>
                <c:pt idx="3">
                  <c:v>0</c:v>
                </c:pt>
                <c:pt idx="4">
                  <c:v>0.02</c:v>
                </c:pt>
                <c:pt idx="5">
                  <c:v>0.02</c:v>
                </c:pt>
                <c:pt idx="6">
                  <c:v>0.015</c:v>
                </c:pt>
                <c:pt idx="7">
                  <c:v>0.015</c:v>
                </c:pt>
                <c:pt idx="8">
                  <c:v>0.0125</c:v>
                </c:pt>
                <c:pt idx="9">
                  <c:v>0</c:v>
                </c:pt>
                <c:pt idx="10">
                  <c:v>0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</c:v>
                </c:pt>
                <c:pt idx="15">
                  <c:v>0.01</c:v>
                </c:pt>
                <c:pt idx="16">
                  <c:v>0.01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data115!$A$10</c:f>
              <c:strCache>
                <c:ptCount val="1"/>
                <c:pt idx="0">
                  <c:v>Birds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data115!$DH$10:$EM$10</c:f>
                <c:numCache>
                  <c:ptCount val="23"/>
                  <c:pt idx="0">
                    <c:v>0.01</c:v>
                  </c:pt>
                  <c:pt idx="1">
                    <c:v>0.009999999999999998</c:v>
                  </c:pt>
                  <c:pt idx="2">
                    <c:v>0.009999999999999998</c:v>
                  </c:pt>
                  <c:pt idx="3">
                    <c:v>0</c:v>
                  </c:pt>
                  <c:pt idx="4">
                    <c:v>7.445</c:v>
                  </c:pt>
                  <c:pt idx="5">
                    <c:v>2</c:v>
                  </c:pt>
                  <c:pt idx="6">
                    <c:v>1.495</c:v>
                  </c:pt>
                  <c:pt idx="7">
                    <c:v>1.3975</c:v>
                  </c:pt>
                  <c:pt idx="8">
                    <c:v>0.995</c:v>
                  </c:pt>
                  <c:pt idx="9">
                    <c:v>2.09</c:v>
                  </c:pt>
                  <c:pt idx="10">
                    <c:v>2.695</c:v>
                  </c:pt>
                  <c:pt idx="11">
                    <c:v>1.34</c:v>
                  </c:pt>
                  <c:pt idx="12">
                    <c:v>1.4965000000000002</c:v>
                  </c:pt>
                  <c:pt idx="13">
                    <c:v>2.296</c:v>
                  </c:pt>
                  <c:pt idx="14">
                    <c:v>1</c:v>
                  </c:pt>
                  <c:pt idx="15">
                    <c:v>0.5355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0.006500000000000001</c:v>
                  </c:pt>
                  <c:pt idx="20">
                    <c:v>0.02</c:v>
                  </c:pt>
                  <c:pt idx="21">
                    <c:v>0.01</c:v>
                  </c:pt>
                  <c:pt idx="22">
                    <c:v>0.02</c:v>
                  </c:pt>
                </c:numCache>
              </c:numRef>
            </c:plus>
            <c:minus>
              <c:numRef>
                <c:f>data115!$BE$10:$CJ$10</c:f>
                <c:numCache>
                  <c:ptCount val="23"/>
                  <c:pt idx="0">
                    <c:v>0.01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1.4549999999999998</c:v>
                  </c:pt>
                  <c:pt idx="5">
                    <c:v>0.6</c:v>
                  </c:pt>
                  <c:pt idx="6">
                    <c:v>0.805</c:v>
                  </c:pt>
                  <c:pt idx="7">
                    <c:v>0.7025</c:v>
                  </c:pt>
                  <c:pt idx="8">
                    <c:v>0.505</c:v>
                  </c:pt>
                  <c:pt idx="9">
                    <c:v>0.7</c:v>
                  </c:pt>
                  <c:pt idx="10">
                    <c:v>0.905</c:v>
                  </c:pt>
                  <c:pt idx="11">
                    <c:v>0.56</c:v>
                  </c:pt>
                  <c:pt idx="12">
                    <c:v>0.5035</c:v>
                  </c:pt>
                  <c:pt idx="13">
                    <c:v>1.004</c:v>
                  </c:pt>
                  <c:pt idx="14">
                    <c:v>0.4</c:v>
                  </c:pt>
                  <c:pt idx="15">
                    <c:v>0.3345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0.0135</c:v>
                  </c:pt>
                  <c:pt idx="20">
                    <c:v>0</c:v>
                  </c:pt>
                  <c:pt idx="21">
                    <c:v>0.01</c:v>
                  </c:pt>
                  <c:pt idx="22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data115!$B$7:$X$7</c:f>
              <c:numCache>
                <c:ptCount val="2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</c:numCache>
            </c:numRef>
          </c:cat>
          <c:val>
            <c:numRef>
              <c:f>data115!$B$10:$X$10</c:f>
              <c:numCache>
                <c:ptCount val="23"/>
                <c:pt idx="0">
                  <c:v>0.01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1.4549999999999998</c:v>
                </c:pt>
                <c:pt idx="5">
                  <c:v>0.6</c:v>
                </c:pt>
                <c:pt idx="6">
                  <c:v>0.805</c:v>
                </c:pt>
                <c:pt idx="7">
                  <c:v>0.7025</c:v>
                </c:pt>
                <c:pt idx="8">
                  <c:v>0.505</c:v>
                </c:pt>
                <c:pt idx="9">
                  <c:v>0.71</c:v>
                </c:pt>
                <c:pt idx="10">
                  <c:v>0.905</c:v>
                </c:pt>
                <c:pt idx="11">
                  <c:v>0.56</c:v>
                </c:pt>
                <c:pt idx="12">
                  <c:v>0.5035</c:v>
                </c:pt>
                <c:pt idx="13">
                  <c:v>1.004</c:v>
                </c:pt>
                <c:pt idx="14">
                  <c:v>0.4</c:v>
                </c:pt>
                <c:pt idx="15">
                  <c:v>0.3345</c:v>
                </c:pt>
                <c:pt idx="16">
                  <c:v>0</c:v>
                </c:pt>
                <c:pt idx="19">
                  <c:v>0.0135</c:v>
                </c:pt>
                <c:pt idx="20">
                  <c:v>0</c:v>
                </c:pt>
                <c:pt idx="21">
                  <c:v>0.01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41653925"/>
        <c:axId val="39341006"/>
      </c:lineChart>
      <c:catAx>
        <c:axId val="41653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341006"/>
        <c:crosses val="autoZero"/>
        <c:auto val="1"/>
        <c:lblOffset val="100"/>
        <c:noMultiLvlLbl val="0"/>
      </c:catAx>
      <c:valAx>
        <c:axId val="393410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ug/g-wet</a:t>
                </a:r>
              </a:p>
            </c:rich>
          </c:tx>
          <c:layout>
            <c:manualLayout>
              <c:xMode val="factor"/>
              <c:yMode val="factor"/>
              <c:x val="0.0227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41653925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75"/>
          <c:y val="0.235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28575</xdr:rowOff>
    </xdr:from>
    <xdr:to>
      <xdr:col>24</xdr:col>
      <xdr:colOff>361950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9525" y="714375"/>
        <a:ext cx="94583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9525</xdr:rowOff>
    </xdr:from>
    <xdr:to>
      <xdr:col>25</xdr:col>
      <xdr:colOff>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0" y="4229100"/>
        <a:ext cx="94773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25</xdr:col>
      <xdr:colOff>0</xdr:colOff>
      <xdr:row>67</xdr:row>
      <xdr:rowOff>133350</xdr:rowOff>
    </xdr:to>
    <xdr:graphicFrame>
      <xdr:nvGraphicFramePr>
        <xdr:cNvPr id="3" name="Chart 3"/>
        <xdr:cNvGraphicFramePr/>
      </xdr:nvGraphicFramePr>
      <xdr:xfrm>
        <a:off x="9525" y="7743825"/>
        <a:ext cx="946785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:H1"/>
    </sheetView>
  </sheetViews>
  <sheetFormatPr defaultColWidth="9.00390625" defaultRowHeight="12"/>
  <cols>
    <col min="1" max="1" width="10.875" style="65" customWidth="1"/>
    <col min="2" max="6" width="15.625" style="58" customWidth="1"/>
    <col min="7" max="7" width="16.375" style="58" customWidth="1"/>
    <col min="8" max="9" width="15.625" style="58" customWidth="1"/>
    <col min="10" max="16384" width="12.375" style="58" customWidth="1"/>
  </cols>
  <sheetData>
    <row r="1" spans="1:9" ht="30" customHeight="1">
      <c r="A1" s="79" t="s">
        <v>101</v>
      </c>
      <c r="B1" s="80"/>
      <c r="C1" s="80"/>
      <c r="D1" s="80"/>
      <c r="E1" s="80"/>
      <c r="F1" s="80"/>
      <c r="G1" s="80"/>
      <c r="H1" s="80"/>
      <c r="I1" s="57" t="s">
        <v>102</v>
      </c>
    </row>
    <row r="2" spans="1:9" ht="27" customHeight="1">
      <c r="A2" s="81" t="s">
        <v>103</v>
      </c>
      <c r="B2" s="81" t="s">
        <v>104</v>
      </c>
      <c r="C2" s="81" t="s">
        <v>105</v>
      </c>
      <c r="D2" s="81" t="s">
        <v>106</v>
      </c>
      <c r="E2" s="81" t="s">
        <v>107</v>
      </c>
      <c r="F2" s="81"/>
      <c r="G2" s="81"/>
      <c r="H2" s="81"/>
      <c r="I2" s="81"/>
    </row>
    <row r="3" spans="1:9" ht="40.5">
      <c r="A3" s="82"/>
      <c r="B3" s="82"/>
      <c r="C3" s="82"/>
      <c r="D3" s="82"/>
      <c r="E3" s="60" t="s">
        <v>108</v>
      </c>
      <c r="F3" s="60" t="s">
        <v>109</v>
      </c>
      <c r="G3" s="60" t="s">
        <v>110</v>
      </c>
      <c r="H3" s="61" t="s">
        <v>111</v>
      </c>
      <c r="I3" s="59" t="s">
        <v>112</v>
      </c>
    </row>
    <row r="4" spans="1:9" ht="18" customHeight="1">
      <c r="A4" s="59">
        <v>1953</v>
      </c>
      <c r="B4" s="62" t="s">
        <v>113</v>
      </c>
      <c r="C4" s="63">
        <v>20</v>
      </c>
      <c r="D4" s="62" t="s">
        <v>113</v>
      </c>
      <c r="E4" s="62" t="s">
        <v>113</v>
      </c>
      <c r="F4" s="62" t="s">
        <v>113</v>
      </c>
      <c r="G4" s="62" t="s">
        <v>113</v>
      </c>
      <c r="H4" s="62" t="s">
        <v>113</v>
      </c>
      <c r="I4" s="62" t="s">
        <v>113</v>
      </c>
    </row>
    <row r="5" spans="1:9" ht="18" customHeight="1">
      <c r="A5" s="59">
        <v>1954</v>
      </c>
      <c r="B5" s="63">
        <v>200</v>
      </c>
      <c r="C5" s="63">
        <v>30</v>
      </c>
      <c r="D5" s="62" t="s">
        <v>113</v>
      </c>
      <c r="E5" s="63">
        <v>200</v>
      </c>
      <c r="F5" s="62" t="s">
        <v>113</v>
      </c>
      <c r="G5" s="62" t="s">
        <v>113</v>
      </c>
      <c r="H5" s="62" t="s">
        <v>113</v>
      </c>
      <c r="I5" s="63">
        <v>200</v>
      </c>
    </row>
    <row r="6" spans="1:9" ht="18" customHeight="1">
      <c r="A6" s="59">
        <v>1955</v>
      </c>
      <c r="B6" s="63">
        <v>450</v>
      </c>
      <c r="C6" s="63">
        <v>30</v>
      </c>
      <c r="D6" s="62" t="s">
        <v>113</v>
      </c>
      <c r="E6" s="63">
        <v>430</v>
      </c>
      <c r="F6" s="63">
        <v>20</v>
      </c>
      <c r="G6" s="62" t="s">
        <v>113</v>
      </c>
      <c r="H6" s="62" t="s">
        <v>113</v>
      </c>
      <c r="I6" s="63">
        <v>450</v>
      </c>
    </row>
    <row r="7" spans="1:9" ht="18" customHeight="1">
      <c r="A7" s="59">
        <v>1956</v>
      </c>
      <c r="B7" s="63">
        <v>500</v>
      </c>
      <c r="C7" s="63">
        <v>30</v>
      </c>
      <c r="D7" s="62" t="s">
        <v>113</v>
      </c>
      <c r="E7" s="63">
        <v>430</v>
      </c>
      <c r="F7" s="63">
        <v>50</v>
      </c>
      <c r="G7" s="62" t="s">
        <v>113</v>
      </c>
      <c r="H7" s="63">
        <v>20</v>
      </c>
      <c r="I7" s="63">
        <v>500</v>
      </c>
    </row>
    <row r="8" spans="1:9" ht="18" customHeight="1">
      <c r="A8" s="59">
        <v>1957</v>
      </c>
      <c r="B8" s="63">
        <v>870</v>
      </c>
      <c r="C8" s="62" t="s">
        <v>113</v>
      </c>
      <c r="D8" s="62" t="s">
        <v>113</v>
      </c>
      <c r="E8" s="63">
        <v>760</v>
      </c>
      <c r="F8" s="63">
        <v>80</v>
      </c>
      <c r="G8" s="62" t="s">
        <v>113</v>
      </c>
      <c r="H8" s="63">
        <v>30</v>
      </c>
      <c r="I8" s="63">
        <v>870</v>
      </c>
    </row>
    <row r="9" spans="1:9" ht="18" customHeight="1">
      <c r="A9" s="59">
        <v>1958</v>
      </c>
      <c r="B9" s="63">
        <v>880</v>
      </c>
      <c r="C9" s="62" t="s">
        <v>113</v>
      </c>
      <c r="D9" s="62" t="s">
        <v>113</v>
      </c>
      <c r="E9" s="63">
        <v>740</v>
      </c>
      <c r="F9" s="63">
        <v>100</v>
      </c>
      <c r="G9" s="62" t="s">
        <v>113</v>
      </c>
      <c r="H9" s="63">
        <v>40</v>
      </c>
      <c r="I9" s="63">
        <v>880</v>
      </c>
    </row>
    <row r="10" spans="1:9" ht="18" customHeight="1">
      <c r="A10" s="59">
        <v>1959</v>
      </c>
      <c r="B10" s="63">
        <v>1260</v>
      </c>
      <c r="C10" s="62" t="s">
        <v>113</v>
      </c>
      <c r="D10" s="62" t="s">
        <v>113</v>
      </c>
      <c r="E10" s="63">
        <v>1060</v>
      </c>
      <c r="F10" s="63">
        <v>120</v>
      </c>
      <c r="G10" s="62" t="s">
        <v>113</v>
      </c>
      <c r="H10" s="63">
        <v>80</v>
      </c>
      <c r="I10" s="63">
        <v>1260</v>
      </c>
    </row>
    <row r="11" spans="1:9" ht="18" customHeight="1">
      <c r="A11" s="59">
        <v>1960</v>
      </c>
      <c r="B11" s="63">
        <v>1640</v>
      </c>
      <c r="C11" s="62" t="s">
        <v>113</v>
      </c>
      <c r="D11" s="62" t="s">
        <v>113</v>
      </c>
      <c r="E11" s="63">
        <v>1320</v>
      </c>
      <c r="F11" s="63">
        <v>170</v>
      </c>
      <c r="G11" s="62" t="s">
        <v>113</v>
      </c>
      <c r="H11" s="63">
        <v>150</v>
      </c>
      <c r="I11" s="63">
        <v>1640</v>
      </c>
    </row>
    <row r="12" spans="1:9" ht="18" customHeight="1">
      <c r="A12" s="59">
        <v>1961</v>
      </c>
      <c r="B12" s="63">
        <v>2220</v>
      </c>
      <c r="C12" s="62" t="s">
        <v>113</v>
      </c>
      <c r="D12" s="62" t="s">
        <v>113</v>
      </c>
      <c r="E12" s="63">
        <v>1860</v>
      </c>
      <c r="F12" s="63">
        <v>180</v>
      </c>
      <c r="G12" s="62" t="s">
        <v>113</v>
      </c>
      <c r="H12" s="63">
        <v>180</v>
      </c>
      <c r="I12" s="63">
        <v>2220</v>
      </c>
    </row>
    <row r="13" spans="1:9" ht="18" customHeight="1">
      <c r="A13" s="59">
        <v>1962</v>
      </c>
      <c r="B13" s="63">
        <v>2190</v>
      </c>
      <c r="C13" s="63">
        <v>3</v>
      </c>
      <c r="D13" s="63">
        <v>100</v>
      </c>
      <c r="E13" s="63">
        <v>1640</v>
      </c>
      <c r="F13" s="63">
        <v>240</v>
      </c>
      <c r="G13" s="63">
        <v>10</v>
      </c>
      <c r="H13" s="63">
        <v>200</v>
      </c>
      <c r="I13" s="63">
        <v>2090</v>
      </c>
    </row>
    <row r="14" spans="1:9" ht="18" customHeight="1">
      <c r="A14" s="59">
        <v>1963</v>
      </c>
      <c r="B14" s="63">
        <v>1810</v>
      </c>
      <c r="C14" s="63">
        <v>37</v>
      </c>
      <c r="D14" s="63">
        <v>100</v>
      </c>
      <c r="E14" s="63">
        <v>1270</v>
      </c>
      <c r="F14" s="63">
        <v>240</v>
      </c>
      <c r="G14" s="63">
        <v>30</v>
      </c>
      <c r="H14" s="63">
        <v>170</v>
      </c>
      <c r="I14" s="63">
        <v>1710</v>
      </c>
    </row>
    <row r="15" spans="1:9" ht="18" customHeight="1">
      <c r="A15" s="59">
        <v>1964</v>
      </c>
      <c r="B15" s="63">
        <v>2670</v>
      </c>
      <c r="C15" s="63">
        <v>8</v>
      </c>
      <c r="D15" s="63">
        <v>40</v>
      </c>
      <c r="E15" s="63">
        <v>1920</v>
      </c>
      <c r="F15" s="63">
        <v>400</v>
      </c>
      <c r="G15" s="63">
        <v>100</v>
      </c>
      <c r="H15" s="63">
        <v>210</v>
      </c>
      <c r="I15" s="63">
        <v>2630</v>
      </c>
    </row>
    <row r="16" spans="1:9" ht="18" customHeight="1">
      <c r="A16" s="59">
        <v>1965</v>
      </c>
      <c r="B16" s="63">
        <v>3000</v>
      </c>
      <c r="C16" s="62" t="s">
        <v>113</v>
      </c>
      <c r="D16" s="63">
        <v>160</v>
      </c>
      <c r="E16" s="64">
        <v>1980</v>
      </c>
      <c r="F16" s="63">
        <v>450</v>
      </c>
      <c r="G16" s="63">
        <v>170</v>
      </c>
      <c r="H16" s="63">
        <v>240</v>
      </c>
      <c r="I16" s="63">
        <v>2840</v>
      </c>
    </row>
    <row r="17" spans="1:9" ht="18" customHeight="1">
      <c r="A17" s="59">
        <v>1966</v>
      </c>
      <c r="B17" s="63">
        <v>4410</v>
      </c>
      <c r="C17" s="63">
        <v>117</v>
      </c>
      <c r="D17" s="63">
        <v>580</v>
      </c>
      <c r="E17" s="64">
        <v>2600</v>
      </c>
      <c r="F17" s="63">
        <v>660</v>
      </c>
      <c r="G17" s="63">
        <v>300</v>
      </c>
      <c r="H17" s="63">
        <v>270</v>
      </c>
      <c r="I17" s="63">
        <v>3830</v>
      </c>
    </row>
    <row r="18" spans="1:9" ht="18" customHeight="1">
      <c r="A18" s="59">
        <v>1967</v>
      </c>
      <c r="B18" s="64">
        <v>4480</v>
      </c>
      <c r="C18" s="63">
        <v>164</v>
      </c>
      <c r="D18" s="63">
        <v>720</v>
      </c>
      <c r="E18" s="64">
        <v>2370</v>
      </c>
      <c r="F18" s="63">
        <v>730</v>
      </c>
      <c r="G18" s="63">
        <v>390</v>
      </c>
      <c r="H18" s="63">
        <v>270</v>
      </c>
      <c r="I18" s="63">
        <v>3760</v>
      </c>
    </row>
    <row r="19" spans="1:9" ht="18" customHeight="1">
      <c r="A19" s="59">
        <v>1968</v>
      </c>
      <c r="B19" s="63">
        <v>5130</v>
      </c>
      <c r="C19" s="63">
        <v>223</v>
      </c>
      <c r="D19" s="63">
        <v>540</v>
      </c>
      <c r="E19" s="64">
        <v>2830</v>
      </c>
      <c r="F19" s="63">
        <v>720</v>
      </c>
      <c r="G19" s="63">
        <v>780</v>
      </c>
      <c r="H19" s="63">
        <v>260</v>
      </c>
      <c r="I19" s="63">
        <v>4590</v>
      </c>
    </row>
    <row r="20" spans="1:9" ht="18" customHeight="1">
      <c r="A20" s="59">
        <v>1969</v>
      </c>
      <c r="B20" s="63">
        <v>7730</v>
      </c>
      <c r="C20" s="63">
        <v>145</v>
      </c>
      <c r="D20" s="63">
        <v>590</v>
      </c>
      <c r="E20" s="64">
        <v>4220</v>
      </c>
      <c r="F20" s="63">
        <v>1290</v>
      </c>
      <c r="G20" s="63">
        <v>1300</v>
      </c>
      <c r="H20" s="63">
        <v>330</v>
      </c>
      <c r="I20" s="63">
        <v>7140</v>
      </c>
    </row>
    <row r="21" spans="1:9" ht="18" customHeight="1">
      <c r="A21" s="59">
        <v>1970</v>
      </c>
      <c r="B21" s="63">
        <v>11110</v>
      </c>
      <c r="C21" s="63">
        <v>181</v>
      </c>
      <c r="D21" s="63">
        <v>1000</v>
      </c>
      <c r="E21" s="63">
        <v>5950</v>
      </c>
      <c r="F21" s="63">
        <v>1890</v>
      </c>
      <c r="G21" s="63">
        <v>1920</v>
      </c>
      <c r="H21" s="63">
        <v>360</v>
      </c>
      <c r="I21" s="63">
        <v>10120</v>
      </c>
    </row>
    <row r="22" spans="1:9" ht="18" customHeight="1">
      <c r="A22" s="59">
        <v>1971</v>
      </c>
      <c r="B22" s="63">
        <v>6780</v>
      </c>
      <c r="C22" s="63">
        <v>170</v>
      </c>
      <c r="D22" s="63">
        <v>730</v>
      </c>
      <c r="E22" s="63">
        <v>4560</v>
      </c>
      <c r="F22" s="63">
        <v>1160</v>
      </c>
      <c r="G22" s="63">
        <v>350</v>
      </c>
      <c r="H22" s="63">
        <v>100</v>
      </c>
      <c r="I22" s="63">
        <v>6170</v>
      </c>
    </row>
    <row r="23" spans="1:9" ht="18" customHeight="1">
      <c r="A23" s="59">
        <v>1972</v>
      </c>
      <c r="B23" s="63">
        <v>1457</v>
      </c>
      <c r="C23" s="62" t="s">
        <v>113</v>
      </c>
      <c r="D23" s="63">
        <v>758</v>
      </c>
      <c r="E23" s="63">
        <v>1016</v>
      </c>
      <c r="F23" s="63">
        <v>85</v>
      </c>
      <c r="G23" s="62" t="s">
        <v>113</v>
      </c>
      <c r="H23" s="62" t="s">
        <v>113</v>
      </c>
      <c r="I23" s="63">
        <v>1101</v>
      </c>
    </row>
    <row r="24" spans="1:9" ht="30" customHeight="1">
      <c r="A24" s="59" t="s">
        <v>112</v>
      </c>
      <c r="B24" s="63">
        <f>SUM(B5:B23)</f>
        <v>58787</v>
      </c>
      <c r="C24" s="63">
        <f>SUM(C4:C23)</f>
        <v>1158</v>
      </c>
      <c r="D24" s="63">
        <f aca="true" t="shared" si="0" ref="D24:I24">SUM(D5:D23)</f>
        <v>5318</v>
      </c>
      <c r="E24" s="63">
        <f t="shared" si="0"/>
        <v>37156</v>
      </c>
      <c r="F24" s="63">
        <f t="shared" si="0"/>
        <v>8585</v>
      </c>
      <c r="G24" s="63">
        <f t="shared" si="0"/>
        <v>5350</v>
      </c>
      <c r="H24" s="63">
        <f t="shared" si="0"/>
        <v>2910</v>
      </c>
      <c r="I24" s="63">
        <f t="shared" si="0"/>
        <v>54001</v>
      </c>
    </row>
    <row r="26" ht="20.25">
      <c r="B26" s="66" t="s">
        <v>0</v>
      </c>
    </row>
  </sheetData>
  <mergeCells count="6">
    <mergeCell ref="A1:H1"/>
    <mergeCell ref="E2:I2"/>
    <mergeCell ref="A2:A3"/>
    <mergeCell ref="B2:B3"/>
    <mergeCell ref="C2:C3"/>
    <mergeCell ref="D2:D3"/>
  </mergeCells>
  <printOptions/>
  <pageMargins left="0.41" right="0.27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4" sqref="A14"/>
    </sheetView>
  </sheetViews>
  <sheetFormatPr defaultColWidth="9.00390625" defaultRowHeight="12"/>
  <cols>
    <col min="1" max="1" width="30.50390625" style="67" customWidth="1"/>
    <col min="2" max="2" width="19.50390625" style="67" customWidth="1"/>
    <col min="3" max="3" width="14.875" style="67" customWidth="1"/>
    <col min="4" max="4" width="19.50390625" style="67" customWidth="1"/>
    <col min="5" max="5" width="14.875" style="67" customWidth="1"/>
    <col min="6" max="16384" width="10.625" style="67" customWidth="1"/>
  </cols>
  <sheetData>
    <row r="1" spans="1:5" ht="13.5">
      <c r="A1" s="84" t="s">
        <v>298</v>
      </c>
      <c r="B1" s="84"/>
      <c r="C1" s="84"/>
      <c r="D1" s="84"/>
      <c r="E1" s="84"/>
    </row>
    <row r="3" spans="1:5" ht="15" customHeight="1">
      <c r="A3" s="68"/>
      <c r="B3" s="83" t="s">
        <v>279</v>
      </c>
      <c r="C3" s="83"/>
      <c r="D3" s="83" t="s">
        <v>280</v>
      </c>
      <c r="E3" s="83"/>
    </row>
    <row r="4" spans="1:5" ht="15" customHeight="1">
      <c r="A4" s="70"/>
      <c r="B4" s="69" t="s">
        <v>281</v>
      </c>
      <c r="C4" s="69" t="s">
        <v>282</v>
      </c>
      <c r="D4" s="69" t="s">
        <v>281</v>
      </c>
      <c r="E4" s="69" t="s">
        <v>282</v>
      </c>
    </row>
    <row r="5" spans="1:5" ht="15" customHeight="1">
      <c r="A5" s="68" t="s">
        <v>283</v>
      </c>
      <c r="B5" s="71">
        <v>39367</v>
      </c>
      <c r="C5" s="72">
        <v>219327</v>
      </c>
      <c r="D5" s="73">
        <v>22035</v>
      </c>
      <c r="E5" s="71">
        <v>60477</v>
      </c>
    </row>
    <row r="6" spans="1:5" ht="15" customHeight="1">
      <c r="A6" s="70" t="s">
        <v>284</v>
      </c>
      <c r="B6" s="74"/>
      <c r="C6" s="75" t="s">
        <v>285</v>
      </c>
      <c r="D6" s="70"/>
      <c r="E6" s="76" t="s">
        <v>285</v>
      </c>
    </row>
    <row r="7" spans="1:5" ht="15" customHeight="1">
      <c r="A7" s="68" t="s">
        <v>286</v>
      </c>
      <c r="B7" s="71">
        <v>456</v>
      </c>
      <c r="C7" s="72">
        <v>644</v>
      </c>
      <c r="D7" s="68"/>
      <c r="E7" s="71"/>
    </row>
    <row r="8" spans="1:5" ht="15" customHeight="1">
      <c r="A8" s="70" t="s">
        <v>287</v>
      </c>
      <c r="B8" s="74"/>
      <c r="C8" s="75" t="s">
        <v>288</v>
      </c>
      <c r="D8" s="70"/>
      <c r="E8" s="74"/>
    </row>
    <row r="9" spans="1:5" ht="15" customHeight="1">
      <c r="A9" s="68" t="s">
        <v>289</v>
      </c>
      <c r="B9" s="71">
        <v>382</v>
      </c>
      <c r="C9" s="72">
        <v>126000</v>
      </c>
      <c r="D9" s="68"/>
      <c r="E9" s="71"/>
    </row>
    <row r="10" spans="1:5" ht="15" customHeight="1">
      <c r="A10" s="70"/>
      <c r="B10" s="74"/>
      <c r="C10" s="75" t="s">
        <v>288</v>
      </c>
      <c r="D10" s="70"/>
      <c r="E10" s="74"/>
    </row>
    <row r="11" spans="1:5" ht="15" customHeight="1">
      <c r="A11" s="68" t="s">
        <v>290</v>
      </c>
      <c r="B11" s="71">
        <v>670</v>
      </c>
      <c r="C11" s="72">
        <v>390000</v>
      </c>
      <c r="D11" s="68"/>
      <c r="E11" s="71"/>
    </row>
    <row r="12" spans="1:5" ht="15" customHeight="1">
      <c r="A12" s="70" t="s">
        <v>284</v>
      </c>
      <c r="B12" s="74"/>
      <c r="C12" s="75" t="s">
        <v>285</v>
      </c>
      <c r="D12" s="70"/>
      <c r="E12" s="74"/>
    </row>
    <row r="13" spans="1:5" ht="15" customHeight="1">
      <c r="A13" s="68" t="s">
        <v>291</v>
      </c>
      <c r="B13" s="71">
        <v>2084</v>
      </c>
      <c r="C13" s="72">
        <v>2400000</v>
      </c>
      <c r="D13" s="68"/>
      <c r="E13" s="71"/>
    </row>
    <row r="14" spans="1:5" ht="15" customHeight="1">
      <c r="A14" s="70"/>
      <c r="B14" s="74"/>
      <c r="C14" s="75" t="s">
        <v>285</v>
      </c>
      <c r="D14" s="70"/>
      <c r="E14" s="74"/>
    </row>
    <row r="15" spans="1:5" ht="15" customHeight="1">
      <c r="A15" s="68" t="s">
        <v>292</v>
      </c>
      <c r="B15" s="71">
        <v>49</v>
      </c>
      <c r="C15" s="72">
        <v>1380000</v>
      </c>
      <c r="D15" s="68"/>
      <c r="E15" s="71"/>
    </row>
    <row r="16" spans="1:5" ht="15" customHeight="1">
      <c r="A16" s="70"/>
      <c r="B16" s="74"/>
      <c r="C16" s="75" t="s">
        <v>285</v>
      </c>
      <c r="D16" s="70"/>
      <c r="E16" s="74"/>
    </row>
    <row r="17" spans="1:5" ht="15" customHeight="1">
      <c r="A17" s="68" t="s">
        <v>293</v>
      </c>
      <c r="B17" s="71">
        <v>670</v>
      </c>
      <c r="C17" s="72">
        <v>390000</v>
      </c>
      <c r="D17" s="68"/>
      <c r="E17" s="71"/>
    </row>
    <row r="18" spans="1:5" ht="15" customHeight="1">
      <c r="A18" s="70"/>
      <c r="B18" s="74"/>
      <c r="C18" s="75" t="s">
        <v>285</v>
      </c>
      <c r="D18" s="70"/>
      <c r="E18" s="74"/>
    </row>
    <row r="19" spans="1:5" ht="15" customHeight="1">
      <c r="A19" s="68" t="s">
        <v>294</v>
      </c>
      <c r="B19" s="71">
        <v>2084</v>
      </c>
      <c r="C19" s="72">
        <v>2400000</v>
      </c>
      <c r="D19" s="68"/>
      <c r="E19" s="71"/>
    </row>
    <row r="20" spans="1:5" ht="15" customHeight="1">
      <c r="A20" s="70"/>
      <c r="B20" s="74"/>
      <c r="C20" s="75" t="s">
        <v>285</v>
      </c>
      <c r="D20" s="70"/>
      <c r="E20" s="74"/>
    </row>
    <row r="21" spans="1:5" ht="15" customHeight="1">
      <c r="A21" s="68" t="s">
        <v>295</v>
      </c>
      <c r="B21" s="71">
        <v>49</v>
      </c>
      <c r="C21" s="72">
        <v>1380000</v>
      </c>
      <c r="D21" s="68"/>
      <c r="E21" s="71"/>
    </row>
    <row r="22" spans="1:5" ht="15" customHeight="1">
      <c r="A22" s="70"/>
      <c r="B22" s="74"/>
      <c r="C22" s="77" t="s">
        <v>285</v>
      </c>
      <c r="D22" s="70"/>
      <c r="E22" s="74"/>
    </row>
    <row r="23" ht="15" customHeight="1">
      <c r="A23" s="67" t="s">
        <v>296</v>
      </c>
    </row>
    <row r="24" ht="15" customHeight="1">
      <c r="A24" s="67" t="s">
        <v>297</v>
      </c>
    </row>
  </sheetData>
  <mergeCells count="3">
    <mergeCell ref="B3:C3"/>
    <mergeCell ref="D3:E3"/>
    <mergeCell ref="A1:E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5"/>
  <sheetViews>
    <sheetView tabSelected="1" workbookViewId="0" topLeftCell="A1">
      <selection activeCell="AC26" sqref="AC26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2" spans="1:30" ht="15">
      <c r="A2" s="47" t="s">
        <v>133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4" ht="15">
      <c r="A4" s="78" t="s">
        <v>299</v>
      </c>
    </row>
    <row r="22" spans="1:25" ht="11.25">
      <c r="A22" s="50"/>
      <c r="B22" s="50">
        <v>1978</v>
      </c>
      <c r="C22" s="50">
        <v>1979</v>
      </c>
      <c r="D22" s="50">
        <v>1980</v>
      </c>
      <c r="E22" s="50">
        <v>1981</v>
      </c>
      <c r="F22" s="50">
        <v>1982</v>
      </c>
      <c r="G22" s="51">
        <v>1983</v>
      </c>
      <c r="H22" s="51">
        <v>1984</v>
      </c>
      <c r="I22" s="51">
        <v>1985</v>
      </c>
      <c r="J22" s="51">
        <v>1986</v>
      </c>
      <c r="K22" s="51">
        <v>1987</v>
      </c>
      <c r="L22" s="51">
        <v>1988</v>
      </c>
      <c r="M22" s="51">
        <v>1989</v>
      </c>
      <c r="N22" s="51">
        <v>1990</v>
      </c>
      <c r="O22" s="51">
        <v>1991</v>
      </c>
      <c r="P22" s="51">
        <v>1992</v>
      </c>
      <c r="Q22" s="51">
        <v>1993</v>
      </c>
      <c r="R22" s="51">
        <v>1994</v>
      </c>
      <c r="S22" s="51">
        <v>1995</v>
      </c>
      <c r="T22" s="51">
        <v>1996</v>
      </c>
      <c r="U22" s="51">
        <v>1997</v>
      </c>
      <c r="V22" s="51">
        <v>1998</v>
      </c>
      <c r="W22" s="51">
        <v>1999</v>
      </c>
      <c r="X22" s="51">
        <v>2000</v>
      </c>
      <c r="Y22" s="52"/>
    </row>
    <row r="23" spans="1:25" ht="11.25">
      <c r="A23" s="50" t="s">
        <v>225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 t="s">
        <v>230</v>
      </c>
      <c r="V23" s="50"/>
      <c r="W23" s="50" t="s">
        <v>273</v>
      </c>
      <c r="X23" s="50" t="s">
        <v>96</v>
      </c>
      <c r="Y23" s="52"/>
    </row>
    <row r="24" spans="1:25" ht="11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>
        <v>63</v>
      </c>
      <c r="V24" s="53"/>
      <c r="W24" s="53">
        <v>48</v>
      </c>
      <c r="X24" s="53">
        <v>21</v>
      </c>
      <c r="Y24" s="52"/>
    </row>
    <row r="25" spans="1:25" ht="13.5">
      <c r="A25" s="56" t="s">
        <v>278</v>
      </c>
      <c r="B25" s="56"/>
      <c r="C25" s="56"/>
      <c r="D25" s="56"/>
      <c r="E25" s="56"/>
      <c r="F25" s="56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7" ht="15">
      <c r="A27" s="78" t="s">
        <v>300</v>
      </c>
    </row>
    <row r="45" spans="1:25" ht="11.25">
      <c r="A45" s="51"/>
      <c r="B45" s="54">
        <v>1978</v>
      </c>
      <c r="C45" s="54">
        <v>1979</v>
      </c>
      <c r="D45" s="54">
        <v>1980</v>
      </c>
      <c r="E45" s="54">
        <v>1981</v>
      </c>
      <c r="F45" s="54">
        <v>1982</v>
      </c>
      <c r="G45" s="54">
        <v>1983</v>
      </c>
      <c r="H45" s="51">
        <v>1984</v>
      </c>
      <c r="I45" s="51">
        <v>1985</v>
      </c>
      <c r="J45" s="51">
        <v>1986</v>
      </c>
      <c r="K45" s="51">
        <v>1987</v>
      </c>
      <c r="L45" s="51">
        <v>1988</v>
      </c>
      <c r="M45" s="51">
        <v>1989</v>
      </c>
      <c r="N45" s="51">
        <v>1990</v>
      </c>
      <c r="O45" s="51">
        <v>1991</v>
      </c>
      <c r="P45" s="51">
        <v>1992</v>
      </c>
      <c r="Q45" s="51">
        <v>1993</v>
      </c>
      <c r="R45" s="51">
        <v>1994</v>
      </c>
      <c r="S45" s="51">
        <v>1995</v>
      </c>
      <c r="T45" s="51">
        <v>1996</v>
      </c>
      <c r="U45" s="51">
        <v>1997</v>
      </c>
      <c r="V45" s="51">
        <v>1998</v>
      </c>
      <c r="W45" s="51">
        <v>1999</v>
      </c>
      <c r="X45" s="51">
        <v>2000</v>
      </c>
      <c r="Y45" s="52"/>
    </row>
    <row r="46" spans="1:25" ht="11.25">
      <c r="A46" s="50" t="s">
        <v>227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 t="s">
        <v>168</v>
      </c>
      <c r="Y46" s="52"/>
    </row>
    <row r="47" spans="1:25" ht="11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>
        <v>30</v>
      </c>
      <c r="Y47" s="52"/>
    </row>
    <row r="48" spans="1:25" ht="12">
      <c r="A48" s="56" t="s">
        <v>274</v>
      </c>
      <c r="B48" s="56"/>
      <c r="C48" s="56"/>
      <c r="D48" s="56"/>
      <c r="E48" s="56"/>
      <c r="F48" s="56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50" ht="15">
      <c r="A50" s="78" t="s">
        <v>301</v>
      </c>
    </row>
    <row r="68" spans="1:25" ht="11.25">
      <c r="A68" s="55"/>
      <c r="B68" s="51">
        <v>1978</v>
      </c>
      <c r="C68" s="51">
        <v>1979</v>
      </c>
      <c r="D68" s="51">
        <v>1980</v>
      </c>
      <c r="E68" s="51">
        <v>1981</v>
      </c>
      <c r="F68" s="51">
        <v>1982</v>
      </c>
      <c r="G68" s="54">
        <v>1983</v>
      </c>
      <c r="H68" s="51">
        <v>1984</v>
      </c>
      <c r="I68" s="51">
        <v>1985</v>
      </c>
      <c r="J68" s="51">
        <v>1986</v>
      </c>
      <c r="K68" s="51">
        <v>1987</v>
      </c>
      <c r="L68" s="51">
        <v>1988</v>
      </c>
      <c r="M68" s="51">
        <v>1989</v>
      </c>
      <c r="N68" s="51">
        <v>1990</v>
      </c>
      <c r="O68" s="51">
        <v>1991</v>
      </c>
      <c r="P68" s="51">
        <v>1992</v>
      </c>
      <c r="Q68" s="51">
        <v>1993</v>
      </c>
      <c r="R68" s="51">
        <v>1994</v>
      </c>
      <c r="S68" s="51">
        <v>1995</v>
      </c>
      <c r="T68" s="51">
        <v>1996</v>
      </c>
      <c r="U68" s="51">
        <v>1997</v>
      </c>
      <c r="V68" s="51">
        <v>1998</v>
      </c>
      <c r="W68" s="51">
        <v>1999</v>
      </c>
      <c r="X68" s="51">
        <v>2000</v>
      </c>
      <c r="Y68" s="52"/>
    </row>
    <row r="69" spans="1:25" ht="11.25">
      <c r="A69" s="50" t="s">
        <v>130</v>
      </c>
      <c r="B69" s="50" t="s">
        <v>329</v>
      </c>
      <c r="C69" s="100" t="s">
        <v>166</v>
      </c>
      <c r="D69" s="100" t="s">
        <v>330</v>
      </c>
      <c r="E69" s="100" t="s">
        <v>331</v>
      </c>
      <c r="F69" s="100" t="s">
        <v>332</v>
      </c>
      <c r="G69" s="50" t="s">
        <v>119</v>
      </c>
      <c r="H69" s="50" t="s">
        <v>166</v>
      </c>
      <c r="I69" s="50" t="s">
        <v>166</v>
      </c>
      <c r="J69" s="50" t="s">
        <v>221</v>
      </c>
      <c r="K69" s="50" t="s">
        <v>8</v>
      </c>
      <c r="L69" s="50" t="s">
        <v>9</v>
      </c>
      <c r="M69" s="50" t="s">
        <v>120</v>
      </c>
      <c r="N69" s="50" t="s">
        <v>10</v>
      </c>
      <c r="O69" s="50" t="s">
        <v>120</v>
      </c>
      <c r="P69" s="50" t="s">
        <v>121</v>
      </c>
      <c r="Q69" s="50" t="s">
        <v>221</v>
      </c>
      <c r="R69" s="50" t="s">
        <v>221</v>
      </c>
      <c r="S69" s="50" t="s">
        <v>122</v>
      </c>
      <c r="T69" s="50" t="s">
        <v>97</v>
      </c>
      <c r="U69" s="50" t="s">
        <v>98</v>
      </c>
      <c r="V69" s="50" t="s">
        <v>221</v>
      </c>
      <c r="W69" s="50" t="s">
        <v>167</v>
      </c>
      <c r="X69" s="50" t="s">
        <v>99</v>
      </c>
      <c r="Y69" s="52"/>
    </row>
    <row r="70" spans="1:25" ht="11.25">
      <c r="A70" s="53"/>
      <c r="B70" s="53">
        <v>30</v>
      </c>
      <c r="C70" s="101">
        <v>40</v>
      </c>
      <c r="D70" s="101">
        <v>50</v>
      </c>
      <c r="E70" s="101">
        <v>45</v>
      </c>
      <c r="F70" s="101">
        <v>50</v>
      </c>
      <c r="G70" s="53">
        <v>50</v>
      </c>
      <c r="H70" s="53">
        <v>60</v>
      </c>
      <c r="I70" s="53">
        <v>60</v>
      </c>
      <c r="J70" s="53">
        <v>55</v>
      </c>
      <c r="K70" s="53">
        <v>65</v>
      </c>
      <c r="L70" s="53">
        <v>65</v>
      </c>
      <c r="M70" s="53">
        <v>65</v>
      </c>
      <c r="N70" s="53">
        <v>70</v>
      </c>
      <c r="O70" s="53">
        <v>70</v>
      </c>
      <c r="P70" s="53">
        <v>70</v>
      </c>
      <c r="Q70" s="53">
        <v>70</v>
      </c>
      <c r="R70" s="53">
        <v>70</v>
      </c>
      <c r="S70" s="53">
        <v>70</v>
      </c>
      <c r="T70" s="53">
        <v>105</v>
      </c>
      <c r="U70" s="53">
        <v>108</v>
      </c>
      <c r="V70" s="53">
        <v>70</v>
      </c>
      <c r="W70" s="53">
        <v>70</v>
      </c>
      <c r="X70" s="53">
        <v>107</v>
      </c>
      <c r="Y70" s="52"/>
    </row>
    <row r="71" spans="1:25" ht="11.25">
      <c r="A71" s="50" t="s">
        <v>226</v>
      </c>
      <c r="B71" s="50" t="s">
        <v>171</v>
      </c>
      <c r="C71" s="100" t="s">
        <v>171</v>
      </c>
      <c r="D71" s="100" t="s">
        <v>171</v>
      </c>
      <c r="E71" s="100" t="s">
        <v>259</v>
      </c>
      <c r="F71" s="100" t="s">
        <v>182</v>
      </c>
      <c r="G71" s="50" t="s">
        <v>180</v>
      </c>
      <c r="H71" s="50" t="s">
        <v>180</v>
      </c>
      <c r="I71" s="50" t="s">
        <v>180</v>
      </c>
      <c r="J71" s="50" t="s">
        <v>180</v>
      </c>
      <c r="K71" s="50" t="s">
        <v>180</v>
      </c>
      <c r="L71" s="50" t="s">
        <v>180</v>
      </c>
      <c r="M71" s="50" t="s">
        <v>182</v>
      </c>
      <c r="N71" s="50" t="s">
        <v>171</v>
      </c>
      <c r="O71" s="50" t="s">
        <v>179</v>
      </c>
      <c r="P71" s="50" t="s">
        <v>171</v>
      </c>
      <c r="Q71" s="50" t="s">
        <v>123</v>
      </c>
      <c r="R71" s="50" t="s">
        <v>172</v>
      </c>
      <c r="S71" s="50" t="s">
        <v>171</v>
      </c>
      <c r="T71" s="50" t="s">
        <v>171</v>
      </c>
      <c r="U71" s="50" t="s">
        <v>171</v>
      </c>
      <c r="V71" s="50" t="s">
        <v>180</v>
      </c>
      <c r="W71" s="50" t="s">
        <v>222</v>
      </c>
      <c r="X71" s="50" t="s">
        <v>180</v>
      </c>
      <c r="Y71" s="52"/>
    </row>
    <row r="72" spans="1:25" ht="11.25">
      <c r="A72" s="55"/>
      <c r="B72" s="53">
        <v>15</v>
      </c>
      <c r="C72" s="101">
        <v>15</v>
      </c>
      <c r="D72" s="101">
        <v>15</v>
      </c>
      <c r="E72" s="101">
        <v>15</v>
      </c>
      <c r="F72" s="101">
        <v>20</v>
      </c>
      <c r="G72" s="53">
        <v>20</v>
      </c>
      <c r="H72" s="53">
        <v>20</v>
      </c>
      <c r="I72" s="53">
        <v>20</v>
      </c>
      <c r="J72" s="53">
        <v>20</v>
      </c>
      <c r="K72" s="53">
        <v>20</v>
      </c>
      <c r="L72" s="53">
        <v>20</v>
      </c>
      <c r="M72" s="53">
        <v>21</v>
      </c>
      <c r="N72" s="53">
        <v>25</v>
      </c>
      <c r="O72" s="53">
        <v>30</v>
      </c>
      <c r="P72" s="53">
        <v>30</v>
      </c>
      <c r="Q72" s="53">
        <v>30</v>
      </c>
      <c r="R72" s="53">
        <v>30</v>
      </c>
      <c r="S72" s="53">
        <v>30</v>
      </c>
      <c r="T72" s="53">
        <v>30</v>
      </c>
      <c r="U72" s="53">
        <v>30</v>
      </c>
      <c r="V72" s="53">
        <v>30</v>
      </c>
      <c r="W72" s="53">
        <v>30</v>
      </c>
      <c r="X72" s="53">
        <v>30</v>
      </c>
      <c r="Y72" s="52"/>
    </row>
    <row r="73" spans="1:25" ht="11.25">
      <c r="A73" s="50" t="s">
        <v>272</v>
      </c>
      <c r="B73" s="50" t="s">
        <v>258</v>
      </c>
      <c r="C73" s="100" t="s">
        <v>258</v>
      </c>
      <c r="D73" s="100" t="s">
        <v>213</v>
      </c>
      <c r="E73" s="100" t="s">
        <v>181</v>
      </c>
      <c r="F73" s="100" t="s">
        <v>259</v>
      </c>
      <c r="G73" s="50" t="s">
        <v>259</v>
      </c>
      <c r="H73" s="50" t="s">
        <v>212</v>
      </c>
      <c r="I73" s="50" t="s">
        <v>259</v>
      </c>
      <c r="J73" s="50" t="s">
        <v>258</v>
      </c>
      <c r="K73" s="50" t="s">
        <v>180</v>
      </c>
      <c r="L73" s="50" t="s">
        <v>181</v>
      </c>
      <c r="M73" s="50" t="s">
        <v>212</v>
      </c>
      <c r="N73" s="50" t="s">
        <v>259</v>
      </c>
      <c r="O73" s="50" t="s">
        <v>259</v>
      </c>
      <c r="P73" s="50" t="s">
        <v>259</v>
      </c>
      <c r="Q73" s="50" t="s">
        <v>259</v>
      </c>
      <c r="R73" s="50" t="s">
        <v>253</v>
      </c>
      <c r="S73" s="50"/>
      <c r="T73" s="50"/>
      <c r="U73" s="50" t="s">
        <v>259</v>
      </c>
      <c r="V73" s="50" t="s">
        <v>259</v>
      </c>
      <c r="W73" s="50" t="s">
        <v>181</v>
      </c>
      <c r="X73" s="50" t="s">
        <v>259</v>
      </c>
      <c r="Y73" s="52"/>
    </row>
    <row r="74" spans="1:25" ht="11.25">
      <c r="A74" s="53"/>
      <c r="B74" s="53">
        <v>7</v>
      </c>
      <c r="C74" s="101">
        <v>6</v>
      </c>
      <c r="D74" s="101">
        <v>8</v>
      </c>
      <c r="E74" s="101">
        <v>7</v>
      </c>
      <c r="F74" s="101">
        <v>8</v>
      </c>
      <c r="G74" s="53">
        <v>10</v>
      </c>
      <c r="H74" s="53">
        <v>10</v>
      </c>
      <c r="I74" s="53">
        <v>10</v>
      </c>
      <c r="J74" s="53">
        <v>10</v>
      </c>
      <c r="K74" s="53">
        <v>10</v>
      </c>
      <c r="L74" s="53">
        <v>10</v>
      </c>
      <c r="M74" s="53">
        <v>10</v>
      </c>
      <c r="N74" s="53">
        <v>10</v>
      </c>
      <c r="O74" s="53">
        <v>10</v>
      </c>
      <c r="P74" s="53">
        <v>10</v>
      </c>
      <c r="Q74" s="53">
        <v>10</v>
      </c>
      <c r="R74" s="53">
        <v>5</v>
      </c>
      <c r="S74" s="53"/>
      <c r="T74" s="53"/>
      <c r="U74" s="53">
        <v>10</v>
      </c>
      <c r="V74" s="53">
        <v>10</v>
      </c>
      <c r="W74" s="53">
        <v>10</v>
      </c>
      <c r="X74" s="53">
        <v>10</v>
      </c>
      <c r="Y74" s="52"/>
    </row>
    <row r="75" spans="1:25" ht="12">
      <c r="A75" s="56" t="s">
        <v>134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scale="95"/>
  <headerFooter alignWithMargins="0">
    <oddFooter>&amp;L&amp;F / &amp;A&amp;C&amp;P / &amp;N&amp;R&amp;T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D35"/>
  <sheetViews>
    <sheetView workbookViewId="0" topLeftCell="A1">
      <pane xSplit="1" ySplit="1" topLeftCell="CY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I11" sqref="DI11"/>
    </sheetView>
  </sheetViews>
  <sheetFormatPr defaultColWidth="9.00390625" defaultRowHeight="12"/>
  <sheetData>
    <row r="1" spans="2:134" ht="11.25">
      <c r="B1">
        <v>1978</v>
      </c>
      <c r="C1">
        <v>1979</v>
      </c>
      <c r="D1">
        <v>1980</v>
      </c>
      <c r="E1">
        <v>1981</v>
      </c>
      <c r="F1">
        <v>1982</v>
      </c>
      <c r="G1">
        <v>1983</v>
      </c>
      <c r="H1">
        <v>1984</v>
      </c>
      <c r="I1">
        <v>1985</v>
      </c>
      <c r="J1">
        <v>1986</v>
      </c>
      <c r="K1">
        <v>1987</v>
      </c>
      <c r="L1">
        <v>1988</v>
      </c>
      <c r="M1">
        <v>1989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X1">
        <v>2000</v>
      </c>
      <c r="BE1">
        <v>1978</v>
      </c>
      <c r="BF1">
        <v>1979</v>
      </c>
      <c r="BG1">
        <v>1980</v>
      </c>
      <c r="BH1">
        <v>1981</v>
      </c>
      <c r="BI1">
        <v>1982</v>
      </c>
      <c r="BJ1">
        <v>1983</v>
      </c>
      <c r="BK1">
        <v>1984</v>
      </c>
      <c r="BL1">
        <v>1985</v>
      </c>
      <c r="BM1">
        <v>1986</v>
      </c>
      <c r="BN1">
        <v>1987</v>
      </c>
      <c r="BO1">
        <v>1988</v>
      </c>
      <c r="BP1">
        <v>1989</v>
      </c>
      <c r="BQ1">
        <v>1990</v>
      </c>
      <c r="BR1">
        <v>1991</v>
      </c>
      <c r="BS1">
        <v>1992</v>
      </c>
      <c r="BT1">
        <v>1993</v>
      </c>
      <c r="BU1">
        <v>1994</v>
      </c>
      <c r="BV1">
        <v>1995</v>
      </c>
      <c r="BW1">
        <v>1996</v>
      </c>
      <c r="BX1">
        <v>1997</v>
      </c>
      <c r="BY1">
        <v>1998</v>
      </c>
      <c r="BZ1">
        <v>1999</v>
      </c>
      <c r="CA1">
        <v>2000</v>
      </c>
      <c r="DH1">
        <v>1978</v>
      </c>
      <c r="DI1">
        <v>1979</v>
      </c>
      <c r="DJ1">
        <v>1980</v>
      </c>
      <c r="DK1">
        <v>1981</v>
      </c>
      <c r="DL1">
        <v>1982</v>
      </c>
      <c r="DM1">
        <v>1983</v>
      </c>
      <c r="DN1">
        <v>1984</v>
      </c>
      <c r="DO1">
        <v>1985</v>
      </c>
      <c r="DP1">
        <v>1986</v>
      </c>
      <c r="DQ1">
        <v>1987</v>
      </c>
      <c r="DR1">
        <v>1988</v>
      </c>
      <c r="DS1">
        <v>1989</v>
      </c>
      <c r="DT1">
        <v>1990</v>
      </c>
      <c r="DU1">
        <v>1991</v>
      </c>
      <c r="DV1">
        <v>1992</v>
      </c>
      <c r="DW1">
        <v>1993</v>
      </c>
      <c r="DX1">
        <v>1994</v>
      </c>
      <c r="DY1">
        <v>1995</v>
      </c>
      <c r="DZ1">
        <v>1996</v>
      </c>
      <c r="EA1">
        <v>1997</v>
      </c>
      <c r="EB1">
        <v>1998</v>
      </c>
      <c r="EC1">
        <v>1999</v>
      </c>
      <c r="ED1">
        <v>2000</v>
      </c>
    </row>
    <row r="2" spans="1:134" ht="11.25">
      <c r="A2" t="s">
        <v>100</v>
      </c>
      <c r="U2">
        <v>0.38</v>
      </c>
      <c r="W2">
        <v>0.305</v>
      </c>
      <c r="X2">
        <v>0.51</v>
      </c>
      <c r="BE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0.336</v>
      </c>
      <c r="BY2">
        <v>0</v>
      </c>
      <c r="BZ2">
        <v>0.195</v>
      </c>
      <c r="CA2">
        <v>0.41900000000000004</v>
      </c>
      <c r="DH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1.12</v>
      </c>
      <c r="EB2">
        <v>0</v>
      </c>
      <c r="EC2">
        <v>1.795</v>
      </c>
      <c r="ED2">
        <v>1.79</v>
      </c>
    </row>
    <row r="3" spans="2:79" ht="11.25">
      <c r="B3">
        <v>1978</v>
      </c>
      <c r="C3">
        <v>1979</v>
      </c>
      <c r="D3">
        <v>1980</v>
      </c>
      <c r="E3">
        <v>1981</v>
      </c>
      <c r="F3">
        <v>1982</v>
      </c>
      <c r="G3">
        <v>1983</v>
      </c>
      <c r="H3">
        <v>1984</v>
      </c>
      <c r="I3">
        <v>1985</v>
      </c>
      <c r="J3">
        <v>1986</v>
      </c>
      <c r="K3">
        <v>1987</v>
      </c>
      <c r="L3">
        <v>1988</v>
      </c>
      <c r="M3">
        <v>1989</v>
      </c>
      <c r="N3">
        <v>1990</v>
      </c>
      <c r="O3">
        <v>1991</v>
      </c>
      <c r="P3">
        <v>1992</v>
      </c>
      <c r="Q3">
        <v>1993</v>
      </c>
      <c r="R3">
        <v>1994</v>
      </c>
      <c r="S3">
        <v>1995</v>
      </c>
      <c r="T3">
        <v>1996</v>
      </c>
      <c r="U3">
        <v>1997</v>
      </c>
      <c r="V3">
        <v>1998</v>
      </c>
      <c r="W3">
        <v>1999</v>
      </c>
      <c r="X3">
        <v>2000</v>
      </c>
      <c r="BE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</row>
    <row r="4" spans="1:134" ht="11.25">
      <c r="A4" t="s">
        <v>94</v>
      </c>
      <c r="X4">
        <v>0.53</v>
      </c>
      <c r="BE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0.435</v>
      </c>
      <c r="DH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7.87</v>
      </c>
    </row>
    <row r="5" spans="2:79" ht="11.25">
      <c r="B5">
        <v>1978</v>
      </c>
      <c r="C5">
        <v>1979</v>
      </c>
      <c r="D5">
        <v>1980</v>
      </c>
      <c r="E5">
        <v>1981</v>
      </c>
      <c r="F5">
        <v>1982</v>
      </c>
      <c r="G5">
        <v>1983</v>
      </c>
      <c r="H5">
        <v>1984</v>
      </c>
      <c r="I5">
        <v>1985</v>
      </c>
      <c r="J5">
        <v>1986</v>
      </c>
      <c r="K5">
        <v>1987</v>
      </c>
      <c r="L5">
        <v>1988</v>
      </c>
      <c r="M5">
        <v>1989</v>
      </c>
      <c r="N5">
        <v>1990</v>
      </c>
      <c r="O5">
        <v>1991</v>
      </c>
      <c r="P5">
        <v>1992</v>
      </c>
      <c r="Q5">
        <v>1993</v>
      </c>
      <c r="R5">
        <v>1994</v>
      </c>
      <c r="S5">
        <v>1995</v>
      </c>
      <c r="T5">
        <v>1996</v>
      </c>
      <c r="U5">
        <v>1997</v>
      </c>
      <c r="V5">
        <v>1998</v>
      </c>
      <c r="W5">
        <v>1999</v>
      </c>
      <c r="X5">
        <v>2000</v>
      </c>
      <c r="BE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0.02599999966332689</v>
      </c>
      <c r="BQ5">
        <v>0.011500000080559403</v>
      </c>
      <c r="BR5">
        <v>0.02049999969312921</v>
      </c>
      <c r="BS5">
        <v>0.010999999998603016</v>
      </c>
      <c r="BT5">
        <v>0.009999999834690243</v>
      </c>
      <c r="BU5">
        <v>0.012500000244472176</v>
      </c>
      <c r="BV5">
        <v>0.01049999991664663</v>
      </c>
      <c r="BW5">
        <v>0.01700000005075708</v>
      </c>
      <c r="BX5">
        <v>0.01049999991664663</v>
      </c>
      <c r="BY5">
        <v>0.00899999967077747</v>
      </c>
      <c r="BZ5">
        <v>0.006999999808613211</v>
      </c>
      <c r="CA5">
        <v>0.006999999808613211</v>
      </c>
    </row>
    <row r="6" spans="1:134" ht="11.25">
      <c r="A6" t="s">
        <v>275</v>
      </c>
      <c r="BE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DH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</row>
    <row r="7" spans="2:79" ht="11.25">
      <c r="B7">
        <v>1978</v>
      </c>
      <c r="C7">
        <v>1979</v>
      </c>
      <c r="D7">
        <v>1980</v>
      </c>
      <c r="E7">
        <v>1981</v>
      </c>
      <c r="F7">
        <v>1982</v>
      </c>
      <c r="G7">
        <v>1983</v>
      </c>
      <c r="H7">
        <v>1984</v>
      </c>
      <c r="I7">
        <v>1985</v>
      </c>
      <c r="J7">
        <v>1986</v>
      </c>
      <c r="K7">
        <v>1987</v>
      </c>
      <c r="L7">
        <v>1988</v>
      </c>
      <c r="M7">
        <v>1989</v>
      </c>
      <c r="N7">
        <v>1990</v>
      </c>
      <c r="O7">
        <v>1991</v>
      </c>
      <c r="P7">
        <v>1992</v>
      </c>
      <c r="Q7">
        <v>1993</v>
      </c>
      <c r="R7">
        <v>1994</v>
      </c>
      <c r="S7">
        <v>1995</v>
      </c>
      <c r="T7">
        <v>1996</v>
      </c>
      <c r="U7">
        <v>1997</v>
      </c>
      <c r="V7">
        <v>1998</v>
      </c>
      <c r="W7">
        <v>1999</v>
      </c>
      <c r="X7">
        <v>2000</v>
      </c>
      <c r="BE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0.0040000006556510925</v>
      </c>
      <c r="BR7">
        <v>0.0014999997802078724</v>
      </c>
      <c r="BS7">
        <v>0.0020000003278255463</v>
      </c>
      <c r="BT7">
        <v>0.0064999996684491634</v>
      </c>
      <c r="BU7">
        <v>0.004999999422580004</v>
      </c>
      <c r="BV7">
        <v>0.0015000002458691597</v>
      </c>
      <c r="BW7">
        <v>0.0010000000474974513</v>
      </c>
      <c r="BX7">
        <v>0.002500000176951289</v>
      </c>
      <c r="BY7">
        <v>0.0010000000474974513</v>
      </c>
      <c r="BZ7">
        <v>0.002499999711290002</v>
      </c>
      <c r="CA7">
        <v>0.001500000013038516</v>
      </c>
    </row>
    <row r="8" spans="1:134" ht="11.25">
      <c r="A8" t="s">
        <v>276</v>
      </c>
      <c r="B8">
        <f>'115'!M58</f>
        <v>0.045</v>
      </c>
      <c r="C8">
        <f>'115'!M59</f>
        <v>0.06</v>
      </c>
      <c r="D8">
        <f>'115'!M60</f>
        <v>0.04</v>
      </c>
      <c r="E8">
        <f>'115'!M61</f>
        <v>0.01</v>
      </c>
      <c r="F8">
        <f>'115'!M62</f>
        <v>0.02</v>
      </c>
      <c r="G8">
        <v>0.03</v>
      </c>
      <c r="H8">
        <v>0.02</v>
      </c>
      <c r="I8">
        <v>0.07</v>
      </c>
      <c r="J8">
        <v>0.03</v>
      </c>
      <c r="K8">
        <v>0.04</v>
      </c>
      <c r="L8">
        <v>0.02</v>
      </c>
      <c r="M8">
        <v>0.03</v>
      </c>
      <c r="N8">
        <v>0.025</v>
      </c>
      <c r="O8">
        <v>0.02</v>
      </c>
      <c r="P8">
        <v>0.01</v>
      </c>
      <c r="Q8">
        <v>0.01</v>
      </c>
      <c r="R8">
        <v>0.015</v>
      </c>
      <c r="S8">
        <v>0</v>
      </c>
      <c r="T8">
        <v>0.02</v>
      </c>
      <c r="U8">
        <v>0.03</v>
      </c>
      <c r="V8">
        <v>0.01</v>
      </c>
      <c r="W8">
        <v>0.0135</v>
      </c>
      <c r="X8">
        <v>0.01</v>
      </c>
      <c r="BE8">
        <f>'115'!M58-'115'!L58</f>
        <v>0.045</v>
      </c>
      <c r="BF8">
        <f>'115'!M59-'115'!L59</f>
        <v>0.06</v>
      </c>
      <c r="BG8">
        <f>'115'!M60-'115'!L60</f>
        <v>0.04</v>
      </c>
      <c r="BH8">
        <f>'115'!M61-'115'!L61</f>
        <v>0.01</v>
      </c>
      <c r="BI8">
        <f>'115'!M62-'115'!L62</f>
        <v>0.02</v>
      </c>
      <c r="BJ8">
        <v>0.03</v>
      </c>
      <c r="BK8">
        <v>0.02</v>
      </c>
      <c r="BL8">
        <v>0.07</v>
      </c>
      <c r="BM8">
        <v>0.03</v>
      </c>
      <c r="BN8">
        <v>0.04</v>
      </c>
      <c r="BO8">
        <v>0.02</v>
      </c>
      <c r="BP8">
        <v>0.03</v>
      </c>
      <c r="BQ8">
        <v>0.025</v>
      </c>
      <c r="BR8">
        <v>0.02</v>
      </c>
      <c r="BS8">
        <v>0.01</v>
      </c>
      <c r="BT8">
        <v>0.01</v>
      </c>
      <c r="BU8">
        <v>0.015</v>
      </c>
      <c r="BV8">
        <v>0</v>
      </c>
      <c r="BW8">
        <v>0.02</v>
      </c>
      <c r="BX8">
        <v>0.03</v>
      </c>
      <c r="BY8">
        <v>0.01</v>
      </c>
      <c r="BZ8">
        <v>0.0135</v>
      </c>
      <c r="CA8">
        <v>0.01</v>
      </c>
      <c r="DH8">
        <f>'115'!K58-'115'!M58</f>
        <v>0.455</v>
      </c>
      <c r="DI8">
        <f>'115'!K59-'115'!M59</f>
        <v>0.6399999999999999</v>
      </c>
      <c r="DJ8">
        <f>'115'!K60-'115'!M60</f>
        <v>0.96</v>
      </c>
      <c r="DK8">
        <f>'115'!K61-'115'!M61</f>
        <v>1.79</v>
      </c>
      <c r="DL8">
        <f>'115'!K62-'115'!M62</f>
        <v>2.08</v>
      </c>
      <c r="DM8">
        <v>0.96</v>
      </c>
      <c r="DN8">
        <v>0.98</v>
      </c>
      <c r="DO8">
        <v>1.33</v>
      </c>
      <c r="DP8">
        <v>0.97</v>
      </c>
      <c r="DQ8">
        <v>0.36</v>
      </c>
      <c r="DR8">
        <v>0.51</v>
      </c>
      <c r="DS8">
        <v>0.54</v>
      </c>
      <c r="DT8">
        <v>0.705</v>
      </c>
      <c r="DU8">
        <v>2.18</v>
      </c>
      <c r="DV8">
        <v>0.52</v>
      </c>
      <c r="DW8">
        <v>0.86</v>
      </c>
      <c r="DX8">
        <v>0.315</v>
      </c>
      <c r="DY8">
        <v>0.24</v>
      </c>
      <c r="DZ8">
        <v>0.43</v>
      </c>
      <c r="EA8">
        <v>0.33599999999999997</v>
      </c>
      <c r="EB8">
        <v>0.28</v>
      </c>
      <c r="EC8">
        <v>0.7665000000000001</v>
      </c>
      <c r="ED8">
        <v>0.94</v>
      </c>
    </row>
    <row r="9" spans="1:134" ht="11.25">
      <c r="A9" t="s">
        <v>277</v>
      </c>
      <c r="B9">
        <f>'115'!P58</f>
        <v>0.07</v>
      </c>
      <c r="C9">
        <f>'115'!P59</f>
        <v>0.07</v>
      </c>
      <c r="D9">
        <f>'115'!P60</f>
        <v>0.03</v>
      </c>
      <c r="E9">
        <f>'115'!P61</f>
        <v>0</v>
      </c>
      <c r="F9">
        <f>'115'!P62</f>
        <v>0.02</v>
      </c>
      <c r="G9">
        <v>0.02</v>
      </c>
      <c r="H9">
        <v>0.015</v>
      </c>
      <c r="I9">
        <v>0.015</v>
      </c>
      <c r="J9">
        <v>0.0125</v>
      </c>
      <c r="K9">
        <v>0</v>
      </c>
      <c r="L9">
        <v>0</v>
      </c>
      <c r="M9">
        <v>0.02</v>
      </c>
      <c r="N9">
        <v>0.02</v>
      </c>
      <c r="O9">
        <v>0.02</v>
      </c>
      <c r="P9">
        <v>0</v>
      </c>
      <c r="Q9">
        <v>0.01</v>
      </c>
      <c r="R9">
        <v>0.01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BE9">
        <f>'115'!P58-'115'!O58</f>
        <v>0.060000000000000005</v>
      </c>
      <c r="BF9">
        <f>'115'!P59-'115'!O59</f>
        <v>0.060000000000000005</v>
      </c>
      <c r="BG9" s="102">
        <f>'115'!P60-'115'!O60</f>
        <v>0.019999999999999997</v>
      </c>
      <c r="BH9">
        <f>'115'!P61-'115'!O61</f>
        <v>0</v>
      </c>
      <c r="BI9">
        <f>'115'!P62-'115'!O62</f>
        <v>0.02</v>
      </c>
      <c r="BJ9">
        <v>0.02</v>
      </c>
      <c r="BK9">
        <v>0.015</v>
      </c>
      <c r="BL9">
        <v>0.015</v>
      </c>
      <c r="BM9">
        <v>0.0125</v>
      </c>
      <c r="BN9">
        <v>0</v>
      </c>
      <c r="BO9">
        <v>0</v>
      </c>
      <c r="BP9">
        <v>0.02</v>
      </c>
      <c r="BQ9">
        <v>0.02</v>
      </c>
      <c r="BR9">
        <v>0.02</v>
      </c>
      <c r="BS9">
        <v>0</v>
      </c>
      <c r="BT9">
        <v>0.01</v>
      </c>
      <c r="BU9">
        <v>0.01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DH9">
        <f>'115'!N58-'115'!P58</f>
        <v>0.01999999999999999</v>
      </c>
      <c r="DI9">
        <f>'115'!N59-'115'!P59</f>
        <v>0.009999999999999995</v>
      </c>
      <c r="DJ9">
        <f>'115'!N60-'115'!P60</f>
        <v>0.020000000000000004</v>
      </c>
      <c r="DK9">
        <f>'115'!N61-'115'!P61</f>
        <v>0.06</v>
      </c>
      <c r="DL9">
        <f>'115'!N62-'115'!P62</f>
        <v>0.030000000000000002</v>
      </c>
      <c r="DM9">
        <v>0.08</v>
      </c>
      <c r="DN9">
        <v>0.075</v>
      </c>
      <c r="DO9">
        <v>0.075</v>
      </c>
      <c r="DP9">
        <v>0.0775</v>
      </c>
      <c r="DQ9">
        <v>0.06</v>
      </c>
      <c r="DR9">
        <v>0.05</v>
      </c>
      <c r="DS9">
        <v>0.09</v>
      </c>
      <c r="DT9">
        <v>0.05</v>
      </c>
      <c r="DU9">
        <v>0.04</v>
      </c>
      <c r="DV9">
        <v>0.04</v>
      </c>
      <c r="DW9">
        <v>0.02</v>
      </c>
      <c r="DX9">
        <v>0.01</v>
      </c>
      <c r="DY9">
        <v>0.11</v>
      </c>
      <c r="DZ9">
        <v>0.04</v>
      </c>
      <c r="EA9">
        <v>0.03</v>
      </c>
      <c r="EB9">
        <v>0.09</v>
      </c>
      <c r="EC9">
        <v>0.052</v>
      </c>
      <c r="ED9">
        <v>0.04</v>
      </c>
    </row>
    <row r="10" spans="1:134" ht="11.25">
      <c r="A10" t="s">
        <v>265</v>
      </c>
      <c r="B10">
        <f>'115'!S58</f>
        <v>0.01</v>
      </c>
      <c r="C10">
        <f>'115'!S59</f>
        <v>0.02</v>
      </c>
      <c r="D10">
        <f>'115'!S60</f>
        <v>0.02</v>
      </c>
      <c r="E10">
        <f>'115'!S61</f>
        <v>0.02</v>
      </c>
      <c r="F10">
        <f>'115'!S62</f>
        <v>1.4549999999999998</v>
      </c>
      <c r="G10">
        <v>0.6</v>
      </c>
      <c r="H10">
        <v>0.805</v>
      </c>
      <c r="I10">
        <v>0.7025</v>
      </c>
      <c r="J10">
        <v>0.505</v>
      </c>
      <c r="K10">
        <v>0.71</v>
      </c>
      <c r="L10">
        <v>0.905</v>
      </c>
      <c r="M10">
        <v>0.56</v>
      </c>
      <c r="N10">
        <v>0.5035</v>
      </c>
      <c r="O10">
        <v>1.004</v>
      </c>
      <c r="P10">
        <v>0.4</v>
      </c>
      <c r="Q10">
        <v>0.3345</v>
      </c>
      <c r="R10">
        <v>0</v>
      </c>
      <c r="U10">
        <v>0.0135</v>
      </c>
      <c r="V10">
        <v>0</v>
      </c>
      <c r="W10">
        <v>0.01</v>
      </c>
      <c r="X10">
        <v>0</v>
      </c>
      <c r="BE10">
        <f>'115'!S58-'115'!R58</f>
        <v>0.01</v>
      </c>
      <c r="BF10">
        <f>'115'!S59-'115'!R59</f>
        <v>0</v>
      </c>
      <c r="BG10">
        <f>'115'!S60-'115'!R60</f>
        <v>0</v>
      </c>
      <c r="BH10">
        <f>'115'!S61-'115'!R61</f>
        <v>0</v>
      </c>
      <c r="BI10">
        <f>'115'!S62-'115'!R62</f>
        <v>1.4549999999999998</v>
      </c>
      <c r="BJ10">
        <v>0.6</v>
      </c>
      <c r="BK10">
        <v>0.805</v>
      </c>
      <c r="BL10">
        <v>0.7025</v>
      </c>
      <c r="BM10">
        <v>0.505</v>
      </c>
      <c r="BN10">
        <v>0.7</v>
      </c>
      <c r="BO10">
        <v>0.905</v>
      </c>
      <c r="BP10">
        <v>0.56</v>
      </c>
      <c r="BQ10">
        <v>0.5035</v>
      </c>
      <c r="BR10">
        <v>1.004</v>
      </c>
      <c r="BS10">
        <v>0.4</v>
      </c>
      <c r="BT10">
        <v>0.3345</v>
      </c>
      <c r="BU10">
        <v>0</v>
      </c>
      <c r="BV10">
        <v>0</v>
      </c>
      <c r="BW10">
        <v>0</v>
      </c>
      <c r="BX10">
        <v>0.0135</v>
      </c>
      <c r="BY10">
        <v>0</v>
      </c>
      <c r="BZ10">
        <v>0.01</v>
      </c>
      <c r="CA10">
        <v>0</v>
      </c>
      <c r="DH10">
        <f>'115'!Q58-'115'!S58</f>
        <v>0.01</v>
      </c>
      <c r="DI10">
        <f>'115'!Q59-'115'!S59</f>
        <v>0.009999999999999998</v>
      </c>
      <c r="DJ10">
        <f>'115'!Q60-'115'!S60</f>
        <v>0.009999999999999998</v>
      </c>
      <c r="DK10">
        <f>'115'!Q61-'115'!S61</f>
        <v>0</v>
      </c>
      <c r="DL10">
        <f>'115'!Q62-'115'!S62</f>
        <v>7.445</v>
      </c>
      <c r="DM10">
        <v>2</v>
      </c>
      <c r="DN10">
        <v>1.495</v>
      </c>
      <c r="DO10">
        <v>1.3975</v>
      </c>
      <c r="DP10">
        <v>0.995</v>
      </c>
      <c r="DQ10">
        <v>2.09</v>
      </c>
      <c r="DR10">
        <v>2.695</v>
      </c>
      <c r="DS10">
        <v>1.34</v>
      </c>
      <c r="DT10">
        <v>1.4965000000000002</v>
      </c>
      <c r="DU10">
        <v>2.296</v>
      </c>
      <c r="DV10">
        <v>1</v>
      </c>
      <c r="DW10">
        <v>0.5355</v>
      </c>
      <c r="DX10">
        <v>0</v>
      </c>
      <c r="DY10">
        <v>0</v>
      </c>
      <c r="DZ10">
        <v>0</v>
      </c>
      <c r="EA10">
        <v>0.006500000000000001</v>
      </c>
      <c r="EB10">
        <v>0.02</v>
      </c>
      <c r="EC10">
        <v>0.01</v>
      </c>
      <c r="ED10">
        <v>0.02</v>
      </c>
    </row>
    <row r="20" spans="1:33" ht="11.25">
      <c r="A20" s="19"/>
      <c r="B20" s="21">
        <v>1978</v>
      </c>
      <c r="C20" s="21">
        <v>1979</v>
      </c>
      <c r="D20" s="21">
        <v>1980</v>
      </c>
      <c r="E20" s="21">
        <v>1981</v>
      </c>
      <c r="F20" s="21">
        <v>1982</v>
      </c>
      <c r="G20" s="21">
        <v>1983</v>
      </c>
      <c r="H20" s="21">
        <v>1984</v>
      </c>
      <c r="I20" s="21">
        <v>1985</v>
      </c>
      <c r="J20" s="21">
        <v>1986</v>
      </c>
      <c r="K20" s="21">
        <v>1987</v>
      </c>
      <c r="L20" s="21">
        <v>1988</v>
      </c>
      <c r="M20" s="21">
        <v>1989</v>
      </c>
      <c r="N20" s="21">
        <v>1990</v>
      </c>
      <c r="O20" s="21">
        <v>1991</v>
      </c>
      <c r="P20" s="21">
        <v>1992</v>
      </c>
      <c r="Q20" s="21">
        <v>1993</v>
      </c>
      <c r="R20" s="21">
        <v>1994</v>
      </c>
      <c r="S20" s="21">
        <v>1995</v>
      </c>
      <c r="T20" s="21">
        <v>1996</v>
      </c>
      <c r="U20" s="21">
        <v>1997</v>
      </c>
      <c r="V20" s="21">
        <v>1998</v>
      </c>
      <c r="W20" s="21">
        <v>1999</v>
      </c>
      <c r="X20" s="21">
        <v>2000</v>
      </c>
      <c r="Y20" s="21">
        <v>2000</v>
      </c>
      <c r="Z20" s="21">
        <v>1993</v>
      </c>
      <c r="AA20" s="21">
        <v>1994</v>
      </c>
      <c r="AB20" s="21">
        <v>1995</v>
      </c>
      <c r="AC20" s="21">
        <v>1996</v>
      </c>
      <c r="AD20" s="21">
        <v>1997</v>
      </c>
      <c r="AE20" s="21">
        <v>1998</v>
      </c>
      <c r="AF20" s="21">
        <v>1999</v>
      </c>
      <c r="AG20" s="21">
        <v>2000</v>
      </c>
    </row>
    <row r="21" spans="1:33" ht="11.25">
      <c r="A21" s="19" t="s">
        <v>268</v>
      </c>
      <c r="B21" s="20"/>
      <c r="C21" s="20"/>
      <c r="D21" s="20"/>
      <c r="E21" s="20"/>
      <c r="F21" s="20"/>
      <c r="G21" s="2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 t="s">
        <v>230</v>
      </c>
      <c r="V21" s="21"/>
      <c r="W21" s="21" t="s">
        <v>273</v>
      </c>
      <c r="X21" s="21" t="s">
        <v>96</v>
      </c>
      <c r="Y21" s="21"/>
      <c r="Z21" s="21"/>
      <c r="AA21" s="21" t="s">
        <v>213</v>
      </c>
      <c r="AB21" s="21"/>
      <c r="AC21" s="21"/>
      <c r="AD21" s="21"/>
      <c r="AE21" s="21"/>
      <c r="AF21" s="21" t="s">
        <v>221</v>
      </c>
      <c r="AG21" s="21"/>
    </row>
    <row r="22" spans="1:33" ht="11.25">
      <c r="A22" s="22"/>
      <c r="B22" s="20"/>
      <c r="C22" s="20"/>
      <c r="D22" s="20"/>
      <c r="E22" s="20"/>
      <c r="F22" s="20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>
        <v>63</v>
      </c>
      <c r="V22" s="21"/>
      <c r="W22" s="21">
        <v>48</v>
      </c>
      <c r="X22" s="21">
        <v>21</v>
      </c>
      <c r="Y22" s="21"/>
      <c r="Z22" s="21"/>
      <c r="AA22" s="21">
        <v>24</v>
      </c>
      <c r="AB22" s="21"/>
      <c r="AC22" s="21"/>
      <c r="AD22" s="21"/>
      <c r="AE22" s="21"/>
      <c r="AF22" s="21">
        <v>39</v>
      </c>
      <c r="AG22" s="21"/>
    </row>
    <row r="23" spans="1:33" ht="11.25">
      <c r="A23" s="21"/>
      <c r="B23" s="21">
        <v>1978</v>
      </c>
      <c r="C23" s="21">
        <v>1979</v>
      </c>
      <c r="D23" s="21">
        <v>1980</v>
      </c>
      <c r="E23" s="21">
        <v>1981</v>
      </c>
      <c r="F23" s="21">
        <v>1982</v>
      </c>
      <c r="G23" s="20">
        <v>1983</v>
      </c>
      <c r="H23" s="21">
        <v>1984</v>
      </c>
      <c r="I23" s="21">
        <v>1985</v>
      </c>
      <c r="J23" s="21">
        <v>1986</v>
      </c>
      <c r="K23" s="21">
        <v>1987</v>
      </c>
      <c r="L23" s="21">
        <v>1988</v>
      </c>
      <c r="M23" s="21">
        <v>1989</v>
      </c>
      <c r="N23" s="21">
        <v>1990</v>
      </c>
      <c r="O23" s="21">
        <v>1991</v>
      </c>
      <c r="P23" s="21">
        <v>1992</v>
      </c>
      <c r="Q23" s="21">
        <v>1993</v>
      </c>
      <c r="R23" s="21">
        <v>1994</v>
      </c>
      <c r="S23" s="21">
        <v>1995</v>
      </c>
      <c r="T23" s="21">
        <v>1996</v>
      </c>
      <c r="U23" s="21">
        <v>1997</v>
      </c>
      <c r="V23" s="21">
        <v>1998</v>
      </c>
      <c r="W23" s="21">
        <v>1999</v>
      </c>
      <c r="X23" s="21">
        <v>2000</v>
      </c>
      <c r="Y23" s="21">
        <v>2000</v>
      </c>
      <c r="Z23" s="21">
        <v>1993</v>
      </c>
      <c r="AA23" s="21">
        <v>1994</v>
      </c>
      <c r="AB23" s="21">
        <v>1995</v>
      </c>
      <c r="AC23" s="21">
        <v>1996</v>
      </c>
      <c r="AD23" s="21">
        <v>1997</v>
      </c>
      <c r="AE23" s="21">
        <v>1998</v>
      </c>
      <c r="AF23" s="21">
        <v>1999</v>
      </c>
      <c r="AG23" s="21">
        <v>2000</v>
      </c>
    </row>
    <row r="24" spans="1:33" ht="11.25">
      <c r="A24" s="19" t="s">
        <v>266</v>
      </c>
      <c r="B24" s="20"/>
      <c r="C24" s="20"/>
      <c r="D24" s="20"/>
      <c r="E24" s="20"/>
      <c r="F24" s="20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 t="s">
        <v>168</v>
      </c>
      <c r="Y24" s="21"/>
      <c r="Z24" s="21"/>
      <c r="AA24" s="21"/>
      <c r="AB24" s="21"/>
      <c r="AC24" s="21"/>
      <c r="AD24" s="21"/>
      <c r="AE24" s="21"/>
      <c r="AF24" s="21"/>
      <c r="AG24" s="21"/>
    </row>
    <row r="25" spans="1:33" ht="11.25">
      <c r="A25" s="22"/>
      <c r="B25" s="20"/>
      <c r="C25" s="20"/>
      <c r="D25" s="20"/>
      <c r="E25" s="20"/>
      <c r="F25" s="20"/>
      <c r="G25" s="20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>
        <v>30</v>
      </c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ht="11.25">
      <c r="A26" s="21"/>
      <c r="B26" s="21">
        <v>1978</v>
      </c>
      <c r="C26" s="21">
        <v>1979</v>
      </c>
      <c r="D26" s="21">
        <v>1980</v>
      </c>
      <c r="E26" s="21">
        <v>1981</v>
      </c>
      <c r="F26" s="21">
        <v>1982</v>
      </c>
      <c r="G26" s="20">
        <v>1983</v>
      </c>
      <c r="H26" s="21">
        <v>1984</v>
      </c>
      <c r="I26" s="21">
        <v>1985</v>
      </c>
      <c r="J26" s="21">
        <v>1986</v>
      </c>
      <c r="K26" s="21">
        <v>1987</v>
      </c>
      <c r="L26" s="21">
        <v>1988</v>
      </c>
      <c r="M26" s="21">
        <v>1989</v>
      </c>
      <c r="N26" s="21">
        <v>1990</v>
      </c>
      <c r="O26" s="21">
        <v>1991</v>
      </c>
      <c r="P26" s="21">
        <v>1992</v>
      </c>
      <c r="Q26" s="21">
        <v>1993</v>
      </c>
      <c r="R26" s="21">
        <v>1994</v>
      </c>
      <c r="S26" s="21">
        <v>1995</v>
      </c>
      <c r="T26" s="21">
        <v>1996</v>
      </c>
      <c r="U26" s="21">
        <v>1997</v>
      </c>
      <c r="V26" s="21">
        <v>1998</v>
      </c>
      <c r="W26" s="21">
        <v>1999</v>
      </c>
      <c r="X26" s="21">
        <v>2000</v>
      </c>
      <c r="Y26" s="21">
        <v>2000</v>
      </c>
      <c r="Z26" s="21">
        <v>1993</v>
      </c>
      <c r="AA26" s="21">
        <v>1994</v>
      </c>
      <c r="AB26" s="21">
        <v>1995</v>
      </c>
      <c r="AC26" s="21">
        <v>1996</v>
      </c>
      <c r="AD26" s="21">
        <v>1997</v>
      </c>
      <c r="AE26" s="21">
        <v>1998</v>
      </c>
      <c r="AF26" s="21">
        <v>1999</v>
      </c>
      <c r="AG26" s="21">
        <v>2000</v>
      </c>
    </row>
    <row r="27" spans="1:33" ht="11.25">
      <c r="A27" s="19" t="s">
        <v>267</v>
      </c>
      <c r="B27" s="20"/>
      <c r="C27" s="20"/>
      <c r="D27" s="20"/>
      <c r="E27" s="20"/>
      <c r="F27" s="20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 t="s">
        <v>172</v>
      </c>
      <c r="U27" s="21" t="s">
        <v>169</v>
      </c>
      <c r="V27" s="21"/>
      <c r="W27" s="21"/>
      <c r="X27" s="21" t="s">
        <v>170</v>
      </c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ht="11.25">
      <c r="A28" s="22"/>
      <c r="B28" s="20"/>
      <c r="C28" s="20"/>
      <c r="D28" s="20"/>
      <c r="E28" s="20"/>
      <c r="F28" s="20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v>36</v>
      </c>
      <c r="U28" s="21">
        <v>40</v>
      </c>
      <c r="V28" s="21"/>
      <c r="W28" s="21"/>
      <c r="X28" s="21">
        <v>38</v>
      </c>
      <c r="Y28" s="21"/>
      <c r="Z28" s="21"/>
      <c r="AA28" s="21"/>
      <c r="AB28" s="21"/>
      <c r="AC28" s="21"/>
      <c r="AD28" s="21"/>
      <c r="AE28" s="21"/>
      <c r="AF28" s="21"/>
      <c r="AG28" s="21"/>
    </row>
    <row r="29" spans="1:33" ht="11.25">
      <c r="A29" s="44"/>
      <c r="B29" s="21">
        <v>1978</v>
      </c>
      <c r="C29" s="21">
        <v>1979</v>
      </c>
      <c r="D29" s="21">
        <v>1980</v>
      </c>
      <c r="E29" s="21">
        <v>1981</v>
      </c>
      <c r="F29" s="21">
        <v>1982</v>
      </c>
      <c r="G29" s="20">
        <v>1983</v>
      </c>
      <c r="H29" s="21">
        <v>1984</v>
      </c>
      <c r="I29" s="21">
        <v>1985</v>
      </c>
      <c r="J29" s="21">
        <v>1986</v>
      </c>
      <c r="K29" s="21">
        <v>1987</v>
      </c>
      <c r="L29" s="21">
        <v>1988</v>
      </c>
      <c r="M29" s="21">
        <v>1989</v>
      </c>
      <c r="N29" s="21">
        <v>1990</v>
      </c>
      <c r="O29" s="21">
        <v>1991</v>
      </c>
      <c r="P29" s="21">
        <v>1992</v>
      </c>
      <c r="Q29" s="21">
        <v>1993</v>
      </c>
      <c r="R29" s="21">
        <v>1994</v>
      </c>
      <c r="S29" s="21">
        <v>1995</v>
      </c>
      <c r="T29" s="21">
        <v>1996</v>
      </c>
      <c r="U29" s="21">
        <v>1997</v>
      </c>
      <c r="V29" s="21">
        <v>1998</v>
      </c>
      <c r="W29" s="21">
        <v>1999</v>
      </c>
      <c r="X29" s="21">
        <v>2000</v>
      </c>
      <c r="Y29" s="21">
        <v>2000</v>
      </c>
      <c r="Z29" s="21">
        <v>1993</v>
      </c>
      <c r="AA29" s="21">
        <v>1994</v>
      </c>
      <c r="AB29" s="21">
        <v>1995</v>
      </c>
      <c r="AC29" s="21">
        <v>1996</v>
      </c>
      <c r="AD29" s="21">
        <v>1997</v>
      </c>
      <c r="AE29" s="21">
        <v>1998</v>
      </c>
      <c r="AF29" s="21">
        <v>1999</v>
      </c>
      <c r="AG29" s="21">
        <v>2000</v>
      </c>
    </row>
    <row r="30" spans="1:33" ht="11.25">
      <c r="A30" s="19" t="s">
        <v>269</v>
      </c>
      <c r="B30" s="20" t="str">
        <f>'115'!I12</f>
        <v>25/</v>
      </c>
      <c r="C30" s="20" t="str">
        <f>'115'!J12</f>
        <v>35/</v>
      </c>
      <c r="D30" s="20" t="str">
        <f>'115'!K12</f>
        <v>33/</v>
      </c>
      <c r="E30" s="20" t="str">
        <f>'115'!L12</f>
        <v>24/</v>
      </c>
      <c r="F30" s="20" t="str">
        <f>'115'!M12</f>
        <v>27/</v>
      </c>
      <c r="G30" s="20" t="s">
        <v>119</v>
      </c>
      <c r="H30" s="21" t="s">
        <v>166</v>
      </c>
      <c r="I30" s="21" t="s">
        <v>166</v>
      </c>
      <c r="J30" s="21" t="s">
        <v>221</v>
      </c>
      <c r="K30" s="21" t="s">
        <v>8</v>
      </c>
      <c r="L30" s="21" t="s">
        <v>9</v>
      </c>
      <c r="M30" s="21" t="s">
        <v>120</v>
      </c>
      <c r="N30" s="21" t="s">
        <v>10</v>
      </c>
      <c r="O30" s="21" t="s">
        <v>120</v>
      </c>
      <c r="P30" s="21" t="s">
        <v>121</v>
      </c>
      <c r="Q30" s="21" t="s">
        <v>221</v>
      </c>
      <c r="R30" s="21" t="s">
        <v>221</v>
      </c>
      <c r="S30" s="21" t="s">
        <v>122</v>
      </c>
      <c r="T30" s="21" t="s">
        <v>97</v>
      </c>
      <c r="U30" s="21" t="s">
        <v>98</v>
      </c>
      <c r="V30" s="21" t="s">
        <v>221</v>
      </c>
      <c r="W30" s="21" t="s">
        <v>167</v>
      </c>
      <c r="X30" s="21" t="s">
        <v>99</v>
      </c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ht="11.25">
      <c r="A31" s="22"/>
      <c r="B31" s="20">
        <f>'115'!I13</f>
        <v>30</v>
      </c>
      <c r="C31" s="20">
        <f>'115'!J13</f>
        <v>40</v>
      </c>
      <c r="D31" s="20">
        <f>'115'!K13</f>
        <v>50</v>
      </c>
      <c r="E31" s="20">
        <f>'115'!L13</f>
        <v>45</v>
      </c>
      <c r="F31" s="20">
        <f>'115'!M13</f>
        <v>50</v>
      </c>
      <c r="G31" s="20">
        <v>50</v>
      </c>
      <c r="H31" s="21">
        <v>60</v>
      </c>
      <c r="I31" s="21">
        <v>60</v>
      </c>
      <c r="J31" s="21">
        <v>55</v>
      </c>
      <c r="K31" s="21">
        <v>65</v>
      </c>
      <c r="L31" s="21">
        <v>65</v>
      </c>
      <c r="M31" s="21">
        <v>65</v>
      </c>
      <c r="N31" s="21">
        <v>70</v>
      </c>
      <c r="O31" s="21">
        <v>70</v>
      </c>
      <c r="P31" s="21">
        <v>70</v>
      </c>
      <c r="Q31" s="21">
        <v>70</v>
      </c>
      <c r="R31" s="21">
        <v>70</v>
      </c>
      <c r="S31" s="21">
        <v>70</v>
      </c>
      <c r="T31" s="21">
        <v>105</v>
      </c>
      <c r="U31" s="21">
        <v>108</v>
      </c>
      <c r="V31" s="21">
        <v>70</v>
      </c>
      <c r="W31" s="21">
        <v>70</v>
      </c>
      <c r="X31" s="21">
        <v>107</v>
      </c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ht="11.25">
      <c r="A32" s="19" t="s">
        <v>270</v>
      </c>
      <c r="B32" s="20" t="str">
        <f>'115'!I14</f>
        <v>15/</v>
      </c>
      <c r="C32" s="20" t="str">
        <f>'115'!J14</f>
        <v>15/</v>
      </c>
      <c r="D32" s="20" t="str">
        <f>'115'!K14</f>
        <v>15/</v>
      </c>
      <c r="E32" s="20" t="str">
        <f>'115'!L14</f>
        <v>5/</v>
      </c>
      <c r="F32" s="20" t="str">
        <f>'115'!M14</f>
        <v>11/</v>
      </c>
      <c r="G32" s="20" t="s">
        <v>180</v>
      </c>
      <c r="H32" s="21" t="s">
        <v>180</v>
      </c>
      <c r="I32" s="21" t="s">
        <v>180</v>
      </c>
      <c r="J32" s="21" t="s">
        <v>180</v>
      </c>
      <c r="K32" s="21" t="s">
        <v>180</v>
      </c>
      <c r="L32" s="21" t="s">
        <v>180</v>
      </c>
      <c r="M32" s="21" t="s">
        <v>182</v>
      </c>
      <c r="N32" s="21" t="s">
        <v>171</v>
      </c>
      <c r="O32" s="21" t="s">
        <v>179</v>
      </c>
      <c r="P32" s="21" t="s">
        <v>171</v>
      </c>
      <c r="Q32" s="21" t="s">
        <v>123</v>
      </c>
      <c r="R32" s="21" t="s">
        <v>172</v>
      </c>
      <c r="S32" s="21" t="s">
        <v>171</v>
      </c>
      <c r="T32" s="21" t="s">
        <v>171</v>
      </c>
      <c r="U32" s="21" t="s">
        <v>171</v>
      </c>
      <c r="V32" s="21" t="s">
        <v>180</v>
      </c>
      <c r="W32" s="21" t="s">
        <v>222</v>
      </c>
      <c r="X32" s="21" t="s">
        <v>180</v>
      </c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 ht="11.25">
      <c r="A33" s="44"/>
      <c r="B33" s="20">
        <f>'115'!I15</f>
        <v>15</v>
      </c>
      <c r="C33" s="20">
        <f>'115'!J15</f>
        <v>15</v>
      </c>
      <c r="D33" s="20">
        <f>'115'!K15</f>
        <v>15</v>
      </c>
      <c r="E33" s="20">
        <f>'115'!L15</f>
        <v>15</v>
      </c>
      <c r="F33" s="20">
        <f>'115'!M15</f>
        <v>20</v>
      </c>
      <c r="G33" s="20">
        <v>20</v>
      </c>
      <c r="H33" s="21">
        <v>20</v>
      </c>
      <c r="I33" s="21">
        <v>20</v>
      </c>
      <c r="J33" s="21">
        <v>20</v>
      </c>
      <c r="K33" s="21">
        <v>20</v>
      </c>
      <c r="L33" s="21">
        <v>20</v>
      </c>
      <c r="M33" s="21">
        <v>21</v>
      </c>
      <c r="N33" s="21">
        <v>25</v>
      </c>
      <c r="O33" s="21">
        <v>30</v>
      </c>
      <c r="P33" s="21">
        <v>30</v>
      </c>
      <c r="Q33" s="21">
        <v>30</v>
      </c>
      <c r="R33" s="21">
        <v>30</v>
      </c>
      <c r="S33" s="21">
        <v>30</v>
      </c>
      <c r="T33" s="21">
        <v>30</v>
      </c>
      <c r="U33" s="21">
        <v>30</v>
      </c>
      <c r="V33" s="21">
        <v>30</v>
      </c>
      <c r="W33" s="21">
        <v>30</v>
      </c>
      <c r="X33" s="21">
        <v>30</v>
      </c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 ht="11.25">
      <c r="A34" s="19" t="s">
        <v>271</v>
      </c>
      <c r="B34" s="20" t="str">
        <f>'115'!I16</f>
        <v>6/</v>
      </c>
      <c r="C34" s="20" t="str">
        <f>'115'!J16</f>
        <v>6/</v>
      </c>
      <c r="D34" s="20" t="str">
        <f>'115'!K16</f>
        <v>8/</v>
      </c>
      <c r="E34" s="20" t="str">
        <f>'115'!L16</f>
        <v>7/</v>
      </c>
      <c r="F34" s="20" t="str">
        <f>'115'!M16</f>
        <v>5/</v>
      </c>
      <c r="G34" s="20" t="s">
        <v>259</v>
      </c>
      <c r="H34" s="21" t="s">
        <v>212</v>
      </c>
      <c r="I34" s="21" t="s">
        <v>259</v>
      </c>
      <c r="J34" s="21" t="s">
        <v>258</v>
      </c>
      <c r="K34" s="21" t="s">
        <v>180</v>
      </c>
      <c r="L34" s="21" t="s">
        <v>181</v>
      </c>
      <c r="M34" s="21" t="s">
        <v>212</v>
      </c>
      <c r="N34" s="21" t="s">
        <v>259</v>
      </c>
      <c r="O34" s="21" t="s">
        <v>259</v>
      </c>
      <c r="P34" s="21" t="s">
        <v>259</v>
      </c>
      <c r="Q34" s="21" t="s">
        <v>259</v>
      </c>
      <c r="R34" s="21" t="s">
        <v>253</v>
      </c>
      <c r="S34" s="21"/>
      <c r="T34" s="21"/>
      <c r="U34" s="21" t="s">
        <v>259</v>
      </c>
      <c r="V34" s="21" t="s">
        <v>259</v>
      </c>
      <c r="W34" s="21" t="s">
        <v>181</v>
      </c>
      <c r="X34" s="21" t="s">
        <v>259</v>
      </c>
      <c r="Y34" s="21"/>
      <c r="Z34" s="21"/>
      <c r="AA34" s="21"/>
      <c r="AB34" s="21"/>
      <c r="AC34" s="21"/>
      <c r="AD34" s="21"/>
      <c r="AE34" s="21"/>
      <c r="AF34" s="21"/>
      <c r="AG34" s="21"/>
    </row>
    <row r="35" spans="1:33" ht="11.25">
      <c r="A35" s="22"/>
      <c r="B35" s="20">
        <f>'115'!I17</f>
        <v>7</v>
      </c>
      <c r="C35" s="20">
        <f>'115'!J17</f>
        <v>6</v>
      </c>
      <c r="D35" s="20">
        <f>'115'!K17</f>
        <v>8</v>
      </c>
      <c r="E35" s="20">
        <f>'115'!L17</f>
        <v>7</v>
      </c>
      <c r="F35" s="20">
        <f>'115'!M17</f>
        <v>8</v>
      </c>
      <c r="G35" s="20">
        <v>10</v>
      </c>
      <c r="H35" s="21">
        <v>10</v>
      </c>
      <c r="I35" s="21">
        <v>10</v>
      </c>
      <c r="J35" s="21">
        <v>10</v>
      </c>
      <c r="K35" s="21">
        <v>10</v>
      </c>
      <c r="L35" s="21">
        <v>10</v>
      </c>
      <c r="M35" s="21">
        <v>10</v>
      </c>
      <c r="N35" s="21">
        <v>10</v>
      </c>
      <c r="O35" s="21">
        <v>10</v>
      </c>
      <c r="P35" s="21">
        <v>10</v>
      </c>
      <c r="Q35" s="21">
        <v>10</v>
      </c>
      <c r="R35" s="21">
        <v>5</v>
      </c>
      <c r="S35" s="21"/>
      <c r="T35" s="21"/>
      <c r="U35" s="21">
        <v>10</v>
      </c>
      <c r="V35" s="21">
        <v>10</v>
      </c>
      <c r="W35" s="21">
        <v>10</v>
      </c>
      <c r="X35" s="21">
        <v>10</v>
      </c>
      <c r="Y35" s="21"/>
      <c r="Z35" s="21"/>
      <c r="AA35" s="21"/>
      <c r="AB35" s="21"/>
      <c r="AC35" s="21"/>
      <c r="AD35" s="21"/>
      <c r="AE35" s="21"/>
      <c r="AF35" s="21"/>
      <c r="AG35" s="21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8"/>
  <sheetViews>
    <sheetView workbookViewId="0" topLeftCell="A1">
      <pane xSplit="1" ySplit="1" topLeftCell="B2" activePane="bottomRight" state="frozen"/>
      <selection pane="topLeft" activeCell="DI11" sqref="DI11"/>
      <selection pane="topRight" activeCell="DI11" sqref="DI11"/>
      <selection pane="bottomLeft" activeCell="DI11" sqref="DI11"/>
      <selection pane="bottomRight" activeCell="DI11" sqref="DI11"/>
    </sheetView>
  </sheetViews>
  <sheetFormatPr defaultColWidth="9.00390625" defaultRowHeight="12"/>
  <cols>
    <col min="1" max="1" width="24.875" style="0" bestFit="1" customWidth="1"/>
    <col min="2" max="2" width="9.125" style="0" customWidth="1"/>
    <col min="8" max="12" width="6.00390625" style="0" bestFit="1" customWidth="1"/>
    <col min="14" max="14" width="3.00390625" style="0" bestFit="1" customWidth="1"/>
    <col min="15" max="19" width="6.00390625" style="0" bestFit="1" customWidth="1"/>
  </cols>
  <sheetData>
    <row r="1" spans="2:6" s="86" customFormat="1" ht="11.25">
      <c r="B1" s="86">
        <v>1978</v>
      </c>
      <c r="C1" s="86">
        <v>1979</v>
      </c>
      <c r="D1" s="86">
        <v>1980</v>
      </c>
      <c r="E1" s="86">
        <v>1981</v>
      </c>
      <c r="F1" s="86">
        <v>1982</v>
      </c>
    </row>
    <row r="2" spans="1:6" ht="11.25">
      <c r="A2" t="s">
        <v>316</v>
      </c>
      <c r="B2">
        <f>COUNT(H14:H38)</f>
        <v>25</v>
      </c>
      <c r="C2">
        <f>COUNT(I14:I48)</f>
        <v>35</v>
      </c>
      <c r="D2">
        <f>COUNT(J26:J58)</f>
        <v>33</v>
      </c>
      <c r="E2">
        <f>COUNT(K30:K53)</f>
        <v>24</v>
      </c>
      <c r="F2">
        <f>COUNT(L32:L58)</f>
        <v>27</v>
      </c>
    </row>
    <row r="3" spans="1:6" ht="11.25">
      <c r="A3" t="s">
        <v>317</v>
      </c>
      <c r="B3">
        <f>COUNT(B9:B58)</f>
        <v>30</v>
      </c>
      <c r="C3">
        <f>COUNT(C9:C58)</f>
        <v>40</v>
      </c>
      <c r="D3">
        <f>COUNT(D9:D58)</f>
        <v>50</v>
      </c>
      <c r="E3">
        <f>COUNT(E9:E58)</f>
        <v>45</v>
      </c>
      <c r="F3">
        <f>COUNT(F9:F58)</f>
        <v>50</v>
      </c>
    </row>
    <row r="4" spans="1:6" ht="11.25">
      <c r="A4" t="s">
        <v>318</v>
      </c>
      <c r="B4">
        <f>COUNT(O22:O26)</f>
        <v>5</v>
      </c>
      <c r="C4">
        <f>COUNT(P22:P28)</f>
        <v>7</v>
      </c>
      <c r="D4">
        <f>COUNT(Q23:Q30)</f>
        <v>8</v>
      </c>
      <c r="E4">
        <f>COUNT(R24:R29)</f>
        <v>6</v>
      </c>
      <c r="F4">
        <f>COUNT(S25:S30)</f>
        <v>6</v>
      </c>
    </row>
    <row r="5" spans="1:6" ht="11.25">
      <c r="A5" t="s">
        <v>319</v>
      </c>
      <c r="B5">
        <f>B3/5</f>
        <v>6</v>
      </c>
      <c r="C5">
        <f>C3/5</f>
        <v>8</v>
      </c>
      <c r="D5">
        <f>D3/5</f>
        <v>10</v>
      </c>
      <c r="E5">
        <f>E3/5</f>
        <v>9</v>
      </c>
      <c r="F5">
        <f>F3/5</f>
        <v>10</v>
      </c>
    </row>
    <row r="6" spans="1:6" ht="11.25">
      <c r="A6" t="s">
        <v>321</v>
      </c>
      <c r="B6">
        <f>MIN(B9:B58)</f>
        <v>0</v>
      </c>
      <c r="C6">
        <f>MIN(C9:C58)</f>
        <v>0</v>
      </c>
      <c r="D6">
        <f>MIN(D9:D58)</f>
        <v>0</v>
      </c>
      <c r="E6">
        <f>MIN(E9:E58)</f>
        <v>0</v>
      </c>
      <c r="F6">
        <f>MIN(F9:F58)</f>
        <v>0</v>
      </c>
    </row>
    <row r="7" spans="1:6" ht="11.25">
      <c r="A7" t="s">
        <v>322</v>
      </c>
      <c r="B7">
        <f>AVERAGE(H23:H24)</f>
        <v>0.045</v>
      </c>
      <c r="C7">
        <f>AVERAGE(I28:I29)</f>
        <v>0.06</v>
      </c>
      <c r="D7">
        <f>AVERAGE(J33:J34)</f>
        <v>0.04</v>
      </c>
      <c r="E7">
        <f>AVERAGE(K31)</f>
        <v>0.01</v>
      </c>
      <c r="F7">
        <f>AVERAGE(L33:L34)</f>
        <v>0.02</v>
      </c>
    </row>
    <row r="8" spans="1:19" ht="11.25">
      <c r="A8" t="s">
        <v>320</v>
      </c>
      <c r="B8">
        <f>MAX(B11:B60)</f>
        <v>0.5</v>
      </c>
      <c r="C8">
        <f>MAX(C11:C60)</f>
        <v>0.7</v>
      </c>
      <c r="D8">
        <f>MAX(D11:D60)</f>
        <v>1</v>
      </c>
      <c r="E8">
        <f>MAX(E11:E60)</f>
        <v>1.8</v>
      </c>
      <c r="F8">
        <f>MAX(F11:F60)</f>
        <v>2.1</v>
      </c>
      <c r="O8">
        <v>1978</v>
      </c>
      <c r="P8">
        <v>1979</v>
      </c>
      <c r="Q8">
        <v>1980</v>
      </c>
      <c r="R8">
        <v>1981</v>
      </c>
      <c r="S8">
        <v>1982</v>
      </c>
    </row>
    <row r="9" spans="1:19" s="85" customFormat="1" ht="11.25">
      <c r="A9" s="88" t="s">
        <v>302</v>
      </c>
      <c r="B9" s="85">
        <v>0.02</v>
      </c>
      <c r="C9" s="85">
        <v>0</v>
      </c>
      <c r="D9" s="85">
        <v>0</v>
      </c>
      <c r="E9" s="85">
        <v>0</v>
      </c>
      <c r="F9" s="89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N9" s="85" t="s">
        <v>302</v>
      </c>
      <c r="O9" s="85">
        <f>IF(COUNT(B9:B13)&gt;0,SUM(B9:B13),"")</f>
        <v>0.08</v>
      </c>
      <c r="P9" s="85">
        <f>IF(COUNT(C9:C13)&gt;0,SUM(C9:C13),"")</f>
        <v>0</v>
      </c>
      <c r="Q9" s="85">
        <f>IF(COUNT(D9:D13)&gt;0,SUM(D9:D13),"")</f>
        <v>0</v>
      </c>
      <c r="R9" s="85">
        <f>IF(COUNT(E9:E13)&gt;0,SUM(E9:E13),"")</f>
        <v>0</v>
      </c>
      <c r="S9" s="85">
        <f>IF(COUNT(F9:F13)&gt;0,SUM(F9:F13),"")</f>
        <v>0</v>
      </c>
    </row>
    <row r="10" spans="1:19" ht="11.25">
      <c r="A10" s="90"/>
      <c r="B10" s="91">
        <v>0.01</v>
      </c>
      <c r="C10" s="91">
        <v>0</v>
      </c>
      <c r="D10" s="91">
        <v>0</v>
      </c>
      <c r="E10" s="91">
        <v>0</v>
      </c>
      <c r="F10" s="92">
        <v>0</v>
      </c>
      <c r="H10">
        <v>0</v>
      </c>
      <c r="I10">
        <v>0</v>
      </c>
      <c r="J10">
        <v>0</v>
      </c>
      <c r="K10">
        <v>0</v>
      </c>
      <c r="L10">
        <v>0</v>
      </c>
      <c r="N10" t="s">
        <v>303</v>
      </c>
      <c r="O10" s="85">
        <f>IF(COUNT(B14:B18)&gt;0,SUM(B14:B18),"")</f>
        <v>0</v>
      </c>
      <c r="P10" s="85">
        <f>IF(COUNT(C14:C18)&gt;0,SUM(C14:C18),"")</f>
        <v>0.16</v>
      </c>
      <c r="Q10" s="85">
        <f>IF(COUNT(D14:D18)&gt;0,SUM(D14:D18),"")</f>
        <v>0.12</v>
      </c>
      <c r="R10" s="85">
        <f>IF(COUNT(E14:E18)&gt;0,SUM(E14:E18),"")</f>
        <v>0</v>
      </c>
      <c r="S10" s="85">
        <f>IF(COUNT(F14:F18)&gt;0,SUM(F14:F18),"")</f>
        <v>0</v>
      </c>
    </row>
    <row r="11" spans="1:19" ht="11.25">
      <c r="A11" s="90"/>
      <c r="B11" s="91">
        <v>0.01</v>
      </c>
      <c r="C11" s="91">
        <v>0</v>
      </c>
      <c r="D11" s="91">
        <v>0</v>
      </c>
      <c r="E11" s="91">
        <v>0</v>
      </c>
      <c r="F11" s="92">
        <v>0</v>
      </c>
      <c r="H11">
        <v>0</v>
      </c>
      <c r="I11">
        <v>0</v>
      </c>
      <c r="J11">
        <v>0</v>
      </c>
      <c r="K11">
        <v>0</v>
      </c>
      <c r="L11">
        <v>0</v>
      </c>
      <c r="N11" t="s">
        <v>312</v>
      </c>
      <c r="O11" s="85">
        <f>IF(COUNT(B19:B23)&gt;0,SUM(B19:B23),"")</f>
        <v>1.7000000000000002</v>
      </c>
      <c r="P11" s="85">
        <f>IF(COUNT(C19:C23)&gt;0,SUM(C19:C23),"")</f>
        <v>0.05</v>
      </c>
      <c r="Q11" s="85">
        <f>IF(COUNT(D19:D23)&gt;0,SUM(D19:D23),"")</f>
        <v>0</v>
      </c>
      <c r="R11" s="85">
        <f>IF(COUNT(E19:E23)&gt;0,SUM(E19:E23),"")</f>
        <v>0.05</v>
      </c>
      <c r="S11" s="85">
        <f>IF(COUNT(F19:F23)&gt;0,SUM(F19:F23),"")</f>
        <v>0.03</v>
      </c>
    </row>
    <row r="12" spans="1:19" ht="11.25">
      <c r="A12" s="90"/>
      <c r="B12" s="91">
        <v>0.02</v>
      </c>
      <c r="C12" s="91">
        <v>0</v>
      </c>
      <c r="D12" s="91">
        <v>0</v>
      </c>
      <c r="E12" s="91">
        <v>0</v>
      </c>
      <c r="F12" s="92">
        <v>0</v>
      </c>
      <c r="H12">
        <v>0</v>
      </c>
      <c r="I12">
        <v>0</v>
      </c>
      <c r="J12">
        <v>0</v>
      </c>
      <c r="K12">
        <v>0</v>
      </c>
      <c r="L12">
        <v>0</v>
      </c>
      <c r="N12" t="s">
        <v>315</v>
      </c>
      <c r="O12" s="85">
        <f>IF(COUNT(B24:B28)&gt;0,SUM(B24:B28),"")</f>
        <v>0.3</v>
      </c>
      <c r="P12" s="85">
        <f>IF(COUNT(C24:C28)&gt;0,SUM(C24:C28),"")</f>
        <v>0.28</v>
      </c>
      <c r="Q12" s="85">
        <f>IF(COUNT(D24:D28)&gt;0,SUM(D24:D28),"")</f>
        <v>0.02</v>
      </c>
      <c r="R12" s="85">
        <f>IF(COUNT(E24:E28)&gt;0,SUM(E24:E28),"")</f>
        <v>0</v>
      </c>
      <c r="S12" s="85">
        <f>IF(COUNT(F24:F28)&gt;0,SUM(F24:F28),"")</f>
        <v>0</v>
      </c>
    </row>
    <row r="13" spans="1:19" ht="11.25">
      <c r="A13" s="93"/>
      <c r="B13" s="86">
        <v>0.02</v>
      </c>
      <c r="C13" s="86">
        <v>0</v>
      </c>
      <c r="D13" s="86">
        <v>0</v>
      </c>
      <c r="E13" s="86">
        <v>0</v>
      </c>
      <c r="F13" s="94">
        <v>0</v>
      </c>
      <c r="H13">
        <v>0</v>
      </c>
      <c r="I13">
        <v>0</v>
      </c>
      <c r="J13">
        <v>0</v>
      </c>
      <c r="K13">
        <v>0</v>
      </c>
      <c r="L13">
        <v>0</v>
      </c>
      <c r="N13" t="s">
        <v>323</v>
      </c>
      <c r="O13" s="85">
        <f>IF(COUNT(B29:B33)&gt;0,SUM(B29:B33),"")</f>
        <v>0.16000000000000003</v>
      </c>
      <c r="P13" s="85">
        <f>IF(COUNT(C29:C33)&gt;0,SUM(C29:C33),"")</f>
        <v>2.1</v>
      </c>
      <c r="Q13" s="85">
        <f>IF(COUNT(D29:D33)&gt;0,SUM(D29:D33),"")</f>
        <v>0.01</v>
      </c>
      <c r="R13" s="85">
        <f>IF(COUNT(E29:E33)&gt;0,SUM(E29:E33),"")</f>
        <v>0.01</v>
      </c>
      <c r="S13" s="85">
        <f>IF(COUNT(F29:F33)&gt;0,SUM(F29:F33),"")</f>
        <v>0</v>
      </c>
    </row>
    <row r="14" spans="1:19" ht="11.25">
      <c r="A14" s="88" t="s">
        <v>303</v>
      </c>
      <c r="B14" s="85">
        <v>0</v>
      </c>
      <c r="C14" s="85">
        <v>0.02</v>
      </c>
      <c r="D14" s="85">
        <v>0.03</v>
      </c>
      <c r="E14" s="85">
        <v>0</v>
      </c>
      <c r="F14" s="89">
        <v>0</v>
      </c>
      <c r="H14">
        <v>0.01</v>
      </c>
      <c r="I14">
        <v>0.01</v>
      </c>
      <c r="J14">
        <v>0</v>
      </c>
      <c r="K14">
        <v>0</v>
      </c>
      <c r="L14">
        <v>0</v>
      </c>
      <c r="N14" t="s">
        <v>324</v>
      </c>
      <c r="O14" s="85">
        <f>IF(COUNT(B34:B38)&gt;0,SUM(B34:B38),"")</f>
        <v>0.49</v>
      </c>
      <c r="P14" s="85">
        <f>IF(COUNT(C34:C38)&gt;0,SUM(C34:C38),"")</f>
        <v>3.3999999999999995</v>
      </c>
      <c r="Q14" s="85">
        <f>IF(COUNT(D34:D38)&gt;0,SUM(D34:D38),"")</f>
        <v>1.4000000000000001</v>
      </c>
      <c r="R14" s="85">
        <f>IF(COUNT(E34:E38)&gt;0,SUM(E34:E38),"")</f>
        <v>3.76</v>
      </c>
      <c r="S14" s="85">
        <f>IF(COUNT(F34:F38)&gt;0,SUM(F34:F38),"")</f>
        <v>1.54</v>
      </c>
    </row>
    <row r="15" spans="1:19" ht="11.25">
      <c r="A15" s="90"/>
      <c r="B15" s="91">
        <v>0</v>
      </c>
      <c r="C15" s="91">
        <v>0.04</v>
      </c>
      <c r="D15" s="91">
        <v>0.02</v>
      </c>
      <c r="E15" s="91">
        <v>0</v>
      </c>
      <c r="F15" s="92">
        <v>0</v>
      </c>
      <c r="H15">
        <v>0.01</v>
      </c>
      <c r="I15">
        <v>0.01</v>
      </c>
      <c r="J15">
        <v>0</v>
      </c>
      <c r="K15">
        <v>0</v>
      </c>
      <c r="L15">
        <v>0</v>
      </c>
      <c r="N15" t="s">
        <v>310</v>
      </c>
      <c r="O15" s="85">
        <f>IF(COUNT(B39:B43)&gt;0,SUM(B39:B43),"")</f>
      </c>
      <c r="P15" s="85">
        <f>IF(COUNT(C39:C43)&gt;0,SUM(C39:C43),"")</f>
        <v>1.0999999999999999</v>
      </c>
      <c r="Q15" s="85">
        <f>IF(COUNT(D39:D43)&gt;0,SUM(D39:D43),"")</f>
        <v>0.23000000000000004</v>
      </c>
      <c r="R15" s="85">
        <f>IF(COUNT(E39:E43)&gt;0,SUM(E39:E43),"")</f>
        <v>6.5</v>
      </c>
      <c r="S15" s="85">
        <f>IF(COUNT(F39:F43)&gt;0,SUM(F39:F43),"")</f>
        <v>4</v>
      </c>
    </row>
    <row r="16" spans="1:19" ht="11.25">
      <c r="A16" s="90"/>
      <c r="B16" s="91">
        <v>0</v>
      </c>
      <c r="C16" s="91">
        <v>0.03</v>
      </c>
      <c r="D16" s="91">
        <v>0.04</v>
      </c>
      <c r="E16" s="91">
        <v>0</v>
      </c>
      <c r="F16" s="92">
        <v>0</v>
      </c>
      <c r="H16">
        <v>0.01</v>
      </c>
      <c r="I16">
        <v>0.01</v>
      </c>
      <c r="J16">
        <v>0</v>
      </c>
      <c r="K16">
        <v>0</v>
      </c>
      <c r="L16">
        <v>0</v>
      </c>
      <c r="N16" t="s">
        <v>311</v>
      </c>
      <c r="O16" s="85">
        <f>IF(COUNT(B44:B48)&gt;0,SUM(B44:B48),"")</f>
      </c>
      <c r="P16" s="85">
        <f>IF(COUNT(C44:C48)&gt;0,SUM(C44:C48),"")</f>
        <v>0.42000000000000004</v>
      </c>
      <c r="Q16" s="85">
        <f>IF(COUNT(D44:D48)&gt;0,SUM(D44:D48),"")</f>
        <v>3.4</v>
      </c>
      <c r="R16" s="85">
        <f>IF(COUNT(E44:E48)&gt;0,SUM(E44:E48),"")</f>
        <v>0.92</v>
      </c>
      <c r="S16" s="85">
        <f>IF(COUNT(F44:F48)&gt;0,SUM(F44:F48),"")</f>
        <v>6.67</v>
      </c>
    </row>
    <row r="17" spans="1:19" ht="11.25">
      <c r="A17" s="90"/>
      <c r="B17" s="91">
        <v>0</v>
      </c>
      <c r="C17" s="91">
        <v>0.04</v>
      </c>
      <c r="D17" s="91">
        <v>0.01</v>
      </c>
      <c r="E17" s="91">
        <v>0</v>
      </c>
      <c r="F17" s="92">
        <v>0</v>
      </c>
      <c r="H17">
        <v>0.02</v>
      </c>
      <c r="I17">
        <v>0.01</v>
      </c>
      <c r="J17">
        <v>0</v>
      </c>
      <c r="K17">
        <v>0</v>
      </c>
      <c r="L17">
        <v>0</v>
      </c>
      <c r="N17" t="s">
        <v>314</v>
      </c>
      <c r="O17" s="85">
        <f>IF(COUNT(B49:B53)&gt;0,SUM(B49:B53),"")</f>
      </c>
      <c r="P17" s="85">
        <f>IF(COUNT(C49:C53)&gt;0,SUM(C49:C53),"")</f>
      </c>
      <c r="Q17" s="85">
        <f>IF(COUNT(D49:D53)&gt;0,SUM(D49:D53),"")</f>
        <v>1.6</v>
      </c>
      <c r="R17" s="85">
        <f>IF(COUNT(E49:E53)&gt;0,SUM(E49:E53),"")</f>
        <v>0.27</v>
      </c>
      <c r="S17" s="85">
        <f>IF(COUNT(F49:F53)&gt;0,SUM(F49:F53),"")</f>
        <v>0.8700000000000001</v>
      </c>
    </row>
    <row r="18" spans="1:19" ht="11.25">
      <c r="A18" s="93"/>
      <c r="B18" s="86">
        <v>0</v>
      </c>
      <c r="C18" s="86">
        <v>0.03</v>
      </c>
      <c r="D18" s="86">
        <v>0.02</v>
      </c>
      <c r="E18" s="86">
        <v>0</v>
      </c>
      <c r="F18" s="94">
        <v>0</v>
      </c>
      <c r="H18">
        <v>0.02</v>
      </c>
      <c r="I18">
        <v>0.01</v>
      </c>
      <c r="J18">
        <v>0</v>
      </c>
      <c r="K18">
        <v>0</v>
      </c>
      <c r="L18">
        <v>0</v>
      </c>
      <c r="N18" t="s">
        <v>313</v>
      </c>
      <c r="O18" s="85">
        <f>IF(COUNT(B54:B58)&gt;0,SUM(B54:B58),"")</f>
      </c>
      <c r="P18" s="85">
        <f>IF(COUNT(C54:C58)&gt;0,SUM(C54:C58),"")</f>
      </c>
      <c r="Q18" s="85">
        <f>IF(COUNT(D54:D58)&gt;0,SUM(D54:D58),"")</f>
        <v>0.27</v>
      </c>
      <c r="R18" s="85">
        <f>IF(COUNT(E54:E58)&gt;0,SUM(E54:E58),"")</f>
      </c>
      <c r="S18" s="85">
        <f>IF(COUNT(F54:F58)&gt;0,SUM(F54:F58),"")</f>
        <v>0.13</v>
      </c>
    </row>
    <row r="19" spans="1:12" ht="11.25">
      <c r="A19" s="88" t="s">
        <v>304</v>
      </c>
      <c r="B19" s="85">
        <v>0.5</v>
      </c>
      <c r="C19" s="85">
        <v>0.01</v>
      </c>
      <c r="D19" s="85">
        <v>0</v>
      </c>
      <c r="E19" s="85">
        <v>0.02</v>
      </c>
      <c r="F19" s="89">
        <v>0.02</v>
      </c>
      <c r="H19">
        <v>0.02</v>
      </c>
      <c r="I19">
        <v>0.02</v>
      </c>
      <c r="J19">
        <v>0</v>
      </c>
      <c r="K19">
        <v>0</v>
      </c>
      <c r="L19">
        <v>0</v>
      </c>
    </row>
    <row r="20" spans="1:12" ht="11.25">
      <c r="A20" s="90"/>
      <c r="B20" s="91">
        <v>0.3</v>
      </c>
      <c r="C20" s="91">
        <v>0.01</v>
      </c>
      <c r="D20" s="91">
        <v>0</v>
      </c>
      <c r="E20" s="91">
        <v>0</v>
      </c>
      <c r="F20" s="92">
        <v>0.01</v>
      </c>
      <c r="H20">
        <v>0.03</v>
      </c>
      <c r="I20">
        <v>0.03</v>
      </c>
      <c r="J20">
        <v>0</v>
      </c>
      <c r="K20">
        <v>0</v>
      </c>
      <c r="L20">
        <v>0</v>
      </c>
    </row>
    <row r="21" spans="1:19" ht="11.25">
      <c r="A21" s="90"/>
      <c r="B21" s="91">
        <v>0.4</v>
      </c>
      <c r="C21" s="91">
        <v>0.01</v>
      </c>
      <c r="D21" s="91">
        <v>0</v>
      </c>
      <c r="E21" s="91">
        <v>0.01</v>
      </c>
      <c r="F21" s="92">
        <v>0</v>
      </c>
      <c r="H21">
        <v>0.03</v>
      </c>
      <c r="I21">
        <v>0.03</v>
      </c>
      <c r="J21">
        <v>0</v>
      </c>
      <c r="K21">
        <v>0</v>
      </c>
      <c r="L21">
        <v>0</v>
      </c>
      <c r="O21">
        <v>0</v>
      </c>
      <c r="P21">
        <v>0</v>
      </c>
      <c r="Q21">
        <v>0</v>
      </c>
      <c r="R21">
        <v>0</v>
      </c>
      <c r="S21">
        <v>0</v>
      </c>
    </row>
    <row r="22" spans="1:19" ht="11.25">
      <c r="A22" s="90"/>
      <c r="B22" s="91">
        <v>0.3</v>
      </c>
      <c r="C22" s="91">
        <v>0.01</v>
      </c>
      <c r="D22" s="91">
        <v>0</v>
      </c>
      <c r="E22" s="91">
        <v>0</v>
      </c>
      <c r="F22" s="92">
        <v>0</v>
      </c>
      <c r="H22">
        <v>0.04</v>
      </c>
      <c r="I22">
        <v>0.04</v>
      </c>
      <c r="J22">
        <v>0</v>
      </c>
      <c r="K22">
        <v>0</v>
      </c>
      <c r="L22">
        <v>0</v>
      </c>
      <c r="O22">
        <v>0.08</v>
      </c>
      <c r="P22">
        <v>0.05</v>
      </c>
      <c r="Q22">
        <v>0</v>
      </c>
      <c r="R22">
        <v>0</v>
      </c>
      <c r="S22">
        <v>0</v>
      </c>
    </row>
    <row r="23" spans="1:19" ht="11.25">
      <c r="A23" s="93"/>
      <c r="B23" s="86">
        <v>0.2</v>
      </c>
      <c r="C23" s="86">
        <v>0.01</v>
      </c>
      <c r="D23" s="86">
        <v>0</v>
      </c>
      <c r="E23" s="86">
        <v>0.02</v>
      </c>
      <c r="F23" s="94">
        <v>0</v>
      </c>
      <c r="H23" s="87">
        <v>0.04</v>
      </c>
      <c r="I23">
        <v>0.04</v>
      </c>
      <c r="J23">
        <v>0</v>
      </c>
      <c r="K23">
        <v>0</v>
      </c>
      <c r="L23">
        <v>0</v>
      </c>
      <c r="O23">
        <v>0.16</v>
      </c>
      <c r="P23">
        <v>0.16</v>
      </c>
      <c r="Q23">
        <v>0.01</v>
      </c>
      <c r="R23">
        <v>0</v>
      </c>
      <c r="S23">
        <v>0</v>
      </c>
    </row>
    <row r="24" spans="1:19" ht="11.25">
      <c r="A24" s="88" t="s">
        <v>305</v>
      </c>
      <c r="B24" s="85">
        <v>0.07</v>
      </c>
      <c r="C24" s="85">
        <v>0.04</v>
      </c>
      <c r="D24" s="85">
        <v>0</v>
      </c>
      <c r="E24" s="85">
        <v>0</v>
      </c>
      <c r="F24" s="89">
        <v>0</v>
      </c>
      <c r="H24" s="87">
        <v>0.05</v>
      </c>
      <c r="I24">
        <v>0.04</v>
      </c>
      <c r="J24">
        <v>0</v>
      </c>
      <c r="K24">
        <v>0</v>
      </c>
      <c r="L24">
        <v>0</v>
      </c>
      <c r="O24">
        <v>0.3</v>
      </c>
      <c r="P24">
        <v>0.28</v>
      </c>
      <c r="Q24">
        <v>0.02</v>
      </c>
      <c r="R24">
        <v>0.01</v>
      </c>
      <c r="S24">
        <v>0</v>
      </c>
    </row>
    <row r="25" spans="1:19" ht="11.25">
      <c r="A25" s="90"/>
      <c r="B25" s="91">
        <v>0.08</v>
      </c>
      <c r="C25" s="91">
        <v>0.06</v>
      </c>
      <c r="D25" s="91">
        <v>0</v>
      </c>
      <c r="E25" s="91">
        <v>0</v>
      </c>
      <c r="F25" s="92">
        <v>0</v>
      </c>
      <c r="H25">
        <v>0.05</v>
      </c>
      <c r="I25">
        <v>0.06</v>
      </c>
      <c r="J25">
        <v>0</v>
      </c>
      <c r="K25">
        <v>0</v>
      </c>
      <c r="L25">
        <v>0</v>
      </c>
      <c r="O25">
        <v>0.49</v>
      </c>
      <c r="P25">
        <v>0.42</v>
      </c>
      <c r="Q25">
        <v>0.12</v>
      </c>
      <c r="R25">
        <v>0.05</v>
      </c>
      <c r="S25">
        <v>0.03</v>
      </c>
    </row>
    <row r="26" spans="1:19" ht="11.25">
      <c r="A26" s="90"/>
      <c r="B26" s="91">
        <v>0.05</v>
      </c>
      <c r="C26" s="91">
        <v>0.06</v>
      </c>
      <c r="D26" s="91">
        <v>0.01</v>
      </c>
      <c r="E26" s="91">
        <v>0</v>
      </c>
      <c r="F26" s="92">
        <v>0</v>
      </c>
      <c r="H26">
        <v>0.06</v>
      </c>
      <c r="I26">
        <v>0.06</v>
      </c>
      <c r="J26">
        <v>0.01</v>
      </c>
      <c r="K26">
        <v>0</v>
      </c>
      <c r="L26">
        <v>0</v>
      </c>
      <c r="O26">
        <v>1.7</v>
      </c>
      <c r="P26">
        <v>1.1</v>
      </c>
      <c r="Q26">
        <v>0.23</v>
      </c>
      <c r="R26">
        <v>0.92</v>
      </c>
      <c r="S26">
        <v>0.13</v>
      </c>
    </row>
    <row r="27" spans="1:19" ht="11.25">
      <c r="A27" s="90"/>
      <c r="B27" s="91">
        <v>0.06</v>
      </c>
      <c r="C27" s="91">
        <v>0.06</v>
      </c>
      <c r="D27" s="91">
        <v>0.01</v>
      </c>
      <c r="E27" s="91">
        <v>0</v>
      </c>
      <c r="F27" s="92">
        <v>0</v>
      </c>
      <c r="H27">
        <v>0.07</v>
      </c>
      <c r="I27">
        <v>0.06</v>
      </c>
      <c r="J27">
        <v>0.01</v>
      </c>
      <c r="K27">
        <v>0</v>
      </c>
      <c r="L27">
        <v>0</v>
      </c>
      <c r="P27">
        <v>2.1</v>
      </c>
      <c r="Q27">
        <v>0.27</v>
      </c>
      <c r="R27">
        <v>3.76</v>
      </c>
      <c r="S27">
        <v>0.87</v>
      </c>
    </row>
    <row r="28" spans="1:19" ht="11.25">
      <c r="A28" s="93"/>
      <c r="B28" s="86">
        <v>0.04</v>
      </c>
      <c r="C28" s="86">
        <v>0.06</v>
      </c>
      <c r="D28" s="86">
        <v>0</v>
      </c>
      <c r="E28" s="86">
        <v>0</v>
      </c>
      <c r="F28" s="94">
        <v>0</v>
      </c>
      <c r="H28">
        <v>0.08</v>
      </c>
      <c r="I28" s="87">
        <v>0.06</v>
      </c>
      <c r="J28">
        <v>0.01</v>
      </c>
      <c r="K28">
        <v>0</v>
      </c>
      <c r="L28">
        <v>0</v>
      </c>
      <c r="P28">
        <v>3.4</v>
      </c>
      <c r="Q28">
        <v>1.4</v>
      </c>
      <c r="R28">
        <v>6.5</v>
      </c>
      <c r="S28">
        <v>1.54</v>
      </c>
    </row>
    <row r="29" spans="1:19" ht="11.25">
      <c r="A29" s="88" t="s">
        <v>306</v>
      </c>
      <c r="B29" s="85">
        <v>0.03</v>
      </c>
      <c r="C29" s="85">
        <v>0.4</v>
      </c>
      <c r="D29" s="85">
        <v>0</v>
      </c>
      <c r="E29" s="85">
        <v>0</v>
      </c>
      <c r="F29" s="89">
        <v>0</v>
      </c>
      <c r="H29">
        <v>0.09</v>
      </c>
      <c r="I29" s="87">
        <v>0.06</v>
      </c>
      <c r="J29">
        <v>0.01</v>
      </c>
      <c r="K29">
        <v>0</v>
      </c>
      <c r="L29">
        <v>0</v>
      </c>
      <c r="Q29">
        <v>1.6</v>
      </c>
      <c r="R29">
        <v>0.27</v>
      </c>
      <c r="S29">
        <v>4</v>
      </c>
    </row>
    <row r="30" spans="1:19" ht="11.25">
      <c r="A30" s="90"/>
      <c r="B30" s="91">
        <v>0.04</v>
      </c>
      <c r="C30" s="91">
        <v>0.4</v>
      </c>
      <c r="D30" s="91">
        <v>0</v>
      </c>
      <c r="E30" s="91">
        <v>0</v>
      </c>
      <c r="F30" s="92">
        <v>0</v>
      </c>
      <c r="H30">
        <v>0.1</v>
      </c>
      <c r="I30">
        <v>0.08</v>
      </c>
      <c r="J30">
        <v>0.02</v>
      </c>
      <c r="K30">
        <v>0.01</v>
      </c>
      <c r="L30">
        <v>0</v>
      </c>
      <c r="Q30">
        <v>3.4</v>
      </c>
      <c r="S30">
        <v>6.67</v>
      </c>
    </row>
    <row r="31" spans="1:12" ht="11.25">
      <c r="A31" s="90"/>
      <c r="B31" s="91">
        <v>0.05</v>
      </c>
      <c r="C31" s="91">
        <v>0.5</v>
      </c>
      <c r="D31" s="91">
        <v>0.01</v>
      </c>
      <c r="E31" s="91">
        <v>0.01</v>
      </c>
      <c r="F31" s="92">
        <v>0</v>
      </c>
      <c r="H31">
        <v>0.1</v>
      </c>
      <c r="I31">
        <v>0.08</v>
      </c>
      <c r="J31">
        <v>0.02</v>
      </c>
      <c r="K31" s="87">
        <v>0.01</v>
      </c>
      <c r="L31">
        <v>0</v>
      </c>
    </row>
    <row r="32" spans="1:12" ht="11.25">
      <c r="A32" s="90"/>
      <c r="B32" s="91">
        <v>0.03</v>
      </c>
      <c r="C32" s="91">
        <v>0.4</v>
      </c>
      <c r="D32" s="91">
        <v>0</v>
      </c>
      <c r="E32" s="91">
        <v>0</v>
      </c>
      <c r="F32" s="92">
        <v>0</v>
      </c>
      <c r="H32">
        <v>0.1</v>
      </c>
      <c r="I32">
        <v>0.1</v>
      </c>
      <c r="J32">
        <v>0.03</v>
      </c>
      <c r="K32">
        <v>0.02</v>
      </c>
      <c r="L32">
        <v>0.01</v>
      </c>
    </row>
    <row r="33" spans="1:12" ht="11.25">
      <c r="A33" s="93"/>
      <c r="B33" s="86">
        <v>0.01</v>
      </c>
      <c r="C33" s="86">
        <v>0.4</v>
      </c>
      <c r="D33" s="86">
        <v>0</v>
      </c>
      <c r="E33" s="86">
        <v>0</v>
      </c>
      <c r="F33" s="94">
        <v>0</v>
      </c>
      <c r="H33">
        <v>0.1</v>
      </c>
      <c r="I33">
        <v>0.1</v>
      </c>
      <c r="J33" s="87">
        <v>0.04</v>
      </c>
      <c r="K33">
        <v>0.02</v>
      </c>
      <c r="L33" s="87">
        <v>0.02</v>
      </c>
    </row>
    <row r="34" spans="1:12" ht="11.25">
      <c r="A34" s="88" t="s">
        <v>307</v>
      </c>
      <c r="B34" s="85">
        <v>0.1</v>
      </c>
      <c r="C34" s="85">
        <v>0.7</v>
      </c>
      <c r="D34" s="85">
        <v>0.1</v>
      </c>
      <c r="E34" s="85">
        <v>0.48</v>
      </c>
      <c r="F34" s="89">
        <v>0.23</v>
      </c>
      <c r="H34">
        <v>0.2</v>
      </c>
      <c r="I34">
        <v>0.2</v>
      </c>
      <c r="J34" s="87">
        <v>0.04</v>
      </c>
      <c r="K34">
        <v>0.04</v>
      </c>
      <c r="L34" s="87">
        <v>0.02</v>
      </c>
    </row>
    <row r="35" spans="1:12" ht="11.25">
      <c r="A35" s="90"/>
      <c r="B35" s="91">
        <v>0.1</v>
      </c>
      <c r="C35" s="91">
        <v>0.6</v>
      </c>
      <c r="D35" s="91">
        <v>0.3</v>
      </c>
      <c r="E35" s="91">
        <v>0.67</v>
      </c>
      <c r="F35" s="92">
        <v>0.37</v>
      </c>
      <c r="H35">
        <v>0.3</v>
      </c>
      <c r="I35">
        <v>0.2</v>
      </c>
      <c r="J35">
        <v>0.04</v>
      </c>
      <c r="K35">
        <v>0.05</v>
      </c>
      <c r="L35">
        <v>0.02</v>
      </c>
    </row>
    <row r="36" spans="1:12" ht="11.25">
      <c r="A36" s="90"/>
      <c r="B36" s="91">
        <v>0.1</v>
      </c>
      <c r="C36" s="91">
        <v>0.7</v>
      </c>
      <c r="D36" s="91">
        <v>0.6</v>
      </c>
      <c r="E36" s="91">
        <v>1.03</v>
      </c>
      <c r="F36" s="92">
        <v>0.29</v>
      </c>
      <c r="H36">
        <v>0.3</v>
      </c>
      <c r="I36">
        <v>0.2</v>
      </c>
      <c r="J36">
        <v>0.04</v>
      </c>
      <c r="K36">
        <v>0.05</v>
      </c>
      <c r="L36">
        <v>0.03</v>
      </c>
    </row>
    <row r="37" spans="1:12" ht="11.25">
      <c r="A37" s="90"/>
      <c r="B37" s="91">
        <v>0.1</v>
      </c>
      <c r="C37" s="91">
        <v>0.7</v>
      </c>
      <c r="D37" s="91">
        <v>0.1</v>
      </c>
      <c r="E37" s="91">
        <v>0.73</v>
      </c>
      <c r="F37" s="92">
        <v>0.29</v>
      </c>
      <c r="H37">
        <v>0.4</v>
      </c>
      <c r="I37">
        <v>0.2</v>
      </c>
      <c r="J37">
        <v>0.04</v>
      </c>
      <c r="K37">
        <v>0.05</v>
      </c>
      <c r="L37">
        <v>0.03</v>
      </c>
    </row>
    <row r="38" spans="1:12" ht="11.25">
      <c r="A38" s="93"/>
      <c r="B38" s="86">
        <v>0.09</v>
      </c>
      <c r="C38" s="86">
        <v>0.7</v>
      </c>
      <c r="D38" s="86">
        <v>0.3</v>
      </c>
      <c r="E38" s="86">
        <v>0.85</v>
      </c>
      <c r="F38" s="94">
        <v>0.36</v>
      </c>
      <c r="H38">
        <v>0.5</v>
      </c>
      <c r="I38">
        <v>0.3</v>
      </c>
      <c r="J38">
        <v>0.05</v>
      </c>
      <c r="K38">
        <v>0.05</v>
      </c>
      <c r="L38">
        <v>0.03</v>
      </c>
    </row>
    <row r="39" spans="1:12" ht="11.25">
      <c r="A39" s="88" t="s">
        <v>310</v>
      </c>
      <c r="B39" s="85"/>
      <c r="C39" s="85">
        <v>0.3</v>
      </c>
      <c r="D39" s="85">
        <v>0.05</v>
      </c>
      <c r="E39" s="85">
        <v>1.2</v>
      </c>
      <c r="F39" s="89">
        <v>1.1</v>
      </c>
      <c r="I39">
        <v>0.4</v>
      </c>
      <c r="J39">
        <v>0.05</v>
      </c>
      <c r="K39">
        <v>0.07</v>
      </c>
      <c r="L39">
        <v>0.14</v>
      </c>
    </row>
    <row r="40" spans="1:12" ht="11.25">
      <c r="A40" s="90"/>
      <c r="B40" s="91"/>
      <c r="C40" s="91">
        <v>0.2</v>
      </c>
      <c r="D40" s="91">
        <v>0.05</v>
      </c>
      <c r="E40" s="91">
        <v>1.1</v>
      </c>
      <c r="F40" s="92">
        <v>1</v>
      </c>
      <c r="I40">
        <v>0.4</v>
      </c>
      <c r="J40">
        <v>0.05</v>
      </c>
      <c r="K40">
        <v>0.08</v>
      </c>
      <c r="L40">
        <v>0.16</v>
      </c>
    </row>
    <row r="41" spans="1:12" ht="11.25">
      <c r="A41" s="90"/>
      <c r="B41" s="91"/>
      <c r="C41" s="91">
        <v>0.2</v>
      </c>
      <c r="D41" s="91">
        <v>0.04</v>
      </c>
      <c r="E41" s="91">
        <v>1.1</v>
      </c>
      <c r="F41" s="92">
        <v>1.1</v>
      </c>
      <c r="I41">
        <v>0.4</v>
      </c>
      <c r="J41">
        <v>0.05</v>
      </c>
      <c r="K41">
        <v>0.1</v>
      </c>
      <c r="L41">
        <v>0.17</v>
      </c>
    </row>
    <row r="42" spans="1:12" ht="11.25">
      <c r="A42" s="90"/>
      <c r="B42" s="91"/>
      <c r="C42" s="91">
        <v>0.2</v>
      </c>
      <c r="D42" s="91">
        <v>0.04</v>
      </c>
      <c r="E42" s="91">
        <v>1.8</v>
      </c>
      <c r="F42" s="92">
        <v>0.5</v>
      </c>
      <c r="I42">
        <v>0.4</v>
      </c>
      <c r="J42">
        <v>0.06</v>
      </c>
      <c r="K42">
        <v>0.2</v>
      </c>
      <c r="L42">
        <v>0.17</v>
      </c>
    </row>
    <row r="43" spans="1:12" ht="11.25">
      <c r="A43" s="93"/>
      <c r="B43" s="86"/>
      <c r="C43" s="86">
        <v>0.2</v>
      </c>
      <c r="D43" s="86">
        <v>0.05</v>
      </c>
      <c r="E43" s="86">
        <v>1.3</v>
      </c>
      <c r="F43" s="94">
        <v>0.3</v>
      </c>
      <c r="I43">
        <v>0.5</v>
      </c>
      <c r="J43">
        <v>0.08</v>
      </c>
      <c r="K43">
        <v>0.48</v>
      </c>
      <c r="L43">
        <v>0.23</v>
      </c>
    </row>
    <row r="44" spans="1:12" ht="11.25">
      <c r="A44" s="88" t="s">
        <v>311</v>
      </c>
      <c r="B44" s="85"/>
      <c r="C44" s="85">
        <v>0.1</v>
      </c>
      <c r="D44" s="85">
        <v>1</v>
      </c>
      <c r="E44" s="85">
        <v>0.2</v>
      </c>
      <c r="F44" s="89">
        <v>0.9</v>
      </c>
      <c r="I44">
        <v>0.6</v>
      </c>
      <c r="J44">
        <v>0.1</v>
      </c>
      <c r="K44">
        <v>0.5</v>
      </c>
      <c r="L44">
        <v>0.23</v>
      </c>
    </row>
    <row r="45" spans="1:12" ht="11.25">
      <c r="A45" s="90"/>
      <c r="B45" s="91"/>
      <c r="C45" s="91">
        <v>0.1</v>
      </c>
      <c r="D45" s="91">
        <v>0.2</v>
      </c>
      <c r="E45" s="91">
        <v>0.1</v>
      </c>
      <c r="F45" s="92">
        <v>0.27</v>
      </c>
      <c r="I45">
        <v>0.7</v>
      </c>
      <c r="J45">
        <v>0.1</v>
      </c>
      <c r="K45">
        <v>0.67</v>
      </c>
      <c r="L45">
        <v>0.27</v>
      </c>
    </row>
    <row r="46" spans="1:12" ht="11.25">
      <c r="A46" s="90"/>
      <c r="B46" s="91"/>
      <c r="C46" s="91">
        <v>0.08</v>
      </c>
      <c r="D46" s="91">
        <v>0.9</v>
      </c>
      <c r="E46" s="91">
        <v>0.04</v>
      </c>
      <c r="F46" s="92">
        <v>1.5</v>
      </c>
      <c r="I46">
        <v>0.7</v>
      </c>
      <c r="J46">
        <v>0.1</v>
      </c>
      <c r="K46">
        <v>0.73</v>
      </c>
      <c r="L46">
        <v>0.29</v>
      </c>
    </row>
    <row r="47" spans="1:12" ht="11.25">
      <c r="A47" s="90"/>
      <c r="B47" s="91"/>
      <c r="C47" s="91">
        <v>0.06</v>
      </c>
      <c r="D47" s="91">
        <v>1</v>
      </c>
      <c r="E47" s="91">
        <v>0.5</v>
      </c>
      <c r="F47" s="92">
        <v>1.9</v>
      </c>
      <c r="I47">
        <v>0.7</v>
      </c>
      <c r="J47">
        <v>0.2</v>
      </c>
      <c r="K47">
        <v>0.85</v>
      </c>
      <c r="L47">
        <v>0.29</v>
      </c>
    </row>
    <row r="48" spans="1:12" ht="11.25">
      <c r="A48" s="93"/>
      <c r="B48" s="86"/>
      <c r="C48" s="86">
        <v>0.08</v>
      </c>
      <c r="D48" s="86">
        <v>0.3</v>
      </c>
      <c r="E48" s="86">
        <v>0.08</v>
      </c>
      <c r="F48" s="94">
        <v>2.1</v>
      </c>
      <c r="I48">
        <v>0.7</v>
      </c>
      <c r="J48">
        <v>0.3</v>
      </c>
      <c r="K48">
        <v>1.03</v>
      </c>
      <c r="L48">
        <v>0.3</v>
      </c>
    </row>
    <row r="49" spans="1:12" ht="11.25">
      <c r="A49" s="88" t="s">
        <v>314</v>
      </c>
      <c r="B49" s="85"/>
      <c r="C49" s="85"/>
      <c r="D49" s="85">
        <v>0.5</v>
      </c>
      <c r="E49" s="85">
        <v>0.07</v>
      </c>
      <c r="F49" s="89">
        <v>0.17</v>
      </c>
      <c r="J49">
        <v>0.3</v>
      </c>
      <c r="K49">
        <v>1.1</v>
      </c>
      <c r="L49">
        <v>0.36</v>
      </c>
    </row>
    <row r="50" spans="1:12" ht="11.25">
      <c r="A50" s="90"/>
      <c r="B50" s="91"/>
      <c r="C50" s="91"/>
      <c r="D50" s="91">
        <v>0.4</v>
      </c>
      <c r="E50" s="91">
        <v>0.05</v>
      </c>
      <c r="F50" s="92">
        <v>0.16</v>
      </c>
      <c r="J50">
        <v>0.3</v>
      </c>
      <c r="K50">
        <v>1.1</v>
      </c>
      <c r="L50">
        <v>0.37</v>
      </c>
    </row>
    <row r="51" spans="1:12" ht="11.25">
      <c r="A51" s="90"/>
      <c r="B51" s="91"/>
      <c r="C51" s="91"/>
      <c r="D51" s="91">
        <v>0.3</v>
      </c>
      <c r="E51" s="91">
        <v>0.05</v>
      </c>
      <c r="F51" s="92">
        <v>0.23</v>
      </c>
      <c r="J51">
        <v>0.3</v>
      </c>
      <c r="K51">
        <v>1.2</v>
      </c>
      <c r="L51">
        <v>0.5</v>
      </c>
    </row>
    <row r="52" spans="1:12" ht="11.25">
      <c r="A52" s="90"/>
      <c r="B52" s="91"/>
      <c r="C52" s="91"/>
      <c r="D52" s="91">
        <v>0.1</v>
      </c>
      <c r="E52" s="91">
        <v>0.05</v>
      </c>
      <c r="F52" s="92">
        <v>0.17</v>
      </c>
      <c r="J52">
        <v>0.3</v>
      </c>
      <c r="K52">
        <v>1.3</v>
      </c>
      <c r="L52">
        <v>0.9</v>
      </c>
    </row>
    <row r="53" spans="1:12" ht="11.25">
      <c r="A53" s="93"/>
      <c r="B53" s="86"/>
      <c r="C53" s="86"/>
      <c r="D53" s="86">
        <v>0.3</v>
      </c>
      <c r="E53" s="86">
        <v>0.05</v>
      </c>
      <c r="F53" s="94">
        <v>0.14</v>
      </c>
      <c r="J53">
        <v>0.4</v>
      </c>
      <c r="K53">
        <v>1.8</v>
      </c>
      <c r="L53">
        <v>1</v>
      </c>
    </row>
    <row r="54" spans="1:12" ht="11.25">
      <c r="A54" s="88" t="s">
        <v>313</v>
      </c>
      <c r="B54" s="85"/>
      <c r="C54" s="85"/>
      <c r="D54" s="85">
        <v>0.04</v>
      </c>
      <c r="E54" s="85"/>
      <c r="F54" s="89">
        <v>0.03</v>
      </c>
      <c r="J54">
        <v>0.5</v>
      </c>
      <c r="L54">
        <v>1.1</v>
      </c>
    </row>
    <row r="55" spans="1:12" ht="11.25">
      <c r="A55" s="90"/>
      <c r="B55" s="91"/>
      <c r="C55" s="91"/>
      <c r="D55" s="91">
        <v>0.08</v>
      </c>
      <c r="E55" s="91"/>
      <c r="F55" s="92">
        <v>0.02</v>
      </c>
      <c r="J55">
        <v>0.6</v>
      </c>
      <c r="L55">
        <v>1.1</v>
      </c>
    </row>
    <row r="56" spans="1:12" ht="11.25">
      <c r="A56" s="90"/>
      <c r="B56" s="91"/>
      <c r="C56" s="91"/>
      <c r="D56" s="91">
        <v>0.04</v>
      </c>
      <c r="E56" s="91"/>
      <c r="F56" s="92">
        <v>0.03</v>
      </c>
      <c r="J56">
        <v>0.9</v>
      </c>
      <c r="L56">
        <v>1.5</v>
      </c>
    </row>
    <row r="57" spans="1:12" ht="11.25">
      <c r="A57" s="90"/>
      <c r="B57" s="91"/>
      <c r="C57" s="91"/>
      <c r="D57" s="91">
        <v>0.05</v>
      </c>
      <c r="E57" s="91"/>
      <c r="F57" s="92">
        <v>0.03</v>
      </c>
      <c r="J57">
        <v>1</v>
      </c>
      <c r="L57">
        <v>1.9</v>
      </c>
    </row>
    <row r="58" spans="1:12" ht="11.25">
      <c r="A58" s="93"/>
      <c r="B58" s="86"/>
      <c r="C58" s="86"/>
      <c r="D58" s="86">
        <v>0.06</v>
      </c>
      <c r="E58" s="86"/>
      <c r="F58" s="94">
        <v>0.02</v>
      </c>
      <c r="J58">
        <v>1</v>
      </c>
      <c r="L58">
        <v>2.1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1">
      <pane xSplit="1" ySplit="1" topLeftCell="B2" activePane="bottomRight" state="frozen"/>
      <selection pane="topLeft" activeCell="DI11" sqref="DI11"/>
      <selection pane="topRight" activeCell="DI11" sqref="DI11"/>
      <selection pane="bottomLeft" activeCell="DI11" sqref="DI11"/>
      <selection pane="bottomRight" activeCell="DI11" sqref="DI11"/>
    </sheetView>
  </sheetViews>
  <sheetFormatPr defaultColWidth="9.00390625" defaultRowHeight="12"/>
  <cols>
    <col min="1" max="1" width="24.875" style="0" bestFit="1" customWidth="1"/>
    <col min="8" max="12" width="6.00390625" style="0" bestFit="1" customWidth="1"/>
    <col min="14" max="14" width="3.00390625" style="0" bestFit="1" customWidth="1"/>
    <col min="15" max="19" width="6.00390625" style="0" bestFit="1" customWidth="1"/>
  </cols>
  <sheetData>
    <row r="1" spans="2:6" ht="11.25">
      <c r="B1">
        <v>1978</v>
      </c>
      <c r="C1">
        <v>1979</v>
      </c>
      <c r="D1">
        <v>1980</v>
      </c>
      <c r="E1">
        <v>1981</v>
      </c>
      <c r="F1">
        <v>1982</v>
      </c>
    </row>
    <row r="2" spans="1:6" s="85" customFormat="1" ht="11.25">
      <c r="A2" s="85" t="s">
        <v>316</v>
      </c>
      <c r="B2" s="85">
        <f>COUNT(H9:H23)</f>
        <v>15</v>
      </c>
      <c r="C2" s="85">
        <f>COUNT(I9:I23)</f>
        <v>15</v>
      </c>
      <c r="D2" s="85">
        <f>COUNT(J9:J23)</f>
        <v>15</v>
      </c>
      <c r="E2" s="85">
        <f>COUNT(K19:K23)</f>
        <v>5</v>
      </c>
      <c r="F2" s="85">
        <f>COUNT(L18:L28)</f>
        <v>11</v>
      </c>
    </row>
    <row r="3" spans="1:6" s="91" customFormat="1" ht="11.25">
      <c r="A3" s="91" t="s">
        <v>317</v>
      </c>
      <c r="B3" s="91">
        <f>COUNT(B9:B58)</f>
        <v>15</v>
      </c>
      <c r="C3" s="91">
        <f>COUNT(C9:C58)</f>
        <v>15</v>
      </c>
      <c r="D3" s="91">
        <f>COUNT(D9:D58)</f>
        <v>15</v>
      </c>
      <c r="E3" s="91">
        <f>COUNT(E9:E58)</f>
        <v>15</v>
      </c>
      <c r="F3" s="91">
        <f>COUNT(F9:F58)</f>
        <v>20</v>
      </c>
    </row>
    <row r="4" spans="1:6" s="91" customFormat="1" ht="11.25">
      <c r="A4" s="91" t="s">
        <v>318</v>
      </c>
      <c r="B4" s="91">
        <f>COUNT(O15:O17)</f>
        <v>3</v>
      </c>
      <c r="C4" s="91">
        <f>COUNT(P15:P17)</f>
        <v>3</v>
      </c>
      <c r="D4" s="91">
        <f>COUNT(Q15:Q17)</f>
        <v>3</v>
      </c>
      <c r="E4" s="91">
        <f>COUNT(R17)</f>
        <v>1</v>
      </c>
      <c r="F4" s="91">
        <f>COUNT(S16:S18)</f>
        <v>3</v>
      </c>
    </row>
    <row r="5" spans="1:6" s="91" customFormat="1" ht="11.25">
      <c r="A5" s="91" t="s">
        <v>319</v>
      </c>
      <c r="B5" s="91">
        <f>B3/5</f>
        <v>3</v>
      </c>
      <c r="C5" s="91">
        <f>C3/5</f>
        <v>3</v>
      </c>
      <c r="D5" s="91">
        <f>D3/5</f>
        <v>3</v>
      </c>
      <c r="E5" s="91">
        <f>E3/5</f>
        <v>3</v>
      </c>
      <c r="F5" s="91">
        <f>F3/5</f>
        <v>4</v>
      </c>
    </row>
    <row r="6" spans="1:6" s="91" customFormat="1" ht="11.25">
      <c r="A6" s="91" t="s">
        <v>321</v>
      </c>
      <c r="B6" s="91">
        <f>MIN(B9:B58)</f>
        <v>0.01</v>
      </c>
      <c r="C6" s="91">
        <f>MIN(C9:C58)</f>
        <v>0.01</v>
      </c>
      <c r="D6" s="91">
        <f>MIN(D9:D58)</f>
        <v>0.01</v>
      </c>
      <c r="E6" s="91">
        <f>MIN(E9:E58)</f>
        <v>0</v>
      </c>
      <c r="F6" s="91">
        <f>MIN(F9:F58)</f>
        <v>0</v>
      </c>
    </row>
    <row r="7" spans="1:6" s="91" customFormat="1" ht="11.25">
      <c r="A7" s="91" t="s">
        <v>322</v>
      </c>
      <c r="B7" s="91">
        <f>AVERAGE(H16)</f>
        <v>0.07</v>
      </c>
      <c r="C7" s="91">
        <f>AVERAGE(I16)</f>
        <v>0.07</v>
      </c>
      <c r="D7" s="91">
        <f>AVERAGE(J16)</f>
        <v>0.03</v>
      </c>
      <c r="E7" s="91">
        <f>AVERAGE(K16)</f>
        <v>0</v>
      </c>
      <c r="F7" s="91">
        <f>AVERAGE(L18:L19)</f>
        <v>0.02</v>
      </c>
    </row>
    <row r="8" spans="1:19" s="86" customFormat="1" ht="11.25">
      <c r="A8" s="86" t="s">
        <v>320</v>
      </c>
      <c r="B8" s="86">
        <f>MAX(B11:B60)</f>
        <v>0.09</v>
      </c>
      <c r="C8" s="86">
        <f>MAX(C11:C60)</f>
        <v>0.08</v>
      </c>
      <c r="D8" s="86">
        <f>MAX(D11:D60)</f>
        <v>0.05</v>
      </c>
      <c r="E8" s="86">
        <f>MAX(E11:E60)</f>
        <v>0.06</v>
      </c>
      <c r="F8" s="86">
        <f>MAX(F11:F60)</f>
        <v>0.05</v>
      </c>
      <c r="H8" s="86">
        <v>1978</v>
      </c>
      <c r="I8" s="86">
        <v>1979</v>
      </c>
      <c r="J8" s="86">
        <v>1980</v>
      </c>
      <c r="K8" s="86">
        <v>1981</v>
      </c>
      <c r="L8" s="86">
        <v>1982</v>
      </c>
      <c r="O8" s="86">
        <v>1978</v>
      </c>
      <c r="P8" s="86">
        <v>1979</v>
      </c>
      <c r="Q8" s="86">
        <v>1980</v>
      </c>
      <c r="R8" s="86">
        <v>1981</v>
      </c>
      <c r="S8" s="86">
        <v>1982</v>
      </c>
    </row>
    <row r="9" spans="1:19" ht="11.25">
      <c r="A9" s="88" t="s">
        <v>308</v>
      </c>
      <c r="B9" s="85">
        <v>0.01</v>
      </c>
      <c r="C9" s="85">
        <v>0.02</v>
      </c>
      <c r="D9" s="85">
        <v>0.01</v>
      </c>
      <c r="E9" s="85">
        <v>0</v>
      </c>
      <c r="F9" s="89">
        <v>0</v>
      </c>
      <c r="H9">
        <v>0.01</v>
      </c>
      <c r="I9">
        <v>0.01</v>
      </c>
      <c r="J9">
        <v>0.01</v>
      </c>
      <c r="K9">
        <v>0</v>
      </c>
      <c r="L9">
        <v>0</v>
      </c>
      <c r="N9" t="s">
        <v>302</v>
      </c>
      <c r="O9" s="85">
        <f>IF(COUNT(B9:B13)&gt;0,SUM(B9:B13),"")</f>
        <v>0.05</v>
      </c>
      <c r="P9" s="85">
        <f>IF(COUNT(C9:C13)&gt;0,SUM(C9:C13),"")</f>
        <v>0.07999999999999999</v>
      </c>
      <c r="Q9" s="85">
        <f>IF(COUNT(D9:D13)&gt;0,SUM(D9:D13),"")</f>
        <v>0.05</v>
      </c>
      <c r="R9" s="85">
        <f>IF(COUNT(E9:E13)&gt;0,SUM(E9:E13),"")</f>
        <v>0</v>
      </c>
      <c r="S9" s="85">
        <f>IF(COUNT(F9:F13)&gt;0,SUM(F9:F13),"")</f>
        <v>0.01</v>
      </c>
    </row>
    <row r="10" spans="1:19" ht="11.25">
      <c r="A10" s="90"/>
      <c r="B10" s="91">
        <v>0.01</v>
      </c>
      <c r="C10" s="91">
        <v>0.02</v>
      </c>
      <c r="D10" s="91">
        <v>0.01</v>
      </c>
      <c r="E10" s="91">
        <v>0</v>
      </c>
      <c r="F10" s="92">
        <v>0</v>
      </c>
      <c r="H10">
        <v>0.01</v>
      </c>
      <c r="I10">
        <v>0.01</v>
      </c>
      <c r="J10">
        <v>0.01</v>
      </c>
      <c r="K10">
        <v>0</v>
      </c>
      <c r="L10">
        <v>0</v>
      </c>
      <c r="N10" t="s">
        <v>303</v>
      </c>
      <c r="O10" s="85">
        <f>IF(COUNT(B14:B18)&gt;0,SUM(B14:B18),"")</f>
        <v>0.33</v>
      </c>
      <c r="P10" s="85">
        <f>IF(COUNT(C14:C18)&gt;0,SUM(C14:C18),"")</f>
        <v>0.36000000000000004</v>
      </c>
      <c r="Q10" s="85">
        <f>IF(COUNT(D14:D18)&gt;0,SUM(D14:D18),"")</f>
        <v>0.15</v>
      </c>
      <c r="R10" s="85">
        <f>IF(COUNT(E14:E18)&gt;0,SUM(E14:E18),"")</f>
        <v>0.3</v>
      </c>
      <c r="S10" s="85">
        <f>IF(COUNT(F14:F18)&gt;0,SUM(F14:F18),"")</f>
        <v>0.21000000000000002</v>
      </c>
    </row>
    <row r="11" spans="1:19" ht="11.25">
      <c r="A11" s="90"/>
      <c r="B11" s="91">
        <v>0.01</v>
      </c>
      <c r="C11" s="91">
        <v>0.02</v>
      </c>
      <c r="D11" s="91">
        <v>0.01</v>
      </c>
      <c r="E11" s="91">
        <v>0</v>
      </c>
      <c r="F11" s="92">
        <v>0</v>
      </c>
      <c r="H11">
        <v>0.01</v>
      </c>
      <c r="I11">
        <v>0.02</v>
      </c>
      <c r="J11">
        <v>0.01</v>
      </c>
      <c r="K11">
        <v>0</v>
      </c>
      <c r="L11">
        <v>0</v>
      </c>
      <c r="N11" t="s">
        <v>312</v>
      </c>
      <c r="O11" s="85">
        <f>IF(COUNT(B19:B23)&gt;0,SUM(B19:B23),"")</f>
        <v>0.41000000000000003</v>
      </c>
      <c r="P11" s="85">
        <f>IF(COUNT(C19:C23)&gt;0,SUM(C19:C23),"")</f>
        <v>0.34</v>
      </c>
      <c r="Q11" s="85">
        <f>IF(COUNT(D19:D23)&gt;0,SUM(D19:D23),"")</f>
        <v>0.22</v>
      </c>
      <c r="R11" s="85">
        <f>IF(COUNT(E19:E23)&gt;0,SUM(E19:E23),"")</f>
        <v>0</v>
      </c>
      <c r="S11" s="85">
        <f>IF(COUNT(F19:F23)&gt;0,SUM(F19:F23),"")</f>
        <v>0</v>
      </c>
    </row>
    <row r="12" spans="1:19" ht="11.25">
      <c r="A12" s="90"/>
      <c r="B12" s="91">
        <v>0.01</v>
      </c>
      <c r="C12" s="91">
        <v>0.01</v>
      </c>
      <c r="D12" s="91">
        <v>0.01</v>
      </c>
      <c r="E12" s="91">
        <v>0</v>
      </c>
      <c r="F12" s="92">
        <v>0.01</v>
      </c>
      <c r="H12">
        <v>0.01</v>
      </c>
      <c r="I12">
        <v>0.02</v>
      </c>
      <c r="J12">
        <v>0.01</v>
      </c>
      <c r="K12">
        <v>0</v>
      </c>
      <c r="L12">
        <v>0</v>
      </c>
      <c r="N12" t="s">
        <v>315</v>
      </c>
      <c r="O12" s="85">
        <f>IF(COUNT(B24:B28)&gt;0,SUM(B24:B28),"")</f>
      </c>
      <c r="P12" s="85">
        <f>IF(COUNT(C24:C28)&gt;0,SUM(C24:C28),"")</f>
      </c>
      <c r="Q12" s="85">
        <f>IF(COUNT(D24:D28)&gt;0,SUM(D24:D28),"")</f>
      </c>
      <c r="R12" s="85">
        <f>IF(COUNT(E24:E28)&gt;0,SUM(E24:E28),"")</f>
      </c>
      <c r="S12" s="85">
        <f>IF(COUNT(F24:F28)&gt;0,SUM(F24:F28),"")</f>
        <v>0.15</v>
      </c>
    </row>
    <row r="13" spans="1:12" ht="11.25">
      <c r="A13" s="93"/>
      <c r="B13" s="86">
        <v>0.01</v>
      </c>
      <c r="C13" s="86">
        <v>0.01</v>
      </c>
      <c r="D13" s="86">
        <v>0.01</v>
      </c>
      <c r="E13" s="86">
        <v>0</v>
      </c>
      <c r="F13" s="94">
        <v>0</v>
      </c>
      <c r="H13">
        <v>0.01</v>
      </c>
      <c r="I13">
        <v>0.02</v>
      </c>
      <c r="J13">
        <v>0.01</v>
      </c>
      <c r="K13">
        <v>0</v>
      </c>
      <c r="L13">
        <v>0</v>
      </c>
    </row>
    <row r="14" spans="1:12" ht="11.25">
      <c r="A14" s="88" t="s">
        <v>309</v>
      </c>
      <c r="B14" s="85">
        <v>0.06</v>
      </c>
      <c r="C14" s="85">
        <v>0.07</v>
      </c>
      <c r="D14" s="85">
        <v>0.03</v>
      </c>
      <c r="E14" s="85">
        <v>0.06</v>
      </c>
      <c r="F14" s="89">
        <v>0.05</v>
      </c>
      <c r="H14">
        <v>0.05</v>
      </c>
      <c r="I14">
        <v>0.06</v>
      </c>
      <c r="J14">
        <v>0.03</v>
      </c>
      <c r="K14">
        <v>0</v>
      </c>
      <c r="L14">
        <v>0</v>
      </c>
    </row>
    <row r="15" spans="1:19" ht="11.25">
      <c r="A15" s="90"/>
      <c r="B15" s="91">
        <v>0.08</v>
      </c>
      <c r="C15" s="91">
        <v>0.07</v>
      </c>
      <c r="D15" s="91">
        <v>0.03</v>
      </c>
      <c r="E15" s="91">
        <v>0.06</v>
      </c>
      <c r="F15" s="92">
        <v>0.04</v>
      </c>
      <c r="H15">
        <v>0.06</v>
      </c>
      <c r="I15">
        <v>0.06</v>
      </c>
      <c r="J15">
        <v>0.03</v>
      </c>
      <c r="K15">
        <v>0</v>
      </c>
      <c r="L15">
        <v>0</v>
      </c>
      <c r="O15">
        <v>0.05</v>
      </c>
      <c r="P15">
        <v>0.08</v>
      </c>
      <c r="Q15">
        <v>0.05</v>
      </c>
      <c r="R15">
        <v>0</v>
      </c>
      <c r="S15">
        <v>0</v>
      </c>
    </row>
    <row r="16" spans="1:19" ht="11.25">
      <c r="A16" s="90"/>
      <c r="B16" s="91">
        <v>0.07</v>
      </c>
      <c r="C16" s="91">
        <v>0.07</v>
      </c>
      <c r="D16" s="91">
        <v>0.03</v>
      </c>
      <c r="E16" s="91">
        <v>0.06</v>
      </c>
      <c r="F16" s="92">
        <v>0.04</v>
      </c>
      <c r="H16" s="87">
        <v>0.07</v>
      </c>
      <c r="I16" s="87">
        <v>0.07</v>
      </c>
      <c r="J16" s="87">
        <v>0.03</v>
      </c>
      <c r="K16" s="87">
        <v>0</v>
      </c>
      <c r="L16">
        <v>0</v>
      </c>
      <c r="O16">
        <v>0.33</v>
      </c>
      <c r="P16">
        <v>0.34</v>
      </c>
      <c r="Q16">
        <v>0.15</v>
      </c>
      <c r="R16">
        <v>0</v>
      </c>
      <c r="S16">
        <v>0.01</v>
      </c>
    </row>
    <row r="17" spans="1:19" ht="11.25">
      <c r="A17" s="90"/>
      <c r="B17" s="91">
        <v>0.05</v>
      </c>
      <c r="C17" s="91">
        <v>0.07</v>
      </c>
      <c r="D17" s="91">
        <v>0.03</v>
      </c>
      <c r="E17" s="91">
        <v>0.06</v>
      </c>
      <c r="F17" s="92">
        <v>0.04</v>
      </c>
      <c r="H17">
        <v>0.07</v>
      </c>
      <c r="I17">
        <v>0.07</v>
      </c>
      <c r="J17">
        <v>0.03</v>
      </c>
      <c r="K17">
        <v>0</v>
      </c>
      <c r="L17">
        <v>0</v>
      </c>
      <c r="O17">
        <v>0.41</v>
      </c>
      <c r="P17">
        <v>0.36</v>
      </c>
      <c r="Q17">
        <v>0.22</v>
      </c>
      <c r="R17">
        <v>0.3</v>
      </c>
      <c r="S17">
        <v>0.15</v>
      </c>
    </row>
    <row r="18" spans="1:19" ht="11.25">
      <c r="A18" s="93"/>
      <c r="B18" s="86">
        <v>0.07</v>
      </c>
      <c r="C18" s="86">
        <v>0.08</v>
      </c>
      <c r="D18" s="86">
        <v>0.03</v>
      </c>
      <c r="E18" s="86">
        <v>0.06</v>
      </c>
      <c r="F18" s="94">
        <v>0.04</v>
      </c>
      <c r="H18">
        <v>0.07</v>
      </c>
      <c r="I18">
        <v>0.07</v>
      </c>
      <c r="J18">
        <v>0.03</v>
      </c>
      <c r="K18">
        <v>0</v>
      </c>
      <c r="L18" s="87">
        <v>0.01</v>
      </c>
      <c r="S18">
        <v>0.21</v>
      </c>
    </row>
    <row r="19" spans="1:12" ht="11.25">
      <c r="A19" s="88" t="s">
        <v>312</v>
      </c>
      <c r="B19" s="85">
        <v>0.09</v>
      </c>
      <c r="C19" s="85">
        <v>0.07</v>
      </c>
      <c r="D19" s="85">
        <v>0.04</v>
      </c>
      <c r="E19" s="85">
        <v>0</v>
      </c>
      <c r="F19" s="89">
        <v>0</v>
      </c>
      <c r="H19">
        <v>0.08</v>
      </c>
      <c r="I19">
        <v>0.07</v>
      </c>
      <c r="J19">
        <v>0.04</v>
      </c>
      <c r="K19">
        <v>0.06</v>
      </c>
      <c r="L19" s="87">
        <v>0.03</v>
      </c>
    </row>
    <row r="20" spans="1:12" ht="11.25">
      <c r="A20" s="90"/>
      <c r="B20" s="91">
        <v>0.08</v>
      </c>
      <c r="C20" s="91">
        <v>0.08</v>
      </c>
      <c r="D20" s="91">
        <v>0.04</v>
      </c>
      <c r="E20" s="91">
        <v>0</v>
      </c>
      <c r="F20" s="92">
        <v>0</v>
      </c>
      <c r="H20">
        <v>0.08</v>
      </c>
      <c r="I20">
        <v>0.07</v>
      </c>
      <c r="J20">
        <v>0.04</v>
      </c>
      <c r="K20">
        <v>0.06</v>
      </c>
      <c r="L20">
        <v>0.03</v>
      </c>
    </row>
    <row r="21" spans="1:12" ht="11.25">
      <c r="A21" s="90"/>
      <c r="B21" s="91">
        <v>0.07</v>
      </c>
      <c r="C21" s="91">
        <v>0.06</v>
      </c>
      <c r="D21" s="91">
        <v>0.05</v>
      </c>
      <c r="E21" s="91">
        <v>0</v>
      </c>
      <c r="F21" s="92">
        <v>0</v>
      </c>
      <c r="H21">
        <v>0.08</v>
      </c>
      <c r="I21">
        <v>0.07</v>
      </c>
      <c r="J21">
        <v>0.04</v>
      </c>
      <c r="K21">
        <v>0.06</v>
      </c>
      <c r="L21">
        <v>0.03</v>
      </c>
    </row>
    <row r="22" spans="1:12" ht="11.25">
      <c r="A22" s="90"/>
      <c r="B22" s="91">
        <v>0.08</v>
      </c>
      <c r="C22" s="91">
        <v>0.06</v>
      </c>
      <c r="D22" s="91">
        <v>0.05</v>
      </c>
      <c r="E22" s="91">
        <v>0</v>
      </c>
      <c r="F22" s="92">
        <v>0</v>
      </c>
      <c r="H22">
        <v>0.09</v>
      </c>
      <c r="I22">
        <v>0.08</v>
      </c>
      <c r="J22">
        <v>0.05</v>
      </c>
      <c r="K22">
        <v>0.06</v>
      </c>
      <c r="L22">
        <v>0.03</v>
      </c>
    </row>
    <row r="23" spans="1:12" ht="11.25">
      <c r="A23" s="93"/>
      <c r="B23" s="86">
        <v>0.09</v>
      </c>
      <c r="C23" s="86">
        <v>0.07</v>
      </c>
      <c r="D23" s="86">
        <v>0.04</v>
      </c>
      <c r="E23" s="86">
        <v>0</v>
      </c>
      <c r="F23" s="94">
        <v>0</v>
      </c>
      <c r="H23">
        <v>0.09</v>
      </c>
      <c r="I23">
        <v>0.08</v>
      </c>
      <c r="J23">
        <v>0.05</v>
      </c>
      <c r="K23">
        <v>0.06</v>
      </c>
      <c r="L23">
        <v>0.03</v>
      </c>
    </row>
    <row r="24" spans="1:12" ht="11.25">
      <c r="A24" s="88" t="s">
        <v>315</v>
      </c>
      <c r="B24" s="85"/>
      <c r="C24" s="85"/>
      <c r="D24" s="85"/>
      <c r="E24" s="85"/>
      <c r="F24" s="89">
        <v>0.03</v>
      </c>
      <c r="L24">
        <v>0.04</v>
      </c>
    </row>
    <row r="25" spans="1:12" ht="11.25">
      <c r="A25" s="90"/>
      <c r="B25" s="91"/>
      <c r="C25" s="91"/>
      <c r="D25" s="91"/>
      <c r="E25" s="91"/>
      <c r="F25" s="92">
        <v>0.03</v>
      </c>
      <c r="L25">
        <v>0.04</v>
      </c>
    </row>
    <row r="26" spans="1:12" ht="11.25">
      <c r="A26" s="90"/>
      <c r="B26" s="91"/>
      <c r="C26" s="91"/>
      <c r="D26" s="91"/>
      <c r="E26" s="91"/>
      <c r="F26" s="92">
        <v>0.03</v>
      </c>
      <c r="L26">
        <v>0.04</v>
      </c>
    </row>
    <row r="27" spans="1:12" ht="11.25">
      <c r="A27" s="90"/>
      <c r="B27" s="91"/>
      <c r="C27" s="91"/>
      <c r="D27" s="91"/>
      <c r="E27" s="91"/>
      <c r="F27" s="92">
        <v>0.03</v>
      </c>
      <c r="L27">
        <v>0.04</v>
      </c>
    </row>
    <row r="28" spans="1:12" ht="11.25">
      <c r="A28" s="93"/>
      <c r="B28" s="86"/>
      <c r="C28" s="86"/>
      <c r="D28" s="86"/>
      <c r="E28" s="86"/>
      <c r="F28" s="94">
        <v>0.03</v>
      </c>
      <c r="L28">
        <v>0.05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pane xSplit="1" ySplit="1" topLeftCell="B2" activePane="bottomRight" state="frozen"/>
      <selection pane="topLeft" activeCell="DI11" sqref="DI11"/>
      <selection pane="topRight" activeCell="DI11" sqref="DI11"/>
      <selection pane="bottomLeft" activeCell="DI11" sqref="DI11"/>
      <selection pane="bottomRight" activeCell="DI11" sqref="DI11"/>
    </sheetView>
  </sheetViews>
  <sheetFormatPr defaultColWidth="9.00390625" defaultRowHeight="12"/>
  <cols>
    <col min="1" max="1" width="24.875" style="0" bestFit="1" customWidth="1"/>
    <col min="8" max="12" width="6.00390625" style="0" bestFit="1" customWidth="1"/>
  </cols>
  <sheetData>
    <row r="1" spans="2:6" ht="11.25">
      <c r="B1">
        <v>1978</v>
      </c>
      <c r="C1">
        <v>1979</v>
      </c>
      <c r="D1">
        <v>1980</v>
      </c>
      <c r="E1">
        <v>1981</v>
      </c>
      <c r="F1">
        <v>1982</v>
      </c>
    </row>
    <row r="2" spans="1:6" s="85" customFormat="1" ht="11.25">
      <c r="A2" s="85" t="s">
        <v>316</v>
      </c>
      <c r="B2" s="85">
        <f>COUNT(H10:H24)</f>
        <v>6</v>
      </c>
      <c r="C2" s="85">
        <f>COUNT(I9:I23)</f>
        <v>6</v>
      </c>
      <c r="D2" s="85">
        <f>COUNT(J9:J23)</f>
        <v>8</v>
      </c>
      <c r="E2" s="85">
        <f>COUNT(K9:K15)</f>
        <v>7</v>
      </c>
      <c r="F2" s="85">
        <f>COUNT(L12:L22)</f>
        <v>5</v>
      </c>
    </row>
    <row r="3" spans="1:6" s="91" customFormat="1" ht="11.25">
      <c r="A3" s="91" t="s">
        <v>317</v>
      </c>
      <c r="B3" s="91">
        <f>COUNT(B9:B58)</f>
        <v>7</v>
      </c>
      <c r="C3" s="91">
        <f>COUNT(C9:C58)</f>
        <v>6</v>
      </c>
      <c r="D3" s="91">
        <f>COUNT(D9:D58)</f>
        <v>8</v>
      </c>
      <c r="E3" s="91">
        <f>COUNT(E9:E58)</f>
        <v>7</v>
      </c>
      <c r="F3" s="91">
        <f>COUNT(F9:F58)</f>
        <v>8</v>
      </c>
    </row>
    <row r="4" spans="1:6" s="91" customFormat="1" ht="11.25">
      <c r="A4" s="91" t="s">
        <v>318</v>
      </c>
      <c r="B4" s="91">
        <v>1</v>
      </c>
      <c r="C4" s="91">
        <v>1</v>
      </c>
      <c r="D4" s="91">
        <v>1</v>
      </c>
      <c r="E4" s="91">
        <v>1</v>
      </c>
      <c r="F4" s="91">
        <v>2</v>
      </c>
    </row>
    <row r="5" spans="1:6" s="91" customFormat="1" ht="11.25">
      <c r="A5" s="91" t="s">
        <v>319</v>
      </c>
      <c r="B5" s="91">
        <v>1</v>
      </c>
      <c r="C5" s="91">
        <v>1</v>
      </c>
      <c r="D5" s="91">
        <v>1</v>
      </c>
      <c r="E5" s="91">
        <v>1</v>
      </c>
      <c r="F5" s="91">
        <v>2</v>
      </c>
    </row>
    <row r="6" spans="1:6" s="91" customFormat="1" ht="11.25">
      <c r="A6" s="91" t="s">
        <v>321</v>
      </c>
      <c r="B6" s="91">
        <f>MIN(B9:B58)</f>
        <v>0</v>
      </c>
      <c r="C6" s="91">
        <f>MIN(C9:C58)</f>
        <v>0.02</v>
      </c>
      <c r="D6" s="91">
        <f>MIN(D9:D58)</f>
        <v>0.02</v>
      </c>
      <c r="E6" s="91">
        <f>MIN(E9:E58)</f>
        <v>0.02</v>
      </c>
      <c r="F6" s="91">
        <f>MIN(F9:F58)</f>
        <v>0</v>
      </c>
    </row>
    <row r="7" spans="1:6" s="91" customFormat="1" ht="11.25">
      <c r="A7" s="91" t="s">
        <v>322</v>
      </c>
      <c r="B7" s="91">
        <f>AVERAGE(H12)</f>
        <v>0.01</v>
      </c>
      <c r="C7" s="91">
        <f>AVERAGE(I11:I12)</f>
        <v>0.02</v>
      </c>
      <c r="D7" s="91">
        <f>AVERAGE(J12:J13)</f>
        <v>0.02</v>
      </c>
      <c r="E7" s="91">
        <f>AVERAGE(K12)</f>
        <v>0.02</v>
      </c>
      <c r="F7" s="91">
        <f>AVERAGE(L12:L13)</f>
        <v>1.4549999999999998</v>
      </c>
    </row>
    <row r="8" spans="1:12" s="86" customFormat="1" ht="11.25">
      <c r="A8" s="86" t="s">
        <v>320</v>
      </c>
      <c r="B8" s="86">
        <f>MAX(B11:B60)</f>
        <v>0.02</v>
      </c>
      <c r="C8" s="86">
        <f>MAX(C11:C60)</f>
        <v>0.03</v>
      </c>
      <c r="D8" s="86">
        <f>MAX(D11:D60)</f>
        <v>0.03</v>
      </c>
      <c r="E8" s="86">
        <f>MAX(E11:E60)</f>
        <v>0.02</v>
      </c>
      <c r="F8" s="86">
        <f>MAX(F11:F60)</f>
        <v>8.9</v>
      </c>
      <c r="H8" s="86">
        <v>1978</v>
      </c>
      <c r="I8" s="86">
        <v>1979</v>
      </c>
      <c r="J8" s="86">
        <v>1980</v>
      </c>
      <c r="K8" s="86">
        <v>1981</v>
      </c>
      <c r="L8" s="86">
        <v>1982</v>
      </c>
    </row>
    <row r="9" spans="1:12" ht="11.25">
      <c r="A9" t="s">
        <v>308</v>
      </c>
      <c r="B9">
        <v>0.01</v>
      </c>
      <c r="C9">
        <v>0.02</v>
      </c>
      <c r="D9">
        <v>0.05</v>
      </c>
      <c r="E9">
        <v>0.02</v>
      </c>
      <c r="F9">
        <v>0</v>
      </c>
      <c r="H9">
        <v>0</v>
      </c>
      <c r="I9">
        <v>0.02</v>
      </c>
      <c r="J9">
        <v>0.02</v>
      </c>
      <c r="K9">
        <v>0.02</v>
      </c>
      <c r="L9">
        <v>0</v>
      </c>
    </row>
    <row r="10" spans="2:12" ht="11.25">
      <c r="B10">
        <v>0.01</v>
      </c>
      <c r="C10">
        <v>0.02</v>
      </c>
      <c r="D10">
        <v>0.02</v>
      </c>
      <c r="E10">
        <v>0.03</v>
      </c>
      <c r="F10">
        <v>0</v>
      </c>
      <c r="H10">
        <v>0.01</v>
      </c>
      <c r="I10">
        <v>0.02</v>
      </c>
      <c r="J10">
        <v>0.02</v>
      </c>
      <c r="K10">
        <v>0.02</v>
      </c>
      <c r="L10">
        <v>0</v>
      </c>
    </row>
    <row r="11" spans="2:12" ht="11.25">
      <c r="B11">
        <v>0.02</v>
      </c>
      <c r="C11">
        <v>0.03</v>
      </c>
      <c r="D11">
        <v>0.02</v>
      </c>
      <c r="E11">
        <v>0.02</v>
      </c>
      <c r="F11">
        <v>0</v>
      </c>
      <c r="H11">
        <v>0.01</v>
      </c>
      <c r="I11" s="87">
        <v>0.02</v>
      </c>
      <c r="J11">
        <v>0.02</v>
      </c>
      <c r="K11">
        <v>0.02</v>
      </c>
      <c r="L11">
        <v>0</v>
      </c>
    </row>
    <row r="12" spans="2:12" ht="11.25">
      <c r="B12">
        <v>0.01</v>
      </c>
      <c r="C12">
        <v>0.02</v>
      </c>
      <c r="D12">
        <v>0.02</v>
      </c>
      <c r="E12">
        <v>0.02</v>
      </c>
      <c r="F12">
        <v>0.01</v>
      </c>
      <c r="H12" s="87">
        <v>0.01</v>
      </c>
      <c r="I12" s="87">
        <v>0.02</v>
      </c>
      <c r="J12" s="87">
        <v>0.02</v>
      </c>
      <c r="K12" s="87">
        <v>0.02</v>
      </c>
      <c r="L12" s="87">
        <v>0.01</v>
      </c>
    </row>
    <row r="13" spans="2:12" ht="11.25">
      <c r="B13">
        <v>0.01</v>
      </c>
      <c r="C13">
        <v>0.02</v>
      </c>
      <c r="D13">
        <v>0.02</v>
      </c>
      <c r="E13">
        <v>0.02</v>
      </c>
      <c r="H13">
        <v>0.01</v>
      </c>
      <c r="I13">
        <v>0.02</v>
      </c>
      <c r="J13" s="87">
        <v>0.02</v>
      </c>
      <c r="K13">
        <v>0.02</v>
      </c>
      <c r="L13" s="87">
        <v>2.9</v>
      </c>
    </row>
    <row r="14" spans="2:12" ht="11.25">
      <c r="B14">
        <v>0.02</v>
      </c>
      <c r="C14">
        <v>0.02</v>
      </c>
      <c r="D14">
        <v>0.03</v>
      </c>
      <c r="E14">
        <v>0.02</v>
      </c>
      <c r="H14">
        <v>0.02</v>
      </c>
      <c r="I14">
        <v>0.03</v>
      </c>
      <c r="J14">
        <v>0.03</v>
      </c>
      <c r="K14">
        <v>0.02</v>
      </c>
      <c r="L14">
        <v>5.6</v>
      </c>
    </row>
    <row r="15" spans="2:12" ht="11.25">
      <c r="B15">
        <v>0</v>
      </c>
      <c r="D15">
        <v>0.02</v>
      </c>
      <c r="E15">
        <v>0.02</v>
      </c>
      <c r="H15">
        <v>0.02</v>
      </c>
      <c r="J15">
        <v>0.03</v>
      </c>
      <c r="K15">
        <v>0.03</v>
      </c>
      <c r="L15">
        <v>8.7</v>
      </c>
    </row>
    <row r="16" spans="4:12" ht="11.25">
      <c r="D16">
        <v>0.03</v>
      </c>
      <c r="J16">
        <v>0.05</v>
      </c>
      <c r="L16">
        <v>8.9</v>
      </c>
    </row>
    <row r="17" spans="1:6" ht="11.25">
      <c r="A17" t="s">
        <v>303</v>
      </c>
      <c r="F17">
        <v>8.7</v>
      </c>
    </row>
    <row r="18" ht="11.25">
      <c r="F18">
        <v>8.9</v>
      </c>
    </row>
    <row r="19" ht="11.25">
      <c r="F19">
        <v>5.6</v>
      </c>
    </row>
    <row r="20" ht="11.25">
      <c r="F20">
        <v>2.9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84"/>
  <sheetViews>
    <sheetView workbookViewId="0" topLeftCell="A1">
      <pane xSplit="2" ySplit="2" topLeftCell="E42" activePane="bottomRight" state="frozen"/>
      <selection pane="topLeft" activeCell="DI11" sqref="DI11"/>
      <selection pane="topRight" activeCell="DI11" sqref="DI11"/>
      <selection pane="bottomLeft" activeCell="DI11" sqref="DI11"/>
      <selection pane="bottomRight" activeCell="DI11" sqref="DI11"/>
    </sheetView>
  </sheetViews>
  <sheetFormatPr defaultColWidth="9.00390625" defaultRowHeight="12"/>
  <cols>
    <col min="1" max="1" width="29.375" style="23" customWidth="1"/>
    <col min="2" max="2" width="6.375" style="23" customWidth="1"/>
    <col min="3" max="3" width="9.00390625" style="23" customWidth="1"/>
    <col min="4" max="4" width="8.875" style="23" bestFit="1" customWidth="1"/>
    <col min="5" max="31" width="8.00390625" style="23" customWidth="1"/>
    <col min="32" max="32" width="3.00390625" style="23" customWidth="1"/>
    <col min="33" max="33" width="6.625" style="23" customWidth="1"/>
    <col min="34" max="34" width="7.375" style="23" customWidth="1"/>
    <col min="35" max="35" width="3.00390625" style="23" customWidth="1"/>
    <col min="36" max="36" width="3.125" style="23" customWidth="1"/>
    <col min="37" max="37" width="6.125" style="23" customWidth="1"/>
    <col min="38" max="39" width="3.00390625" style="23" customWidth="1"/>
    <col min="40" max="40" width="4.00390625" style="23" customWidth="1"/>
    <col min="41" max="41" width="3.00390625" style="23" customWidth="1"/>
    <col min="42" max="43" width="4.00390625" style="23" customWidth="1"/>
    <col min="44" max="44" width="3.00390625" style="23" customWidth="1"/>
    <col min="45" max="46" width="4.00390625" style="23" customWidth="1"/>
    <col min="47" max="47" width="3.00390625" style="23" customWidth="1"/>
    <col min="48" max="48" width="4.00390625" style="23" customWidth="1"/>
    <col min="49" max="50" width="3.00390625" style="23" customWidth="1"/>
    <col min="51" max="52" width="4.00390625" style="23" customWidth="1"/>
    <col min="53" max="53" width="3.00390625" style="23" customWidth="1"/>
    <col min="54" max="55" width="4.00390625" style="23" customWidth="1"/>
    <col min="56" max="56" width="3.00390625" style="23" customWidth="1"/>
    <col min="57" max="58" width="4.00390625" style="23" customWidth="1"/>
    <col min="59" max="59" width="3.00390625" style="23" customWidth="1"/>
    <col min="60" max="60" width="4.00390625" style="23" customWidth="1"/>
    <col min="61" max="16384" width="9.375" style="23" customWidth="1"/>
  </cols>
  <sheetData>
    <row r="1" ht="11.25">
      <c r="A1" s="23" t="s">
        <v>136</v>
      </c>
    </row>
    <row r="2" ht="11.25">
      <c r="A2" s="23" t="s">
        <v>262</v>
      </c>
    </row>
    <row r="4" ht="11.25">
      <c r="A4" s="23" t="s">
        <v>137</v>
      </c>
    </row>
    <row r="5" spans="1:31" ht="11.25" customHeight="1">
      <c r="A5" s="1" t="s">
        <v>138</v>
      </c>
      <c r="B5" s="2" t="s">
        <v>139</v>
      </c>
      <c r="C5" s="3"/>
      <c r="D5" s="4"/>
      <c r="E5" s="5" t="s">
        <v>228</v>
      </c>
      <c r="F5" s="6" t="s">
        <v>132</v>
      </c>
      <c r="G5" s="5" t="s">
        <v>140</v>
      </c>
      <c r="H5" s="6" t="s">
        <v>141</v>
      </c>
      <c r="I5" s="5" t="s">
        <v>142</v>
      </c>
      <c r="J5" s="6" t="s">
        <v>143</v>
      </c>
      <c r="K5" s="5" t="s">
        <v>144</v>
      </c>
      <c r="L5" s="6" t="s">
        <v>145</v>
      </c>
      <c r="M5" s="5" t="s">
        <v>146</v>
      </c>
      <c r="N5" s="6" t="s">
        <v>147</v>
      </c>
      <c r="O5" s="5" t="s">
        <v>148</v>
      </c>
      <c r="P5" s="6" t="s">
        <v>149</v>
      </c>
      <c r="Q5" s="5" t="s">
        <v>150</v>
      </c>
      <c r="R5" s="6" t="s">
        <v>151</v>
      </c>
      <c r="S5" s="5" t="s">
        <v>152</v>
      </c>
      <c r="T5" s="6" t="s">
        <v>153</v>
      </c>
      <c r="U5" s="5" t="s">
        <v>154</v>
      </c>
      <c r="V5" s="6" t="s">
        <v>155</v>
      </c>
      <c r="W5" s="5" t="s">
        <v>156</v>
      </c>
      <c r="X5" s="6" t="s">
        <v>157</v>
      </c>
      <c r="Y5" s="5" t="s">
        <v>158</v>
      </c>
      <c r="Z5" s="6" t="s">
        <v>159</v>
      </c>
      <c r="AA5" s="5" t="s">
        <v>160</v>
      </c>
      <c r="AB5" s="6" t="s">
        <v>161</v>
      </c>
      <c r="AC5" s="5" t="s">
        <v>162</v>
      </c>
      <c r="AD5" s="6" t="s">
        <v>163</v>
      </c>
      <c r="AE5" s="5" t="s">
        <v>164</v>
      </c>
    </row>
    <row r="6" spans="1:31" ht="11.25">
      <c r="A6" s="24" t="s">
        <v>229</v>
      </c>
      <c r="B6" s="25" t="s">
        <v>220</v>
      </c>
      <c r="C6" s="26"/>
      <c r="D6" s="27"/>
      <c r="E6" s="8"/>
      <c r="F6" s="9"/>
      <c r="G6" s="8"/>
      <c r="H6" s="9"/>
      <c r="I6" s="8"/>
      <c r="J6" s="9"/>
      <c r="K6" s="8"/>
      <c r="L6" s="9"/>
      <c r="M6" s="8"/>
      <c r="N6" s="9"/>
      <c r="O6" s="8"/>
      <c r="P6" s="9"/>
      <c r="Q6" s="8"/>
      <c r="R6" s="9"/>
      <c r="S6" s="8"/>
      <c r="T6" s="9"/>
      <c r="U6" s="8"/>
      <c r="V6" s="9"/>
      <c r="W6" s="8"/>
      <c r="X6" s="9"/>
      <c r="Y6" s="8"/>
      <c r="Z6" s="9"/>
      <c r="AA6" s="8"/>
      <c r="AB6" s="9" t="s">
        <v>230</v>
      </c>
      <c r="AC6" s="8"/>
      <c r="AD6" s="9" t="s">
        <v>273</v>
      </c>
      <c r="AE6" s="8" t="s">
        <v>1</v>
      </c>
    </row>
    <row r="7" spans="1:31" ht="11.25">
      <c r="A7" s="24"/>
      <c r="B7" s="25"/>
      <c r="C7" s="26"/>
      <c r="D7" s="27"/>
      <c r="E7" s="8"/>
      <c r="F7" s="9"/>
      <c r="G7" s="8"/>
      <c r="H7" s="9"/>
      <c r="I7" s="8"/>
      <c r="J7" s="9"/>
      <c r="K7" s="8"/>
      <c r="L7" s="9"/>
      <c r="M7" s="8"/>
      <c r="N7" s="9"/>
      <c r="O7" s="18"/>
      <c r="P7" s="9"/>
      <c r="Q7" s="8"/>
      <c r="R7" s="9"/>
      <c r="S7" s="8"/>
      <c r="T7" s="9"/>
      <c r="U7" s="8"/>
      <c r="V7" s="9"/>
      <c r="W7" s="8"/>
      <c r="X7" s="9"/>
      <c r="Y7" s="8"/>
      <c r="Z7" s="9"/>
      <c r="AA7" s="8"/>
      <c r="AB7" s="9" t="s">
        <v>2</v>
      </c>
      <c r="AC7" s="8"/>
      <c r="AD7" s="9" t="s">
        <v>3</v>
      </c>
      <c r="AE7" s="8" t="s">
        <v>263</v>
      </c>
    </row>
    <row r="8" spans="1:31" ht="11.25">
      <c r="A8" s="7" t="s">
        <v>124</v>
      </c>
      <c r="B8" s="25" t="s">
        <v>264</v>
      </c>
      <c r="C8" s="26"/>
      <c r="D8" s="27"/>
      <c r="E8" s="8"/>
      <c r="F8" s="9"/>
      <c r="G8" s="8"/>
      <c r="H8" s="9"/>
      <c r="I8" s="8"/>
      <c r="J8" s="9"/>
      <c r="K8" s="8"/>
      <c r="L8" s="9"/>
      <c r="M8" s="8"/>
      <c r="N8" s="9"/>
      <c r="O8" s="8"/>
      <c r="P8" s="9"/>
      <c r="Q8" s="8"/>
      <c r="R8" s="9"/>
      <c r="S8" s="8"/>
      <c r="T8" s="9"/>
      <c r="U8" s="8"/>
      <c r="V8" s="9"/>
      <c r="W8" s="8"/>
      <c r="X8" s="9"/>
      <c r="Y8" s="8"/>
      <c r="Z8" s="9"/>
      <c r="AA8" s="8"/>
      <c r="AB8" s="9"/>
      <c r="AC8" s="8"/>
      <c r="AD8" s="9"/>
      <c r="AE8" s="8" t="s">
        <v>168</v>
      </c>
    </row>
    <row r="9" spans="1:31" ht="11.25">
      <c r="A9" s="24"/>
      <c r="B9" s="25"/>
      <c r="C9" s="26"/>
      <c r="D9" s="27"/>
      <c r="E9" s="8"/>
      <c r="F9" s="9"/>
      <c r="G9" s="8"/>
      <c r="H9" s="9"/>
      <c r="I9" s="8"/>
      <c r="J9" s="9"/>
      <c r="K9" s="8"/>
      <c r="L9" s="9"/>
      <c r="M9" s="8"/>
      <c r="N9" s="9"/>
      <c r="O9" s="18"/>
      <c r="P9" s="9"/>
      <c r="Q9" s="8"/>
      <c r="R9" s="9"/>
      <c r="S9" s="8"/>
      <c r="T9" s="9"/>
      <c r="U9" s="8"/>
      <c r="V9" s="9"/>
      <c r="W9" s="8"/>
      <c r="X9" s="9"/>
      <c r="Y9" s="8"/>
      <c r="Z9" s="9"/>
      <c r="AA9" s="8"/>
      <c r="AB9" s="9"/>
      <c r="AC9" s="8"/>
      <c r="AD9" s="9"/>
      <c r="AE9" s="8" t="s">
        <v>185</v>
      </c>
    </row>
    <row r="10" spans="1:31" ht="11.25">
      <c r="A10" s="7" t="s">
        <v>124</v>
      </c>
      <c r="B10" s="25" t="s">
        <v>90</v>
      </c>
      <c r="C10" s="26"/>
      <c r="D10" s="27"/>
      <c r="E10" s="8"/>
      <c r="F10" s="9"/>
      <c r="G10" s="8"/>
      <c r="H10" s="9"/>
      <c r="I10" s="8"/>
      <c r="J10" s="9"/>
      <c r="K10" s="8"/>
      <c r="L10" s="9"/>
      <c r="M10" s="8"/>
      <c r="N10" s="9"/>
      <c r="O10" s="8"/>
      <c r="P10" s="9"/>
      <c r="Q10" s="8"/>
      <c r="R10" s="9"/>
      <c r="S10" s="8"/>
      <c r="T10" s="9"/>
      <c r="U10" s="8"/>
      <c r="V10" s="9"/>
      <c r="W10" s="8"/>
      <c r="X10" s="9"/>
      <c r="Y10" s="8"/>
      <c r="Z10" s="9"/>
      <c r="AA10" s="8" t="s">
        <v>172</v>
      </c>
      <c r="AB10" s="9" t="s">
        <v>169</v>
      </c>
      <c r="AC10" s="8"/>
      <c r="AD10" s="9"/>
      <c r="AE10" s="8" t="s">
        <v>170</v>
      </c>
    </row>
    <row r="11" spans="1:31" ht="11.25">
      <c r="A11" s="24"/>
      <c r="B11" s="25"/>
      <c r="C11" s="26"/>
      <c r="D11" s="27"/>
      <c r="E11" s="8"/>
      <c r="F11" s="9"/>
      <c r="G11" s="8"/>
      <c r="H11" s="9"/>
      <c r="I11" s="8"/>
      <c r="J11" s="9"/>
      <c r="K11" s="8"/>
      <c r="L11" s="9"/>
      <c r="M11" s="8"/>
      <c r="N11" s="9"/>
      <c r="O11" s="18"/>
      <c r="P11" s="9"/>
      <c r="Q11" s="8"/>
      <c r="R11" s="9"/>
      <c r="S11" s="8"/>
      <c r="T11" s="9"/>
      <c r="U11" s="8"/>
      <c r="V11" s="9"/>
      <c r="W11" s="8"/>
      <c r="X11" s="9"/>
      <c r="Y11" s="8"/>
      <c r="Z11" s="9"/>
      <c r="AA11" s="8" t="s">
        <v>4</v>
      </c>
      <c r="AB11" s="9" t="s">
        <v>5</v>
      </c>
      <c r="AC11" s="8"/>
      <c r="AD11" s="9"/>
      <c r="AE11" s="8" t="s">
        <v>6</v>
      </c>
    </row>
    <row r="12" spans="1:31" ht="11.25">
      <c r="A12" s="24" t="s">
        <v>7</v>
      </c>
      <c r="B12" s="25" t="s">
        <v>261</v>
      </c>
      <c r="C12" s="26"/>
      <c r="D12" s="27"/>
      <c r="E12" s="8"/>
      <c r="F12" s="9"/>
      <c r="G12" s="8"/>
      <c r="H12" s="9"/>
      <c r="I12" s="95" t="str">
        <f>Fish!B2&amp;"/"</f>
        <v>25/</v>
      </c>
      <c r="J12" s="95" t="str">
        <f>Fish!C2&amp;"/"</f>
        <v>35/</v>
      </c>
      <c r="K12" s="95" t="str">
        <f>Fish!D2&amp;"/"</f>
        <v>33/</v>
      </c>
      <c r="L12" s="95" t="str">
        <f>Fish!E2&amp;"/"</f>
        <v>24/</v>
      </c>
      <c r="M12" s="95" t="str">
        <f>Fish!F2&amp;"/"</f>
        <v>27/</v>
      </c>
      <c r="N12" s="9" t="s">
        <v>119</v>
      </c>
      <c r="O12" s="8" t="s">
        <v>166</v>
      </c>
      <c r="P12" s="9" t="s">
        <v>166</v>
      </c>
      <c r="Q12" s="8" t="s">
        <v>221</v>
      </c>
      <c r="R12" s="9" t="s">
        <v>8</v>
      </c>
      <c r="S12" s="8" t="s">
        <v>9</v>
      </c>
      <c r="T12" s="9" t="s">
        <v>120</v>
      </c>
      <c r="U12" s="8" t="s">
        <v>10</v>
      </c>
      <c r="V12" s="9" t="s">
        <v>120</v>
      </c>
      <c r="W12" s="8" t="s">
        <v>121</v>
      </c>
      <c r="X12" s="9" t="s">
        <v>221</v>
      </c>
      <c r="Y12" s="8" t="s">
        <v>221</v>
      </c>
      <c r="Z12" s="9" t="s">
        <v>122</v>
      </c>
      <c r="AA12" s="8" t="s">
        <v>11</v>
      </c>
      <c r="AB12" s="9" t="s">
        <v>12</v>
      </c>
      <c r="AC12" s="8" t="s">
        <v>221</v>
      </c>
      <c r="AD12" s="9" t="s">
        <v>167</v>
      </c>
      <c r="AE12" s="8" t="s">
        <v>91</v>
      </c>
    </row>
    <row r="13" spans="1:31" ht="11.25">
      <c r="A13" s="24"/>
      <c r="B13" s="25"/>
      <c r="C13" s="26"/>
      <c r="D13" s="27"/>
      <c r="E13" s="8"/>
      <c r="F13" s="9"/>
      <c r="G13" s="8"/>
      <c r="H13" s="9"/>
      <c r="I13" s="96">
        <f>Fish!B3</f>
        <v>30</v>
      </c>
      <c r="J13" s="96">
        <f>Fish!C3</f>
        <v>40</v>
      </c>
      <c r="K13" s="96">
        <f>Fish!D3</f>
        <v>50</v>
      </c>
      <c r="L13" s="96">
        <f>Fish!E3</f>
        <v>45</v>
      </c>
      <c r="M13" s="96">
        <f>Fish!F3</f>
        <v>50</v>
      </c>
      <c r="N13" s="9" t="s">
        <v>173</v>
      </c>
      <c r="O13" s="8" t="s">
        <v>175</v>
      </c>
      <c r="P13" s="9" t="s">
        <v>175</v>
      </c>
      <c r="Q13" s="8" t="s">
        <v>174</v>
      </c>
      <c r="R13" s="9" t="s">
        <v>176</v>
      </c>
      <c r="S13" s="8" t="s">
        <v>176</v>
      </c>
      <c r="T13" s="9" t="s">
        <v>176</v>
      </c>
      <c r="U13" s="8" t="s">
        <v>177</v>
      </c>
      <c r="V13" s="9" t="s">
        <v>177</v>
      </c>
      <c r="W13" s="8" t="s">
        <v>177</v>
      </c>
      <c r="X13" s="9" t="s">
        <v>177</v>
      </c>
      <c r="Y13" s="8" t="s">
        <v>177</v>
      </c>
      <c r="Z13" s="9" t="s">
        <v>177</v>
      </c>
      <c r="AA13" s="8" t="s">
        <v>13</v>
      </c>
      <c r="AB13" s="9" t="s">
        <v>14</v>
      </c>
      <c r="AC13" s="8" t="s">
        <v>177</v>
      </c>
      <c r="AD13" s="9" t="s">
        <v>177</v>
      </c>
      <c r="AE13" s="8" t="s">
        <v>15</v>
      </c>
    </row>
    <row r="14" spans="1:31" ht="11.25">
      <c r="A14" s="24" t="s">
        <v>16</v>
      </c>
      <c r="B14" s="25" t="s">
        <v>178</v>
      </c>
      <c r="C14" s="26"/>
      <c r="D14" s="27"/>
      <c r="E14" s="8"/>
      <c r="F14" s="9"/>
      <c r="G14" s="8"/>
      <c r="H14" s="9"/>
      <c r="I14" s="95" t="str">
        <f>Shellfish!B2&amp;"/"</f>
        <v>15/</v>
      </c>
      <c r="J14" s="95" t="str">
        <f>Shellfish!C2&amp;"/"</f>
        <v>15/</v>
      </c>
      <c r="K14" s="95" t="str">
        <f>Shellfish!D2&amp;"/"</f>
        <v>15/</v>
      </c>
      <c r="L14" s="95" t="str">
        <f>Shellfish!E2&amp;"/"</f>
        <v>5/</v>
      </c>
      <c r="M14" s="95" t="str">
        <f>Shellfish!F2&amp;"/"</f>
        <v>11/</v>
      </c>
      <c r="N14" s="9" t="s">
        <v>180</v>
      </c>
      <c r="O14" s="8" t="s">
        <v>180</v>
      </c>
      <c r="P14" s="9" t="s">
        <v>180</v>
      </c>
      <c r="Q14" s="8" t="s">
        <v>180</v>
      </c>
      <c r="R14" s="9" t="s">
        <v>180</v>
      </c>
      <c r="S14" s="8" t="s">
        <v>180</v>
      </c>
      <c r="T14" s="9" t="s">
        <v>182</v>
      </c>
      <c r="U14" s="8" t="s">
        <v>171</v>
      </c>
      <c r="V14" s="9" t="s">
        <v>179</v>
      </c>
      <c r="W14" s="8" t="s">
        <v>171</v>
      </c>
      <c r="X14" s="9" t="s">
        <v>123</v>
      </c>
      <c r="Y14" s="8" t="s">
        <v>172</v>
      </c>
      <c r="Z14" s="9" t="s">
        <v>171</v>
      </c>
      <c r="AA14" s="8" t="s">
        <v>171</v>
      </c>
      <c r="AB14" s="9" t="s">
        <v>171</v>
      </c>
      <c r="AC14" s="8" t="s">
        <v>180</v>
      </c>
      <c r="AD14" s="9" t="s">
        <v>222</v>
      </c>
      <c r="AE14" s="8" t="s">
        <v>180</v>
      </c>
    </row>
    <row r="15" spans="1:31" ht="11.25">
      <c r="A15" s="24"/>
      <c r="B15" s="25"/>
      <c r="C15" s="26"/>
      <c r="D15" s="27"/>
      <c r="E15" s="8"/>
      <c r="F15" s="9"/>
      <c r="G15" s="8"/>
      <c r="H15" s="9"/>
      <c r="I15" s="96">
        <f>Shellfish!B3</f>
        <v>15</v>
      </c>
      <c r="J15" s="96">
        <f>Shellfish!C3</f>
        <v>15</v>
      </c>
      <c r="K15" s="96">
        <f>Shellfish!D3</f>
        <v>15</v>
      </c>
      <c r="L15" s="96">
        <f>Shellfish!E3</f>
        <v>15</v>
      </c>
      <c r="M15" s="96">
        <f>Shellfish!F3</f>
        <v>20</v>
      </c>
      <c r="N15" s="9" t="s">
        <v>254</v>
      </c>
      <c r="O15" s="8" t="s">
        <v>254</v>
      </c>
      <c r="P15" s="9" t="s">
        <v>254</v>
      </c>
      <c r="Q15" s="8" t="s">
        <v>254</v>
      </c>
      <c r="R15" s="9" t="s">
        <v>254</v>
      </c>
      <c r="S15" s="8" t="s">
        <v>254</v>
      </c>
      <c r="T15" s="9" t="s">
        <v>183</v>
      </c>
      <c r="U15" s="8" t="s">
        <v>184</v>
      </c>
      <c r="V15" s="9" t="s">
        <v>185</v>
      </c>
      <c r="W15" s="8" t="s">
        <v>185</v>
      </c>
      <c r="X15" s="9" t="s">
        <v>185</v>
      </c>
      <c r="Y15" s="8" t="s">
        <v>185</v>
      </c>
      <c r="Z15" s="9" t="s">
        <v>185</v>
      </c>
      <c r="AA15" s="8" t="s">
        <v>185</v>
      </c>
      <c r="AB15" s="9" t="s">
        <v>185</v>
      </c>
      <c r="AC15" s="8" t="s">
        <v>185</v>
      </c>
      <c r="AD15" s="9" t="s">
        <v>185</v>
      </c>
      <c r="AE15" s="8" t="s">
        <v>185</v>
      </c>
    </row>
    <row r="16" spans="1:31" ht="11.25">
      <c r="A16" s="24" t="s">
        <v>260</v>
      </c>
      <c r="B16" s="25" t="s">
        <v>326</v>
      </c>
      <c r="C16" s="26"/>
      <c r="D16" s="27"/>
      <c r="E16" s="8"/>
      <c r="F16" s="9"/>
      <c r="G16" s="8"/>
      <c r="H16" s="9"/>
      <c r="I16" s="95" t="str">
        <f>Birds!B2&amp;"/"</f>
        <v>6/</v>
      </c>
      <c r="J16" s="95" t="str">
        <f>Birds!C2&amp;"/"</f>
        <v>6/</v>
      </c>
      <c r="K16" s="95" t="str">
        <f>Birds!D2&amp;"/"</f>
        <v>8/</v>
      </c>
      <c r="L16" s="95" t="str">
        <f>Birds!E2&amp;"/"</f>
        <v>7/</v>
      </c>
      <c r="M16" s="95" t="str">
        <f>Birds!F2&amp;"/"</f>
        <v>5/</v>
      </c>
      <c r="N16" s="9" t="s">
        <v>259</v>
      </c>
      <c r="O16" s="8" t="s">
        <v>212</v>
      </c>
      <c r="P16" s="9" t="s">
        <v>259</v>
      </c>
      <c r="Q16" s="8" t="s">
        <v>258</v>
      </c>
      <c r="R16" s="9" t="s">
        <v>180</v>
      </c>
      <c r="S16" s="8" t="s">
        <v>181</v>
      </c>
      <c r="T16" s="9" t="s">
        <v>212</v>
      </c>
      <c r="U16" s="8" t="s">
        <v>259</v>
      </c>
      <c r="V16" s="9" t="s">
        <v>259</v>
      </c>
      <c r="W16" s="8" t="s">
        <v>259</v>
      </c>
      <c r="X16" s="9" t="s">
        <v>259</v>
      </c>
      <c r="Y16" s="8" t="s">
        <v>253</v>
      </c>
      <c r="Z16" s="9"/>
      <c r="AA16" s="8"/>
      <c r="AB16" s="9" t="s">
        <v>259</v>
      </c>
      <c r="AC16" s="8" t="s">
        <v>259</v>
      </c>
      <c r="AD16" s="9" t="s">
        <v>181</v>
      </c>
      <c r="AE16" s="8" t="s">
        <v>259</v>
      </c>
    </row>
    <row r="17" spans="1:31" ht="11.25">
      <c r="A17" s="24"/>
      <c r="B17" s="25"/>
      <c r="C17" s="26"/>
      <c r="D17" s="27"/>
      <c r="E17" s="8"/>
      <c r="F17" s="9"/>
      <c r="G17" s="8"/>
      <c r="H17" s="9"/>
      <c r="I17" s="96">
        <f>Birds!B3</f>
        <v>7</v>
      </c>
      <c r="J17" s="96">
        <f>Birds!C3</f>
        <v>6</v>
      </c>
      <c r="K17" s="96">
        <f>Birds!D3</f>
        <v>8</v>
      </c>
      <c r="L17" s="96">
        <f>Birds!E3</f>
        <v>7</v>
      </c>
      <c r="M17" s="96">
        <f>Birds!F3</f>
        <v>8</v>
      </c>
      <c r="N17" s="9" t="s">
        <v>256</v>
      </c>
      <c r="O17" s="8" t="s">
        <v>256</v>
      </c>
      <c r="P17" s="9" t="s">
        <v>256</v>
      </c>
      <c r="Q17" s="8" t="s">
        <v>256</v>
      </c>
      <c r="R17" s="9" t="s">
        <v>256</v>
      </c>
      <c r="S17" s="8" t="s">
        <v>256</v>
      </c>
      <c r="T17" s="9" t="s">
        <v>256</v>
      </c>
      <c r="U17" s="8" t="s">
        <v>256</v>
      </c>
      <c r="V17" s="9" t="s">
        <v>256</v>
      </c>
      <c r="W17" s="8" t="s">
        <v>256</v>
      </c>
      <c r="X17" s="9" t="s">
        <v>256</v>
      </c>
      <c r="Y17" s="8" t="s">
        <v>255</v>
      </c>
      <c r="Z17" s="9"/>
      <c r="AA17" s="8"/>
      <c r="AB17" s="9" t="s">
        <v>256</v>
      </c>
      <c r="AC17" s="8" t="s">
        <v>256</v>
      </c>
      <c r="AD17" s="9" t="s">
        <v>256</v>
      </c>
      <c r="AE17" s="8" t="s">
        <v>256</v>
      </c>
    </row>
    <row r="19" ht="11.25">
      <c r="A19" s="23" t="s">
        <v>187</v>
      </c>
    </row>
    <row r="20" spans="1:31" ht="11.25" customHeight="1">
      <c r="A20" s="1" t="s">
        <v>138</v>
      </c>
      <c r="B20" s="2" t="s">
        <v>139</v>
      </c>
      <c r="C20" s="3"/>
      <c r="D20" s="4"/>
      <c r="E20" s="5" t="s">
        <v>131</v>
      </c>
      <c r="F20" s="6" t="s">
        <v>132</v>
      </c>
      <c r="G20" s="5" t="s">
        <v>140</v>
      </c>
      <c r="H20" s="6" t="s">
        <v>141</v>
      </c>
      <c r="I20" s="5" t="s">
        <v>142</v>
      </c>
      <c r="J20" s="6" t="s">
        <v>143</v>
      </c>
      <c r="K20" s="5" t="s">
        <v>144</v>
      </c>
      <c r="L20" s="6" t="s">
        <v>145</v>
      </c>
      <c r="M20" s="5" t="s">
        <v>146</v>
      </c>
      <c r="N20" s="6" t="s">
        <v>147</v>
      </c>
      <c r="O20" s="5" t="s">
        <v>148</v>
      </c>
      <c r="P20" s="6" t="s">
        <v>149</v>
      </c>
      <c r="Q20" s="5" t="s">
        <v>150</v>
      </c>
      <c r="R20" s="6" t="s">
        <v>151</v>
      </c>
      <c r="S20" s="5" t="s">
        <v>152</v>
      </c>
      <c r="T20" s="6" t="s">
        <v>153</v>
      </c>
      <c r="U20" s="5" t="s">
        <v>154</v>
      </c>
      <c r="V20" s="6" t="s">
        <v>155</v>
      </c>
      <c r="W20" s="5" t="s">
        <v>156</v>
      </c>
      <c r="X20" s="6" t="s">
        <v>157</v>
      </c>
      <c r="Y20" s="5" t="s">
        <v>158</v>
      </c>
      <c r="Z20" s="6" t="s">
        <v>159</v>
      </c>
      <c r="AA20" s="5" t="s">
        <v>160</v>
      </c>
      <c r="AB20" s="6" t="s">
        <v>161</v>
      </c>
      <c r="AC20" s="5" t="s">
        <v>162</v>
      </c>
      <c r="AD20" s="6" t="s">
        <v>163</v>
      </c>
      <c r="AE20" s="5" t="s">
        <v>164</v>
      </c>
    </row>
    <row r="21" spans="1:31" ht="11.25">
      <c r="A21" s="24" t="s">
        <v>229</v>
      </c>
      <c r="B21" s="25" t="s">
        <v>220</v>
      </c>
      <c r="C21" s="26"/>
      <c r="D21" s="27"/>
      <c r="E21" s="28"/>
      <c r="F21" s="29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29"/>
      <c r="U21" s="28"/>
      <c r="V21" s="29"/>
      <c r="W21" s="28"/>
      <c r="X21" s="29"/>
      <c r="Y21" s="28"/>
      <c r="Z21" s="29"/>
      <c r="AA21" s="28"/>
      <c r="AB21" s="9" t="s">
        <v>17</v>
      </c>
      <c r="AC21" s="8"/>
      <c r="AD21" s="9" t="s">
        <v>18</v>
      </c>
      <c r="AE21" s="8" t="s">
        <v>19</v>
      </c>
    </row>
    <row r="22" spans="1:31" ht="11.25">
      <c r="A22" s="7" t="s">
        <v>124</v>
      </c>
      <c r="B22" s="25" t="s">
        <v>165</v>
      </c>
      <c r="C22" s="26"/>
      <c r="D22" s="27"/>
      <c r="E22" s="30"/>
      <c r="F22" s="32"/>
      <c r="G22" s="28"/>
      <c r="H22" s="29"/>
      <c r="I22" s="33"/>
      <c r="J22" s="29"/>
      <c r="K22" s="28"/>
      <c r="L22" s="29"/>
      <c r="M22" s="28"/>
      <c r="N22" s="9"/>
      <c r="O22" s="8"/>
      <c r="P22" s="9"/>
      <c r="Q22" s="8"/>
      <c r="R22" s="9"/>
      <c r="S22" s="8"/>
      <c r="T22" s="9"/>
      <c r="U22" s="8"/>
      <c r="V22" s="9"/>
      <c r="W22" s="8"/>
      <c r="X22" s="9"/>
      <c r="Y22" s="8"/>
      <c r="Z22" s="9"/>
      <c r="AA22" s="8"/>
      <c r="AB22" s="9"/>
      <c r="AC22" s="8"/>
      <c r="AD22" s="9"/>
      <c r="AE22" s="8" t="s">
        <v>20</v>
      </c>
    </row>
    <row r="23" spans="1:31" ht="11.25">
      <c r="A23" s="7" t="s">
        <v>124</v>
      </c>
      <c r="B23" s="25" t="s">
        <v>257</v>
      </c>
      <c r="C23" s="26"/>
      <c r="D23" s="27"/>
      <c r="E23" s="31"/>
      <c r="F23" s="34"/>
      <c r="G23" s="28"/>
      <c r="H23" s="29"/>
      <c r="I23" s="33"/>
      <c r="J23" s="29"/>
      <c r="K23" s="28"/>
      <c r="L23" s="29"/>
      <c r="M23" s="28"/>
      <c r="N23" s="9"/>
      <c r="O23" s="8"/>
      <c r="P23" s="9"/>
      <c r="Q23" s="8"/>
      <c r="R23" s="9"/>
      <c r="S23" s="8"/>
      <c r="T23" s="9"/>
      <c r="U23" s="8"/>
      <c r="V23" s="9"/>
      <c r="W23" s="8"/>
      <c r="X23" s="9"/>
      <c r="Y23" s="8"/>
      <c r="Z23" s="9"/>
      <c r="AA23" s="8" t="s">
        <v>21</v>
      </c>
      <c r="AB23" s="9" t="s">
        <v>22</v>
      </c>
      <c r="AC23" s="8"/>
      <c r="AD23" s="9"/>
      <c r="AE23" s="8" t="s">
        <v>23</v>
      </c>
    </row>
    <row r="24" spans="1:31" ht="11.25">
      <c r="A24" s="24" t="s">
        <v>7</v>
      </c>
      <c r="B24" s="25" t="s">
        <v>261</v>
      </c>
      <c r="C24" s="26"/>
      <c r="D24" s="27"/>
      <c r="E24" s="35"/>
      <c r="F24" s="36"/>
      <c r="G24" s="28"/>
      <c r="H24" s="29"/>
      <c r="I24" s="37" t="str">
        <f>Fish!B4&amp;"/"&amp;Fish!B5</f>
        <v>5/6</v>
      </c>
      <c r="J24" s="37" t="str">
        <f>Fish!C4&amp;"/"&amp;Fish!C5</f>
        <v>7/8</v>
      </c>
      <c r="K24" s="37" t="str">
        <f>Fish!D4&amp;"/"&amp;Fish!D5</f>
        <v>8/10</v>
      </c>
      <c r="L24" s="37" t="str">
        <f>Fish!E4&amp;"/"&amp;Fish!E5</f>
        <v>6/9</v>
      </c>
      <c r="M24" s="37" t="str">
        <f>Fish!F4&amp;"/"&amp;Fish!F5</f>
        <v>6/10</v>
      </c>
      <c r="N24" s="9" t="s">
        <v>125</v>
      </c>
      <c r="O24" s="8" t="s">
        <v>214</v>
      </c>
      <c r="P24" s="9" t="s">
        <v>190</v>
      </c>
      <c r="Q24" s="8" t="s">
        <v>189</v>
      </c>
      <c r="R24" s="9" t="s">
        <v>24</v>
      </c>
      <c r="S24" s="8" t="s">
        <v>191</v>
      </c>
      <c r="T24" s="9" t="s">
        <v>215</v>
      </c>
      <c r="U24" s="8" t="s">
        <v>194</v>
      </c>
      <c r="V24" s="9" t="s">
        <v>193</v>
      </c>
      <c r="W24" s="8" t="s">
        <v>193</v>
      </c>
      <c r="X24" s="9" t="s">
        <v>194</v>
      </c>
      <c r="Y24" s="8" t="s">
        <v>193</v>
      </c>
      <c r="Z24" s="9" t="s">
        <v>192</v>
      </c>
      <c r="AA24" s="8" t="s">
        <v>25</v>
      </c>
      <c r="AB24" s="9" t="s">
        <v>26</v>
      </c>
      <c r="AC24" s="8" t="s">
        <v>192</v>
      </c>
      <c r="AD24" s="9" t="s">
        <v>193</v>
      </c>
      <c r="AE24" s="8" t="s">
        <v>27</v>
      </c>
    </row>
    <row r="25" spans="1:31" ht="11.25">
      <c r="A25" s="24" t="s">
        <v>7</v>
      </c>
      <c r="B25" s="25" t="s">
        <v>178</v>
      </c>
      <c r="C25" s="26"/>
      <c r="D25" s="27"/>
      <c r="E25" s="28"/>
      <c r="F25" s="29"/>
      <c r="G25" s="28"/>
      <c r="H25" s="29"/>
      <c r="I25" s="37" t="str">
        <f>Shellfish!B4&amp;"/"&amp;Shellfish!B5</f>
        <v>3/3</v>
      </c>
      <c r="J25" s="37" t="str">
        <f>Shellfish!C4&amp;"/"&amp;Shellfish!C5</f>
        <v>3/3</v>
      </c>
      <c r="K25" s="37" t="str">
        <f>Shellfish!D4&amp;"/"&amp;Shellfish!D5</f>
        <v>3/3</v>
      </c>
      <c r="L25" s="37" t="str">
        <f>Shellfish!E4&amp;"/"&amp;Shellfish!E5</f>
        <v>1/3</v>
      </c>
      <c r="M25" s="37" t="str">
        <f>Shellfish!F4&amp;"/"&amp;Shellfish!F5</f>
        <v>3/4</v>
      </c>
      <c r="N25" s="9" t="s">
        <v>195</v>
      </c>
      <c r="O25" s="8" t="s">
        <v>195</v>
      </c>
      <c r="P25" s="9" t="s">
        <v>195</v>
      </c>
      <c r="Q25" s="8" t="s">
        <v>195</v>
      </c>
      <c r="R25" s="9" t="s">
        <v>195</v>
      </c>
      <c r="S25" s="8" t="s">
        <v>195</v>
      </c>
      <c r="T25" s="9" t="s">
        <v>196</v>
      </c>
      <c r="U25" s="8" t="s">
        <v>196</v>
      </c>
      <c r="V25" s="9" t="s">
        <v>126</v>
      </c>
      <c r="W25" s="8" t="s">
        <v>197</v>
      </c>
      <c r="X25" s="9" t="s">
        <v>126</v>
      </c>
      <c r="Y25" s="8" t="s">
        <v>126</v>
      </c>
      <c r="Z25" s="9" t="s">
        <v>197</v>
      </c>
      <c r="AA25" s="8" t="s">
        <v>197</v>
      </c>
      <c r="AB25" s="9" t="s">
        <v>28</v>
      </c>
      <c r="AC25" s="8" t="s">
        <v>216</v>
      </c>
      <c r="AD25" s="9" t="s">
        <v>197</v>
      </c>
      <c r="AE25" s="8" t="s">
        <v>216</v>
      </c>
    </row>
    <row r="26" spans="1:31" ht="11.25">
      <c r="A26" s="24" t="s">
        <v>260</v>
      </c>
      <c r="B26" s="25" t="s">
        <v>326</v>
      </c>
      <c r="C26" s="26"/>
      <c r="D26" s="27"/>
      <c r="E26" s="28"/>
      <c r="F26" s="29"/>
      <c r="G26" s="28"/>
      <c r="H26" s="29"/>
      <c r="I26" s="37" t="str">
        <f>Birds!B4&amp;"/"&amp;Birds!B5</f>
        <v>1/1</v>
      </c>
      <c r="J26" s="37" t="str">
        <f>Birds!C4&amp;"/"&amp;Birds!C5</f>
        <v>1/1</v>
      </c>
      <c r="K26" s="37" t="str">
        <f>Birds!D4&amp;"/"&amp;Birds!D5</f>
        <v>1/1</v>
      </c>
      <c r="L26" s="37" t="str">
        <f>Birds!E4&amp;"/"&amp;Birds!E5</f>
        <v>1/1</v>
      </c>
      <c r="M26" s="37" t="str">
        <f>Birds!F4&amp;"/"&amp;Birds!F5</f>
        <v>2/2</v>
      </c>
      <c r="N26" s="9" t="s">
        <v>199</v>
      </c>
      <c r="O26" s="8" t="s">
        <v>198</v>
      </c>
      <c r="P26" s="9" t="s">
        <v>199</v>
      </c>
      <c r="Q26" s="8" t="s">
        <v>199</v>
      </c>
      <c r="R26" s="9" t="s">
        <v>198</v>
      </c>
      <c r="S26" s="8" t="s">
        <v>198</v>
      </c>
      <c r="T26" s="9" t="s">
        <v>198</v>
      </c>
      <c r="U26" s="8" t="s">
        <v>199</v>
      </c>
      <c r="V26" s="9" t="s">
        <v>199</v>
      </c>
      <c r="W26" s="8" t="s">
        <v>199</v>
      </c>
      <c r="X26" s="9" t="s">
        <v>199</v>
      </c>
      <c r="Y26" s="8" t="s">
        <v>188</v>
      </c>
      <c r="Z26" s="9"/>
      <c r="AA26" s="8"/>
      <c r="AB26" s="9" t="s">
        <v>199</v>
      </c>
      <c r="AC26" s="8" t="s">
        <v>199</v>
      </c>
      <c r="AD26" s="9" t="s">
        <v>198</v>
      </c>
      <c r="AE26" s="8" t="s">
        <v>199</v>
      </c>
    </row>
    <row r="28" ht="11.25">
      <c r="A28" s="23" t="s">
        <v>200</v>
      </c>
    </row>
    <row r="29" spans="1:31" ht="11.25">
      <c r="A29" s="1" t="s">
        <v>138</v>
      </c>
      <c r="B29" s="1" t="s">
        <v>139</v>
      </c>
      <c r="C29" s="1" t="s">
        <v>201</v>
      </c>
      <c r="D29" s="10"/>
      <c r="E29" s="5" t="s">
        <v>131</v>
      </c>
      <c r="F29" s="6" t="s">
        <v>132</v>
      </c>
      <c r="G29" s="5" t="s">
        <v>140</v>
      </c>
      <c r="H29" s="6" t="s">
        <v>141</v>
      </c>
      <c r="I29" s="5" t="s">
        <v>142</v>
      </c>
      <c r="J29" s="6" t="s">
        <v>143</v>
      </c>
      <c r="K29" s="5" t="s">
        <v>144</v>
      </c>
      <c r="L29" s="6" t="s">
        <v>145</v>
      </c>
      <c r="M29" s="5" t="s">
        <v>146</v>
      </c>
      <c r="N29" s="11" t="s">
        <v>147</v>
      </c>
      <c r="O29" s="12" t="s">
        <v>148</v>
      </c>
      <c r="P29" s="11" t="s">
        <v>149</v>
      </c>
      <c r="Q29" s="12" t="s">
        <v>150</v>
      </c>
      <c r="R29" s="11" t="s">
        <v>151</v>
      </c>
      <c r="S29" s="12" t="s">
        <v>152</v>
      </c>
      <c r="T29" s="11" t="s">
        <v>153</v>
      </c>
      <c r="U29" s="12" t="s">
        <v>154</v>
      </c>
      <c r="V29" s="11" t="s">
        <v>155</v>
      </c>
      <c r="W29" s="12" t="s">
        <v>156</v>
      </c>
      <c r="X29" s="11" t="s">
        <v>157</v>
      </c>
      <c r="Y29" s="12" t="s">
        <v>158</v>
      </c>
      <c r="Z29" s="11" t="s">
        <v>159</v>
      </c>
      <c r="AA29" s="12" t="s">
        <v>160</v>
      </c>
      <c r="AB29" s="11" t="s">
        <v>161</v>
      </c>
      <c r="AC29" s="12" t="s">
        <v>162</v>
      </c>
      <c r="AD29" s="11" t="s">
        <v>163</v>
      </c>
      <c r="AE29" s="12" t="s">
        <v>164</v>
      </c>
    </row>
    <row r="30" spans="1:31" ht="11.25">
      <c r="A30" s="24" t="s">
        <v>229</v>
      </c>
      <c r="B30" s="24" t="s">
        <v>220</v>
      </c>
      <c r="C30" s="24" t="s">
        <v>29</v>
      </c>
      <c r="D30" s="38" t="s">
        <v>202</v>
      </c>
      <c r="E30" s="39"/>
      <c r="F30" s="40"/>
      <c r="G30" s="39"/>
      <c r="H30" s="40"/>
      <c r="I30" s="39"/>
      <c r="J30" s="40"/>
      <c r="K30" s="39"/>
      <c r="L30" s="40"/>
      <c r="M30" s="39"/>
      <c r="N30" s="40"/>
      <c r="O30" s="39"/>
      <c r="P30" s="40"/>
      <c r="Q30" s="39"/>
      <c r="R30" s="40"/>
      <c r="S30" s="39"/>
      <c r="T30" s="40"/>
      <c r="U30" s="39"/>
      <c r="V30" s="40"/>
      <c r="W30" s="39"/>
      <c r="X30" s="40"/>
      <c r="Y30" s="39"/>
      <c r="Z30" s="40"/>
      <c r="AA30" s="39"/>
      <c r="AB30" s="14" t="s">
        <v>30</v>
      </c>
      <c r="AC30" s="13"/>
      <c r="AD30" s="14" t="s">
        <v>31</v>
      </c>
      <c r="AE30" s="13" t="s">
        <v>32</v>
      </c>
    </row>
    <row r="31" spans="1:31" ht="11.25">
      <c r="A31" s="24"/>
      <c r="B31" s="24"/>
      <c r="C31" s="24"/>
      <c r="D31" s="38" t="s">
        <v>327</v>
      </c>
      <c r="E31" s="39"/>
      <c r="F31" s="40"/>
      <c r="G31" s="39"/>
      <c r="H31" s="40"/>
      <c r="I31" s="39"/>
      <c r="J31" s="40"/>
      <c r="K31" s="39"/>
      <c r="L31" s="40"/>
      <c r="M31" s="39"/>
      <c r="N31" s="40"/>
      <c r="O31" s="39"/>
      <c r="P31" s="40"/>
      <c r="Q31" s="39"/>
      <c r="R31" s="40"/>
      <c r="S31" s="39"/>
      <c r="T31" s="40"/>
      <c r="U31" s="39"/>
      <c r="V31" s="40"/>
      <c r="W31" s="39"/>
      <c r="X31" s="40"/>
      <c r="Y31" s="39"/>
      <c r="Z31" s="40"/>
      <c r="AA31" s="39"/>
      <c r="AB31" s="14" t="s">
        <v>33</v>
      </c>
      <c r="AC31" s="13"/>
      <c r="AD31" s="14" t="s">
        <v>34</v>
      </c>
      <c r="AE31" s="13" t="s">
        <v>35</v>
      </c>
    </row>
    <row r="32" spans="1:31" ht="11.25">
      <c r="A32" s="24"/>
      <c r="B32" s="24"/>
      <c r="C32" s="24"/>
      <c r="D32" s="38" t="s">
        <v>203</v>
      </c>
      <c r="E32" s="39"/>
      <c r="F32" s="40"/>
      <c r="G32" s="39"/>
      <c r="H32" s="40"/>
      <c r="I32" s="39"/>
      <c r="J32" s="40"/>
      <c r="K32" s="39"/>
      <c r="L32" s="40"/>
      <c r="M32" s="39"/>
      <c r="N32" s="40"/>
      <c r="O32" s="39"/>
      <c r="P32" s="40"/>
      <c r="Q32" s="39"/>
      <c r="R32" s="40"/>
      <c r="S32" s="39"/>
      <c r="T32" s="40"/>
      <c r="U32" s="39"/>
      <c r="V32" s="40"/>
      <c r="W32" s="39"/>
      <c r="X32" s="40"/>
      <c r="Y32" s="39"/>
      <c r="Z32" s="40"/>
      <c r="AA32" s="39"/>
      <c r="AB32" s="14" t="s">
        <v>36</v>
      </c>
      <c r="AC32" s="13"/>
      <c r="AD32" s="14" t="s">
        <v>232</v>
      </c>
      <c r="AE32" s="13" t="s">
        <v>233</v>
      </c>
    </row>
    <row r="33" spans="1:31" ht="33.75">
      <c r="A33" s="7" t="s">
        <v>124</v>
      </c>
      <c r="B33" s="24" t="s">
        <v>165</v>
      </c>
      <c r="C33" s="24" t="s">
        <v>39</v>
      </c>
      <c r="D33" s="38" t="s">
        <v>202</v>
      </c>
      <c r="E33" s="39"/>
      <c r="F33" s="40"/>
      <c r="G33" s="39"/>
      <c r="H33" s="40"/>
      <c r="I33" s="41"/>
      <c r="J33" s="40"/>
      <c r="K33" s="39"/>
      <c r="L33" s="40"/>
      <c r="M33" s="39"/>
      <c r="N33" s="14"/>
      <c r="O33" s="13"/>
      <c r="P33" s="14"/>
      <c r="Q33" s="13"/>
      <c r="R33" s="14"/>
      <c r="S33" s="13"/>
      <c r="T33" s="14"/>
      <c r="U33" s="13"/>
      <c r="V33" s="14"/>
      <c r="W33" s="13"/>
      <c r="X33" s="14"/>
      <c r="Y33" s="13"/>
      <c r="Z33" s="14"/>
      <c r="AA33" s="13"/>
      <c r="AB33" s="14"/>
      <c r="AC33" s="13"/>
      <c r="AD33" s="14"/>
      <c r="AE33" s="13" t="s">
        <v>234</v>
      </c>
    </row>
    <row r="34" spans="1:31" ht="11.25">
      <c r="A34" s="24"/>
      <c r="B34" s="24"/>
      <c r="C34" s="24"/>
      <c r="D34" s="38" t="s">
        <v>327</v>
      </c>
      <c r="E34" s="39"/>
      <c r="F34" s="40"/>
      <c r="G34" s="39"/>
      <c r="H34" s="40"/>
      <c r="I34" s="41"/>
      <c r="J34" s="40"/>
      <c r="K34" s="39"/>
      <c r="L34" s="40"/>
      <c r="M34" s="39"/>
      <c r="N34" s="14"/>
      <c r="O34" s="13"/>
      <c r="P34" s="14"/>
      <c r="Q34" s="13"/>
      <c r="R34" s="14"/>
      <c r="S34" s="13"/>
      <c r="T34" s="14"/>
      <c r="U34" s="13"/>
      <c r="V34" s="14"/>
      <c r="W34" s="13"/>
      <c r="X34" s="14"/>
      <c r="Y34" s="13"/>
      <c r="Z34" s="14"/>
      <c r="AA34" s="13"/>
      <c r="AB34" s="14"/>
      <c r="AC34" s="13"/>
      <c r="AD34" s="14"/>
      <c r="AE34" s="13" t="s">
        <v>235</v>
      </c>
    </row>
    <row r="35" spans="1:31" ht="11.25">
      <c r="A35" s="24"/>
      <c r="B35" s="24"/>
      <c r="C35" s="24"/>
      <c r="D35" s="38" t="s">
        <v>203</v>
      </c>
      <c r="E35" s="39"/>
      <c r="F35" s="40"/>
      <c r="G35" s="39"/>
      <c r="H35" s="40"/>
      <c r="I35" s="41"/>
      <c r="J35" s="40"/>
      <c r="K35" s="39"/>
      <c r="L35" s="40"/>
      <c r="M35" s="39"/>
      <c r="N35" s="14"/>
      <c r="O35" s="13"/>
      <c r="P35" s="14"/>
      <c r="Q35" s="13"/>
      <c r="R35" s="14"/>
      <c r="S35" s="13"/>
      <c r="T35" s="14"/>
      <c r="U35" s="13"/>
      <c r="V35" s="14"/>
      <c r="W35" s="13"/>
      <c r="X35" s="14"/>
      <c r="Y35" s="13"/>
      <c r="Z35" s="14"/>
      <c r="AA35" s="13"/>
      <c r="AB35" s="14"/>
      <c r="AC35" s="13"/>
      <c r="AD35" s="14"/>
      <c r="AE35" s="13" t="s">
        <v>92</v>
      </c>
    </row>
    <row r="36" spans="1:31" ht="22.5">
      <c r="A36" s="7" t="s">
        <v>124</v>
      </c>
      <c r="B36" s="24" t="s">
        <v>257</v>
      </c>
      <c r="C36" s="24" t="s">
        <v>236</v>
      </c>
      <c r="D36" s="38" t="s">
        <v>202</v>
      </c>
      <c r="E36" s="41"/>
      <c r="F36" s="42"/>
      <c r="G36" s="39"/>
      <c r="H36" s="40"/>
      <c r="I36" s="41"/>
      <c r="J36" s="40"/>
      <c r="K36" s="39"/>
      <c r="L36" s="40"/>
      <c r="M36" s="39"/>
      <c r="N36" s="14"/>
      <c r="O36" s="13"/>
      <c r="P36" s="14"/>
      <c r="Q36" s="13"/>
      <c r="R36" s="14"/>
      <c r="S36" s="13"/>
      <c r="T36" s="14"/>
      <c r="U36" s="13"/>
      <c r="V36" s="14"/>
      <c r="W36" s="13"/>
      <c r="X36" s="14"/>
      <c r="Y36" s="13"/>
      <c r="Z36" s="14"/>
      <c r="AA36" s="13" t="s">
        <v>237</v>
      </c>
      <c r="AB36" s="14" t="s">
        <v>237</v>
      </c>
      <c r="AC36" s="13"/>
      <c r="AD36" s="14"/>
      <c r="AE36" s="13" t="s">
        <v>238</v>
      </c>
    </row>
    <row r="37" spans="1:31" ht="11.25">
      <c r="A37" s="24"/>
      <c r="B37" s="24"/>
      <c r="C37" s="24"/>
      <c r="D37" s="38" t="s">
        <v>327</v>
      </c>
      <c r="E37" s="41"/>
      <c r="F37" s="42"/>
      <c r="G37" s="39"/>
      <c r="H37" s="40"/>
      <c r="I37" s="41"/>
      <c r="J37" s="40"/>
      <c r="K37" s="39"/>
      <c r="L37" s="40"/>
      <c r="M37" s="39"/>
      <c r="N37" s="14"/>
      <c r="O37" s="13"/>
      <c r="P37" s="14"/>
      <c r="Q37" s="13"/>
      <c r="R37" s="14"/>
      <c r="S37" s="13"/>
      <c r="T37" s="14"/>
      <c r="U37" s="13"/>
      <c r="V37" s="14"/>
      <c r="W37" s="13"/>
      <c r="X37" s="14"/>
      <c r="Y37" s="13"/>
      <c r="Z37" s="14"/>
      <c r="AA37" s="13" t="s">
        <v>239</v>
      </c>
      <c r="AB37" s="14" t="s">
        <v>240</v>
      </c>
      <c r="AC37" s="13"/>
      <c r="AD37" s="14"/>
      <c r="AE37" s="13" t="s">
        <v>93</v>
      </c>
    </row>
    <row r="38" spans="1:31" ht="11.25">
      <c r="A38" s="24"/>
      <c r="B38" s="24"/>
      <c r="C38" s="24"/>
      <c r="D38" s="38" t="s">
        <v>203</v>
      </c>
      <c r="E38" s="41"/>
      <c r="F38" s="42"/>
      <c r="G38" s="39"/>
      <c r="H38" s="40"/>
      <c r="I38" s="41"/>
      <c r="J38" s="40"/>
      <c r="K38" s="39"/>
      <c r="L38" s="40"/>
      <c r="M38" s="39"/>
      <c r="N38" s="14"/>
      <c r="O38" s="13"/>
      <c r="P38" s="14"/>
      <c r="Q38" s="13"/>
      <c r="R38" s="14"/>
      <c r="S38" s="13"/>
      <c r="T38" s="14"/>
      <c r="U38" s="13"/>
      <c r="V38" s="14"/>
      <c r="W38" s="13"/>
      <c r="X38" s="14"/>
      <c r="Y38" s="13"/>
      <c r="Z38" s="14"/>
      <c r="AA38" s="13" t="s">
        <v>241</v>
      </c>
      <c r="AB38" s="14" t="s">
        <v>242</v>
      </c>
      <c r="AC38" s="13"/>
      <c r="AD38" s="14"/>
      <c r="AE38" s="13" t="s">
        <v>243</v>
      </c>
    </row>
    <row r="39" spans="1:31" ht="11.25">
      <c r="A39" s="24" t="s">
        <v>7</v>
      </c>
      <c r="B39" s="24" t="s">
        <v>261</v>
      </c>
      <c r="C39" s="24" t="s">
        <v>244</v>
      </c>
      <c r="D39" s="38" t="s">
        <v>202</v>
      </c>
      <c r="E39" s="41"/>
      <c r="F39" s="42"/>
      <c r="G39" s="39"/>
      <c r="H39" s="40"/>
      <c r="I39" s="41">
        <f>Fish!B6*1000000</f>
        <v>0</v>
      </c>
      <c r="J39" s="41">
        <f>Fish!C6*1000000</f>
        <v>0</v>
      </c>
      <c r="K39" s="41">
        <f>Fish!D6*1000000</f>
        <v>0</v>
      </c>
      <c r="L39" s="41">
        <f>Fish!E6*1000000</f>
        <v>0</v>
      </c>
      <c r="M39" s="41">
        <f>Fish!F6*1000000</f>
        <v>0</v>
      </c>
      <c r="N39" s="14" t="s">
        <v>245</v>
      </c>
      <c r="O39" s="45" t="s">
        <v>246</v>
      </c>
      <c r="P39" s="46">
        <v>60</v>
      </c>
      <c r="Q39" s="45">
        <v>10</v>
      </c>
      <c r="R39" s="46">
        <v>20</v>
      </c>
      <c r="S39" s="45">
        <v>10</v>
      </c>
      <c r="T39" s="46">
        <v>20</v>
      </c>
      <c r="U39" s="45">
        <v>10</v>
      </c>
      <c r="V39" s="46">
        <v>10</v>
      </c>
      <c r="W39" s="45">
        <v>10</v>
      </c>
      <c r="X39" s="46">
        <v>10</v>
      </c>
      <c r="Y39" s="45">
        <v>10</v>
      </c>
      <c r="Z39" s="46">
        <v>10</v>
      </c>
      <c r="AA39" s="45">
        <v>10</v>
      </c>
      <c r="AB39" s="46">
        <v>10</v>
      </c>
      <c r="AC39" s="45">
        <v>10</v>
      </c>
      <c r="AD39" s="46">
        <v>10</v>
      </c>
      <c r="AE39" s="45">
        <v>10</v>
      </c>
    </row>
    <row r="40" spans="1:31" ht="11.25">
      <c r="A40" s="24"/>
      <c r="B40" s="24"/>
      <c r="C40" s="24"/>
      <c r="D40" s="38" t="s">
        <v>328</v>
      </c>
      <c r="E40" s="41"/>
      <c r="F40" s="42"/>
      <c r="G40" s="39"/>
      <c r="H40" s="40"/>
      <c r="I40" s="41">
        <f>Fish!B7*1000000</f>
        <v>45000</v>
      </c>
      <c r="J40" s="41">
        <f>Fish!C7*1000000</f>
        <v>60000</v>
      </c>
      <c r="K40" s="41">
        <f>Fish!D7*1000000</f>
        <v>40000</v>
      </c>
      <c r="L40" s="41">
        <f>Fish!E7*1000000</f>
        <v>10000</v>
      </c>
      <c r="M40" s="41">
        <f>Fish!F7*1000000</f>
        <v>20000</v>
      </c>
      <c r="N40" s="14" t="s">
        <v>247</v>
      </c>
      <c r="O40" s="45">
        <v>100</v>
      </c>
      <c r="P40" s="46">
        <v>110</v>
      </c>
      <c r="Q40" s="45">
        <v>50</v>
      </c>
      <c r="R40" s="46">
        <v>60</v>
      </c>
      <c r="S40" s="45">
        <v>40</v>
      </c>
      <c r="T40" s="46">
        <v>60</v>
      </c>
      <c r="U40" s="45">
        <v>55</v>
      </c>
      <c r="V40" s="46">
        <v>60</v>
      </c>
      <c r="W40" s="45">
        <v>70</v>
      </c>
      <c r="X40" s="46">
        <v>80</v>
      </c>
      <c r="Y40" s="45">
        <v>40</v>
      </c>
      <c r="Z40" s="46">
        <v>40</v>
      </c>
      <c r="AA40" s="45" t="s">
        <v>248</v>
      </c>
      <c r="AB40" s="46" t="s">
        <v>249</v>
      </c>
      <c r="AC40" s="45">
        <v>30</v>
      </c>
      <c r="AD40" s="46">
        <v>36.5</v>
      </c>
      <c r="AE40" s="45" t="s">
        <v>249</v>
      </c>
    </row>
    <row r="41" spans="1:31" ht="11.25">
      <c r="A41" s="24"/>
      <c r="B41" s="24"/>
      <c r="C41" s="24"/>
      <c r="D41" s="38" t="s">
        <v>203</v>
      </c>
      <c r="E41" s="41"/>
      <c r="F41" s="42"/>
      <c r="G41" s="39"/>
      <c r="H41" s="40"/>
      <c r="I41" s="41">
        <f>Fish!B8*1000000</f>
        <v>500000</v>
      </c>
      <c r="J41" s="41">
        <f>Fish!C8*1000000</f>
        <v>700000</v>
      </c>
      <c r="K41" s="41">
        <f>Fish!D8*1000000</f>
        <v>1000000</v>
      </c>
      <c r="L41" s="41">
        <f>Fish!E8*1000000</f>
        <v>1800000</v>
      </c>
      <c r="M41" s="41">
        <f>Fish!F8*1000000</f>
        <v>2100000</v>
      </c>
      <c r="N41" s="14" t="s">
        <v>250</v>
      </c>
      <c r="O41" s="45">
        <v>770</v>
      </c>
      <c r="P41" s="46">
        <v>1400</v>
      </c>
      <c r="Q41" s="45">
        <v>1000</v>
      </c>
      <c r="R41" s="46">
        <v>400</v>
      </c>
      <c r="S41" s="45">
        <v>530</v>
      </c>
      <c r="T41" s="46">
        <v>570</v>
      </c>
      <c r="U41" s="45">
        <v>730</v>
      </c>
      <c r="V41" s="46">
        <v>2200</v>
      </c>
      <c r="W41" s="45">
        <v>530</v>
      </c>
      <c r="X41" s="46">
        <v>870</v>
      </c>
      <c r="Y41" s="45">
        <v>330</v>
      </c>
      <c r="Z41" s="46">
        <v>240</v>
      </c>
      <c r="AA41" s="45" t="s">
        <v>251</v>
      </c>
      <c r="AB41" s="46" t="s">
        <v>252</v>
      </c>
      <c r="AC41" s="45">
        <v>290</v>
      </c>
      <c r="AD41" s="46">
        <v>780</v>
      </c>
      <c r="AE41" s="45" t="s">
        <v>252</v>
      </c>
    </row>
    <row r="42" spans="1:31" ht="22.5">
      <c r="A42" s="24" t="s">
        <v>7</v>
      </c>
      <c r="B42" s="24" t="s">
        <v>178</v>
      </c>
      <c r="C42" s="24" t="s">
        <v>244</v>
      </c>
      <c r="D42" s="38" t="s">
        <v>202</v>
      </c>
      <c r="E42" s="39"/>
      <c r="F42" s="40"/>
      <c r="G42" s="39"/>
      <c r="H42" s="40"/>
      <c r="I42" s="97">
        <f>Shellfish!B6*1000000</f>
        <v>10000</v>
      </c>
      <c r="J42" s="97">
        <f>Shellfish!C6*1000000</f>
        <v>10000</v>
      </c>
      <c r="K42" s="97">
        <f>Shellfish!D6*1000000</f>
        <v>10000</v>
      </c>
      <c r="L42" s="97">
        <f>Shellfish!E6*1000000</f>
        <v>0</v>
      </c>
      <c r="M42" s="97">
        <f>Shellfish!F6*1000000</f>
        <v>0</v>
      </c>
      <c r="N42" s="14" t="s">
        <v>88</v>
      </c>
      <c r="O42" s="45">
        <v>30</v>
      </c>
      <c r="P42" s="46">
        <v>30</v>
      </c>
      <c r="Q42" s="45">
        <v>20</v>
      </c>
      <c r="R42" s="46">
        <v>20</v>
      </c>
      <c r="S42" s="45">
        <v>10</v>
      </c>
      <c r="T42" s="46">
        <v>20</v>
      </c>
      <c r="U42" s="45">
        <v>20</v>
      </c>
      <c r="V42" s="46">
        <v>20</v>
      </c>
      <c r="W42" s="45">
        <v>10</v>
      </c>
      <c r="X42" s="46">
        <v>10</v>
      </c>
      <c r="Y42" s="45">
        <v>10</v>
      </c>
      <c r="Z42" s="46">
        <v>10</v>
      </c>
      <c r="AA42" s="45">
        <v>10</v>
      </c>
      <c r="AB42" s="46">
        <v>10</v>
      </c>
      <c r="AC42" s="45">
        <v>20</v>
      </c>
      <c r="AD42" s="46">
        <v>10</v>
      </c>
      <c r="AE42" s="45">
        <v>20</v>
      </c>
    </row>
    <row r="43" spans="1:31" ht="11.25">
      <c r="A43" s="24"/>
      <c r="B43" s="24"/>
      <c r="C43" s="24"/>
      <c r="D43" s="38" t="s">
        <v>327</v>
      </c>
      <c r="E43" s="39"/>
      <c r="F43" s="40"/>
      <c r="G43" s="39"/>
      <c r="H43" s="40"/>
      <c r="I43" s="97">
        <f>Shellfish!B7*1000000</f>
        <v>70000</v>
      </c>
      <c r="J43" s="97">
        <f>Shellfish!C7*1000000</f>
        <v>70000</v>
      </c>
      <c r="K43" s="97">
        <f>Shellfish!D7*1000000</f>
        <v>30000</v>
      </c>
      <c r="L43" s="97">
        <f>Shellfish!E7*1000000</f>
        <v>0</v>
      </c>
      <c r="M43" s="97">
        <f>Shellfish!F7*1000000</f>
        <v>20000</v>
      </c>
      <c r="N43" s="14" t="s">
        <v>89</v>
      </c>
      <c r="O43" s="45">
        <v>55</v>
      </c>
      <c r="P43" s="46">
        <v>30</v>
      </c>
      <c r="Q43" s="45">
        <v>30</v>
      </c>
      <c r="R43" s="46">
        <v>25</v>
      </c>
      <c r="S43" s="45">
        <v>20</v>
      </c>
      <c r="T43" s="46">
        <v>40</v>
      </c>
      <c r="U43" s="45">
        <v>40</v>
      </c>
      <c r="V43" s="46">
        <v>40</v>
      </c>
      <c r="W43" s="45">
        <v>20</v>
      </c>
      <c r="X43" s="46">
        <v>20</v>
      </c>
      <c r="Y43" s="45">
        <v>20</v>
      </c>
      <c r="Z43" s="46">
        <v>27</v>
      </c>
      <c r="AA43" s="45">
        <v>20</v>
      </c>
      <c r="AB43" s="46">
        <v>20</v>
      </c>
      <c r="AC43" s="45">
        <v>45</v>
      </c>
      <c r="AD43" s="46">
        <v>27</v>
      </c>
      <c r="AE43" s="45">
        <v>26</v>
      </c>
    </row>
    <row r="44" spans="1:31" ht="11.25">
      <c r="A44" s="24"/>
      <c r="B44" s="24"/>
      <c r="C44" s="24"/>
      <c r="D44" s="38" t="s">
        <v>203</v>
      </c>
      <c r="E44" s="39"/>
      <c r="F44" s="40"/>
      <c r="G44" s="39"/>
      <c r="H44" s="40"/>
      <c r="I44" s="97">
        <f>Shellfish!B8*1000000</f>
        <v>90000</v>
      </c>
      <c r="J44" s="97">
        <f>Shellfish!C8*1000000</f>
        <v>80000</v>
      </c>
      <c r="K44" s="97">
        <f>Shellfish!D8*1000000</f>
        <v>50000</v>
      </c>
      <c r="L44" s="97">
        <f>Shellfish!E8*1000000</f>
        <v>60000</v>
      </c>
      <c r="M44" s="97">
        <f>Shellfish!F8*1000000</f>
        <v>50000</v>
      </c>
      <c r="N44" s="14" t="s">
        <v>37</v>
      </c>
      <c r="O44" s="45">
        <v>90</v>
      </c>
      <c r="P44" s="46">
        <v>90</v>
      </c>
      <c r="Q44" s="45">
        <v>90</v>
      </c>
      <c r="R44" s="46">
        <v>60</v>
      </c>
      <c r="S44" s="45">
        <v>50</v>
      </c>
      <c r="T44" s="46">
        <v>110</v>
      </c>
      <c r="U44" s="45">
        <v>70</v>
      </c>
      <c r="V44" s="46">
        <v>60</v>
      </c>
      <c r="W44" s="45">
        <v>40</v>
      </c>
      <c r="X44" s="46">
        <v>30</v>
      </c>
      <c r="Y44" s="45">
        <v>20</v>
      </c>
      <c r="Z44" s="46">
        <v>110</v>
      </c>
      <c r="AA44" s="45">
        <v>40</v>
      </c>
      <c r="AB44" s="46">
        <v>30</v>
      </c>
      <c r="AC44" s="45">
        <v>90</v>
      </c>
      <c r="AD44" s="46">
        <v>52</v>
      </c>
      <c r="AE44" s="45">
        <v>40</v>
      </c>
    </row>
    <row r="45" spans="1:31" ht="11.25">
      <c r="A45" s="24" t="s">
        <v>260</v>
      </c>
      <c r="B45" s="24" t="s">
        <v>186</v>
      </c>
      <c r="C45" s="24" t="s">
        <v>244</v>
      </c>
      <c r="D45" s="38" t="s">
        <v>202</v>
      </c>
      <c r="E45" s="39"/>
      <c r="F45" s="40"/>
      <c r="G45" s="39"/>
      <c r="H45" s="40"/>
      <c r="I45" s="43">
        <f>Birds!B6*1000000</f>
        <v>0</v>
      </c>
      <c r="J45" s="43">
        <f>Birds!C6*1000000</f>
        <v>20000</v>
      </c>
      <c r="K45" s="43">
        <f>Birds!D6*1000000</f>
        <v>20000</v>
      </c>
      <c r="L45" s="43">
        <f>Birds!E6*1000000</f>
        <v>20000</v>
      </c>
      <c r="M45" s="43">
        <f>Birds!F6*1000000</f>
        <v>0</v>
      </c>
      <c r="N45" s="7">
        <v>1200</v>
      </c>
      <c r="O45" s="45">
        <v>10</v>
      </c>
      <c r="P45" s="46">
        <v>1400</v>
      </c>
      <c r="Q45" s="45">
        <v>1000</v>
      </c>
      <c r="R45" s="46">
        <v>10</v>
      </c>
      <c r="S45" s="45">
        <v>10</v>
      </c>
      <c r="T45" s="46">
        <v>10</v>
      </c>
      <c r="U45" s="45">
        <v>1000</v>
      </c>
      <c r="V45" s="46">
        <v>2000</v>
      </c>
      <c r="W45" s="45">
        <v>790</v>
      </c>
      <c r="X45" s="46">
        <v>660</v>
      </c>
      <c r="Y45" s="45"/>
      <c r="Z45" s="46"/>
      <c r="AA45" s="45"/>
      <c r="AB45" s="46">
        <v>20</v>
      </c>
      <c r="AC45" s="45">
        <v>10</v>
      </c>
      <c r="AD45" s="46">
        <v>10</v>
      </c>
      <c r="AE45" s="45">
        <v>10</v>
      </c>
    </row>
    <row r="46" spans="1:31" ht="11.25">
      <c r="A46" s="24"/>
      <c r="B46" s="24"/>
      <c r="C46" s="24"/>
      <c r="D46" s="38" t="s">
        <v>327</v>
      </c>
      <c r="E46" s="39"/>
      <c r="F46" s="40"/>
      <c r="G46" s="39"/>
      <c r="H46" s="40"/>
      <c r="I46" s="43">
        <f>Birds!B7*1000000</f>
        <v>10000</v>
      </c>
      <c r="J46" s="43">
        <f>Birds!C7*1000000</f>
        <v>20000</v>
      </c>
      <c r="K46" s="43">
        <f>Birds!D7*1000000</f>
        <v>20000</v>
      </c>
      <c r="L46" s="43">
        <f>Birds!E7*1000000</f>
        <v>20000</v>
      </c>
      <c r="M46" s="43">
        <f>Birds!F7*1000000</f>
        <v>1454999.9999999998</v>
      </c>
      <c r="N46" s="7">
        <v>1700</v>
      </c>
      <c r="O46" s="45">
        <v>1600</v>
      </c>
      <c r="P46" s="46">
        <v>1500</v>
      </c>
      <c r="Q46" s="45">
        <v>1200</v>
      </c>
      <c r="R46" s="46">
        <v>710</v>
      </c>
      <c r="S46" s="45">
        <v>2000</v>
      </c>
      <c r="T46" s="46">
        <v>1100</v>
      </c>
      <c r="U46" s="45">
        <v>1600</v>
      </c>
      <c r="V46" s="46">
        <v>2500</v>
      </c>
      <c r="W46" s="45">
        <v>1200</v>
      </c>
      <c r="X46" s="46">
        <v>770</v>
      </c>
      <c r="Y46" s="45"/>
      <c r="Z46" s="46"/>
      <c r="AA46" s="45"/>
      <c r="AB46" s="46">
        <v>20</v>
      </c>
      <c r="AC46" s="45">
        <v>20</v>
      </c>
      <c r="AD46" s="46">
        <v>10</v>
      </c>
      <c r="AE46" s="45">
        <v>10</v>
      </c>
    </row>
    <row r="47" spans="1:31" ht="11.25">
      <c r="A47" s="24"/>
      <c r="B47" s="24"/>
      <c r="C47" s="24"/>
      <c r="D47" s="38" t="s">
        <v>203</v>
      </c>
      <c r="E47" s="39"/>
      <c r="F47" s="40"/>
      <c r="G47" s="39"/>
      <c r="H47" s="40"/>
      <c r="I47" s="43">
        <f>Birds!B8*1000000</f>
        <v>20000</v>
      </c>
      <c r="J47" s="43">
        <f>Birds!C8*1000000</f>
        <v>30000</v>
      </c>
      <c r="K47" s="43">
        <f>Birds!D8*1000000</f>
        <v>30000</v>
      </c>
      <c r="L47" s="43">
        <f>Birds!E8*1000000</f>
        <v>20000</v>
      </c>
      <c r="M47" s="43">
        <f>Birds!F8*1000000</f>
        <v>8900000</v>
      </c>
      <c r="N47" s="7">
        <v>2600</v>
      </c>
      <c r="O47" s="45">
        <v>2300</v>
      </c>
      <c r="P47" s="46">
        <v>2100</v>
      </c>
      <c r="Q47" s="45">
        <v>1500</v>
      </c>
      <c r="R47" s="46">
        <v>2800</v>
      </c>
      <c r="S47" s="45">
        <v>3600</v>
      </c>
      <c r="T47" s="46">
        <v>1900</v>
      </c>
      <c r="U47" s="45">
        <v>2000</v>
      </c>
      <c r="V47" s="46">
        <v>3300</v>
      </c>
      <c r="W47" s="45">
        <v>1400</v>
      </c>
      <c r="X47" s="46">
        <v>870</v>
      </c>
      <c r="Y47" s="45"/>
      <c r="Z47" s="46"/>
      <c r="AA47" s="45"/>
      <c r="AB47" s="46">
        <v>20</v>
      </c>
      <c r="AC47" s="45">
        <v>20</v>
      </c>
      <c r="AD47" s="46">
        <v>20</v>
      </c>
      <c r="AE47" s="45">
        <v>20</v>
      </c>
    </row>
    <row r="49" spans="1:19" ht="67.5" customHeight="1">
      <c r="A49" s="15" t="s">
        <v>211</v>
      </c>
      <c r="B49" s="24" t="s">
        <v>229</v>
      </c>
      <c r="C49" s="24"/>
      <c r="D49" s="24"/>
      <c r="E49" s="7" t="s">
        <v>124</v>
      </c>
      <c r="F49" s="24"/>
      <c r="G49" s="24"/>
      <c r="H49" s="7" t="s">
        <v>124</v>
      </c>
      <c r="I49" s="24"/>
      <c r="J49" s="24"/>
      <c r="K49" s="24" t="s">
        <v>7</v>
      </c>
      <c r="L49" s="24"/>
      <c r="M49" s="24"/>
      <c r="N49" s="24" t="s">
        <v>7</v>
      </c>
      <c r="O49" s="24"/>
      <c r="P49" s="24"/>
      <c r="Q49" s="24" t="s">
        <v>260</v>
      </c>
      <c r="R49" s="24"/>
      <c r="S49" s="24"/>
    </row>
    <row r="50" spans="1:19" ht="22.5">
      <c r="A50" s="15" t="s">
        <v>139</v>
      </c>
      <c r="B50" s="24" t="s">
        <v>220</v>
      </c>
      <c r="C50" s="24"/>
      <c r="D50" s="24"/>
      <c r="E50" s="24" t="s">
        <v>165</v>
      </c>
      <c r="F50" s="24"/>
      <c r="G50" s="24"/>
      <c r="H50" s="24" t="s">
        <v>257</v>
      </c>
      <c r="I50" s="24"/>
      <c r="J50" s="24"/>
      <c r="K50" s="24" t="s">
        <v>261</v>
      </c>
      <c r="L50" s="24"/>
      <c r="M50" s="24"/>
      <c r="N50" s="24" t="s">
        <v>178</v>
      </c>
      <c r="O50" s="24"/>
      <c r="P50" s="24"/>
      <c r="Q50" s="24" t="s">
        <v>186</v>
      </c>
      <c r="R50" s="24"/>
      <c r="S50" s="24"/>
    </row>
    <row r="51" spans="1:19" ht="22.5" customHeight="1">
      <c r="A51" s="15" t="s">
        <v>201</v>
      </c>
      <c r="B51" s="24" t="s">
        <v>38</v>
      </c>
      <c r="C51" s="24"/>
      <c r="D51" s="24"/>
      <c r="E51" s="24" t="s">
        <v>39</v>
      </c>
      <c r="F51" s="24"/>
      <c r="G51" s="24"/>
      <c r="H51" s="24" t="s">
        <v>236</v>
      </c>
      <c r="I51" s="24"/>
      <c r="J51" s="24"/>
      <c r="K51" s="24" t="s">
        <v>40</v>
      </c>
      <c r="L51" s="24"/>
      <c r="M51" s="24"/>
      <c r="N51" s="24" t="s">
        <v>40</v>
      </c>
      <c r="O51" s="24"/>
      <c r="P51" s="24"/>
      <c r="Q51" s="24" t="s">
        <v>40</v>
      </c>
      <c r="R51" s="24"/>
      <c r="S51" s="24"/>
    </row>
    <row r="52" spans="1:19" ht="11.25">
      <c r="A52" s="15"/>
      <c r="B52" s="24" t="s">
        <v>203</v>
      </c>
      <c r="C52" s="24" t="s">
        <v>202</v>
      </c>
      <c r="D52" s="24" t="s">
        <v>327</v>
      </c>
      <c r="E52" s="24" t="s">
        <v>203</v>
      </c>
      <c r="F52" s="24" t="s">
        <v>202</v>
      </c>
      <c r="G52" s="24" t="s">
        <v>327</v>
      </c>
      <c r="H52" s="24" t="s">
        <v>203</v>
      </c>
      <c r="I52" s="24" t="s">
        <v>202</v>
      </c>
      <c r="J52" s="24" t="s">
        <v>327</v>
      </c>
      <c r="K52" s="24" t="s">
        <v>203</v>
      </c>
      <c r="L52" s="24" t="s">
        <v>202</v>
      </c>
      <c r="M52" s="24" t="s">
        <v>328</v>
      </c>
      <c r="N52" s="24" t="s">
        <v>203</v>
      </c>
      <c r="O52" s="24" t="s">
        <v>202</v>
      </c>
      <c r="P52" s="24" t="s">
        <v>327</v>
      </c>
      <c r="Q52" s="24" t="s">
        <v>203</v>
      </c>
      <c r="R52" s="24" t="s">
        <v>202</v>
      </c>
      <c r="S52" s="24" t="s">
        <v>327</v>
      </c>
    </row>
    <row r="53" spans="1:19" ht="22.5" customHeight="1">
      <c r="A53" s="1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19" ht="10.5" customHeight="1">
      <c r="A54" s="16">
        <v>1974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0.5" customHeight="1">
      <c r="A55" s="15">
        <v>1975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1.25">
      <c r="A56" s="16">
        <v>1976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1.25">
      <c r="A57" s="15">
        <v>1977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11.25">
      <c r="A58" s="16">
        <v>1978</v>
      </c>
      <c r="B58" s="17"/>
      <c r="C58" s="17"/>
      <c r="D58" s="17"/>
      <c r="E58" s="17"/>
      <c r="F58" s="17"/>
      <c r="G58" s="17"/>
      <c r="H58" s="17"/>
      <c r="I58" s="17"/>
      <c r="J58" s="17"/>
      <c r="K58" s="98">
        <f>Fish!$B$8</f>
        <v>0.5</v>
      </c>
      <c r="L58" s="98">
        <f>Fish!$B$6</f>
        <v>0</v>
      </c>
      <c r="M58" s="98">
        <f>Fish!$B$7</f>
        <v>0.045</v>
      </c>
      <c r="N58" s="98">
        <f>Shellfish!$B$8</f>
        <v>0.09</v>
      </c>
      <c r="O58" s="98">
        <f>Shellfish!$B$6</f>
        <v>0.01</v>
      </c>
      <c r="P58" s="98">
        <f>Shellfish!$B$7</f>
        <v>0.07</v>
      </c>
      <c r="Q58" s="98">
        <f>Birds!$B$8</f>
        <v>0.02</v>
      </c>
      <c r="R58" s="98">
        <f>Birds!$B$6</f>
        <v>0</v>
      </c>
      <c r="S58" s="98">
        <f>Birds!$B$7</f>
        <v>0.01</v>
      </c>
    </row>
    <row r="59" spans="1:19" ht="11.25">
      <c r="A59" s="15">
        <v>1979</v>
      </c>
      <c r="B59" s="7"/>
      <c r="C59" s="7"/>
      <c r="D59" s="7"/>
      <c r="E59" s="7"/>
      <c r="F59" s="7"/>
      <c r="G59" s="7"/>
      <c r="H59" s="7"/>
      <c r="I59" s="7"/>
      <c r="J59" s="7"/>
      <c r="K59" s="99">
        <f>Fish!$C$8</f>
        <v>0.7</v>
      </c>
      <c r="L59" s="99">
        <f>Fish!$C$6</f>
        <v>0</v>
      </c>
      <c r="M59" s="99">
        <f>Fish!$C$7</f>
        <v>0.06</v>
      </c>
      <c r="N59" s="99">
        <f>Shellfish!$C$8</f>
        <v>0.08</v>
      </c>
      <c r="O59" s="99">
        <f>Shellfish!$C$6</f>
        <v>0.01</v>
      </c>
      <c r="P59" s="99">
        <f>Shellfish!$C$7</f>
        <v>0.07</v>
      </c>
      <c r="Q59" s="99">
        <f>Birds!$C$8</f>
        <v>0.03</v>
      </c>
      <c r="R59" s="99">
        <f>Birds!$C$6</f>
        <v>0.02</v>
      </c>
      <c r="S59" s="99">
        <f>Birds!$C$7</f>
        <v>0.02</v>
      </c>
    </row>
    <row r="60" spans="1:19" ht="11.25">
      <c r="A60" s="16">
        <v>1980</v>
      </c>
      <c r="B60" s="17"/>
      <c r="C60" s="17"/>
      <c r="D60" s="17"/>
      <c r="E60" s="17"/>
      <c r="F60" s="17"/>
      <c r="G60" s="17"/>
      <c r="H60" s="17"/>
      <c r="I60" s="17"/>
      <c r="J60" s="17"/>
      <c r="K60" s="98">
        <f>Fish!$D$8</f>
        <v>1</v>
      </c>
      <c r="L60" s="98">
        <f>Fish!$D$6</f>
        <v>0</v>
      </c>
      <c r="M60" s="98">
        <f>Fish!$D$7</f>
        <v>0.04</v>
      </c>
      <c r="N60" s="98">
        <f>Shellfish!$D$8</f>
        <v>0.05</v>
      </c>
      <c r="O60" s="98">
        <f>Shellfish!$D$6</f>
        <v>0.01</v>
      </c>
      <c r="P60" s="98">
        <f>Shellfish!$D$7</f>
        <v>0.03</v>
      </c>
      <c r="Q60" s="98">
        <f>Birds!$D$8</f>
        <v>0.03</v>
      </c>
      <c r="R60" s="98">
        <f>Birds!$D$6</f>
        <v>0.02</v>
      </c>
      <c r="S60" s="98">
        <f>Birds!$D$7</f>
        <v>0.02</v>
      </c>
    </row>
    <row r="61" spans="1:19" ht="11.25">
      <c r="A61" s="15">
        <v>1981</v>
      </c>
      <c r="B61" s="7"/>
      <c r="C61" s="7"/>
      <c r="D61" s="7"/>
      <c r="E61" s="7"/>
      <c r="F61" s="7"/>
      <c r="G61" s="7"/>
      <c r="H61" s="7"/>
      <c r="I61" s="7"/>
      <c r="J61" s="7"/>
      <c r="K61" s="99">
        <f>Fish!$E$8</f>
        <v>1.8</v>
      </c>
      <c r="L61" s="99">
        <f>Fish!$E$6</f>
        <v>0</v>
      </c>
      <c r="M61" s="99">
        <f>Fish!$E$7</f>
        <v>0.01</v>
      </c>
      <c r="N61" s="99">
        <f>Shellfish!$E$8</f>
        <v>0.06</v>
      </c>
      <c r="O61" s="99">
        <f>Shellfish!$E$6</f>
        <v>0</v>
      </c>
      <c r="P61" s="99">
        <f>Shellfish!$E$7</f>
        <v>0</v>
      </c>
      <c r="Q61" s="99">
        <f>Birds!$E$8</f>
        <v>0.02</v>
      </c>
      <c r="R61" s="99">
        <f>Birds!$E$6</f>
        <v>0.02</v>
      </c>
      <c r="S61" s="99">
        <f>Birds!$E$7</f>
        <v>0.02</v>
      </c>
    </row>
    <row r="62" spans="1:19" ht="11.25">
      <c r="A62" s="16">
        <v>1982</v>
      </c>
      <c r="B62" s="17"/>
      <c r="C62" s="17"/>
      <c r="D62" s="17"/>
      <c r="E62" s="17"/>
      <c r="F62" s="17"/>
      <c r="G62" s="17"/>
      <c r="H62" s="17"/>
      <c r="I62" s="17"/>
      <c r="J62" s="17"/>
      <c r="K62" s="98">
        <f>Fish!$F$8</f>
        <v>2.1</v>
      </c>
      <c r="L62" s="98">
        <f>Fish!$F$6</f>
        <v>0</v>
      </c>
      <c r="M62" s="98">
        <f>Fish!$F$7</f>
        <v>0.02</v>
      </c>
      <c r="N62" s="98">
        <f>Shellfish!$F$8</f>
        <v>0.05</v>
      </c>
      <c r="O62" s="98">
        <f>Shellfish!$F$6</f>
        <v>0</v>
      </c>
      <c r="P62" s="98">
        <f>Shellfish!$F$7</f>
        <v>0.02</v>
      </c>
      <c r="Q62" s="98">
        <f>Birds!$F$8</f>
        <v>8.9</v>
      </c>
      <c r="R62" s="98">
        <f>Birds!$F$6</f>
        <v>0</v>
      </c>
      <c r="S62" s="98">
        <f>Birds!$F$7</f>
        <v>1.4549999999999998</v>
      </c>
    </row>
    <row r="63" spans="1:19" ht="11.25">
      <c r="A63" s="15">
        <v>1983</v>
      </c>
      <c r="B63" s="7"/>
      <c r="C63" s="7"/>
      <c r="D63" s="7"/>
      <c r="E63" s="7"/>
      <c r="F63" s="7"/>
      <c r="G63" s="7"/>
      <c r="H63" s="7"/>
      <c r="I63" s="7"/>
      <c r="J63" s="7"/>
      <c r="K63" s="7" t="s">
        <v>41</v>
      </c>
      <c r="L63" s="7" t="s">
        <v>224</v>
      </c>
      <c r="M63" s="7" t="s">
        <v>42</v>
      </c>
      <c r="N63" s="7" t="s">
        <v>43</v>
      </c>
      <c r="O63" s="7" t="s">
        <v>224</v>
      </c>
      <c r="P63" s="7" t="s">
        <v>44</v>
      </c>
      <c r="Q63" s="7" t="s">
        <v>129</v>
      </c>
      <c r="R63" s="7" t="s">
        <v>224</v>
      </c>
      <c r="S63" s="7" t="s">
        <v>45</v>
      </c>
    </row>
    <row r="64" spans="1:19" ht="11.25">
      <c r="A64" s="16">
        <v>1984</v>
      </c>
      <c r="B64" s="17"/>
      <c r="C64" s="17"/>
      <c r="D64" s="17"/>
      <c r="E64" s="17"/>
      <c r="F64" s="17"/>
      <c r="G64" s="17"/>
      <c r="H64" s="17"/>
      <c r="I64" s="17"/>
      <c r="J64" s="17"/>
      <c r="K64" s="17" t="s">
        <v>205</v>
      </c>
      <c r="L64" s="17" t="s">
        <v>224</v>
      </c>
      <c r="M64" s="17" t="s">
        <v>44</v>
      </c>
      <c r="N64" s="17" t="s">
        <v>46</v>
      </c>
      <c r="O64" s="17" t="s">
        <v>224</v>
      </c>
      <c r="P64" s="17" t="s">
        <v>231</v>
      </c>
      <c r="Q64" s="17" t="s">
        <v>217</v>
      </c>
      <c r="R64" s="17" t="s">
        <v>224</v>
      </c>
      <c r="S64" s="17" t="s">
        <v>47</v>
      </c>
    </row>
    <row r="65" spans="1:19" ht="11.25">
      <c r="A65" s="15">
        <v>1985</v>
      </c>
      <c r="B65" s="7"/>
      <c r="C65" s="7"/>
      <c r="D65" s="7"/>
      <c r="E65" s="7"/>
      <c r="F65" s="7"/>
      <c r="G65" s="7"/>
      <c r="H65" s="7"/>
      <c r="I65" s="7"/>
      <c r="J65" s="7"/>
      <c r="K65" s="7" t="s">
        <v>206</v>
      </c>
      <c r="L65" s="7" t="s">
        <v>224</v>
      </c>
      <c r="M65" s="7" t="s">
        <v>48</v>
      </c>
      <c r="N65" s="7" t="s">
        <v>46</v>
      </c>
      <c r="O65" s="7" t="s">
        <v>224</v>
      </c>
      <c r="P65" s="7" t="s">
        <v>231</v>
      </c>
      <c r="Q65" s="7" t="s">
        <v>218</v>
      </c>
      <c r="R65" s="7" t="s">
        <v>224</v>
      </c>
      <c r="S65" s="7" t="s">
        <v>49</v>
      </c>
    </row>
    <row r="66" spans="1:19" ht="11.25">
      <c r="A66" s="16">
        <v>1986</v>
      </c>
      <c r="B66" s="17"/>
      <c r="C66" s="17"/>
      <c r="D66" s="17"/>
      <c r="E66" s="17"/>
      <c r="F66" s="17"/>
      <c r="G66" s="17"/>
      <c r="H66" s="17"/>
      <c r="I66" s="17"/>
      <c r="J66" s="17"/>
      <c r="K66" s="17" t="s">
        <v>205</v>
      </c>
      <c r="L66" s="17" t="s">
        <v>224</v>
      </c>
      <c r="M66" s="17" t="s">
        <v>42</v>
      </c>
      <c r="N66" s="17" t="s">
        <v>46</v>
      </c>
      <c r="O66" s="17" t="s">
        <v>224</v>
      </c>
      <c r="P66" s="17" t="s">
        <v>50</v>
      </c>
      <c r="Q66" s="17" t="s">
        <v>114</v>
      </c>
      <c r="R66" s="17" t="s">
        <v>224</v>
      </c>
      <c r="S66" s="17" t="s">
        <v>51</v>
      </c>
    </row>
    <row r="67" spans="1:19" ht="11.25">
      <c r="A67" s="15">
        <v>1987</v>
      </c>
      <c r="B67" s="7"/>
      <c r="C67" s="7"/>
      <c r="D67" s="7"/>
      <c r="E67" s="7"/>
      <c r="F67" s="7"/>
      <c r="G67" s="7"/>
      <c r="H67" s="7"/>
      <c r="I67" s="7"/>
      <c r="J67" s="7"/>
      <c r="K67" s="7" t="s">
        <v>127</v>
      </c>
      <c r="L67" s="7" t="s">
        <v>224</v>
      </c>
      <c r="M67" s="7" t="s">
        <v>52</v>
      </c>
      <c r="N67" s="7" t="s">
        <v>53</v>
      </c>
      <c r="O67" s="7" t="s">
        <v>224</v>
      </c>
      <c r="P67" s="7" t="s">
        <v>224</v>
      </c>
      <c r="Q67" s="7" t="s">
        <v>207</v>
      </c>
      <c r="R67" s="7" t="s">
        <v>117</v>
      </c>
      <c r="S67" s="7" t="s">
        <v>54</v>
      </c>
    </row>
    <row r="68" spans="1:19" ht="11.25">
      <c r="A68" s="16">
        <v>1988</v>
      </c>
      <c r="B68" s="17"/>
      <c r="C68" s="17"/>
      <c r="D68" s="17"/>
      <c r="E68" s="17"/>
      <c r="F68" s="17"/>
      <c r="G68" s="17"/>
      <c r="H68" s="17"/>
      <c r="I68" s="17"/>
      <c r="J68" s="17"/>
      <c r="K68" s="17" t="s">
        <v>55</v>
      </c>
      <c r="L68" s="17" t="s">
        <v>224</v>
      </c>
      <c r="M68" s="17" t="s">
        <v>44</v>
      </c>
      <c r="N68" s="17" t="s">
        <v>56</v>
      </c>
      <c r="O68" s="17" t="s">
        <v>224</v>
      </c>
      <c r="P68" s="17" t="s">
        <v>224</v>
      </c>
      <c r="Q68" s="17" t="s">
        <v>57</v>
      </c>
      <c r="R68" s="17" t="s">
        <v>224</v>
      </c>
      <c r="S68" s="17" t="s">
        <v>58</v>
      </c>
    </row>
    <row r="69" spans="1:19" ht="11.25">
      <c r="A69" s="15">
        <v>1989</v>
      </c>
      <c r="B69" s="7"/>
      <c r="C69" s="7"/>
      <c r="D69" s="7"/>
      <c r="E69" s="7"/>
      <c r="F69" s="7"/>
      <c r="G69" s="7"/>
      <c r="H69" s="7"/>
      <c r="I69" s="7"/>
      <c r="J69" s="7"/>
      <c r="K69" s="7" t="s">
        <v>59</v>
      </c>
      <c r="L69" s="7" t="s">
        <v>224</v>
      </c>
      <c r="M69" s="7" t="s">
        <v>42</v>
      </c>
      <c r="N69" s="7" t="s">
        <v>219</v>
      </c>
      <c r="O69" s="7" t="s">
        <v>224</v>
      </c>
      <c r="P69" s="7" t="s">
        <v>44</v>
      </c>
      <c r="Q69" s="7" t="s">
        <v>116</v>
      </c>
      <c r="R69" s="7" t="s">
        <v>224</v>
      </c>
      <c r="S69" s="7" t="s">
        <v>60</v>
      </c>
    </row>
    <row r="70" spans="1:19" ht="11.25">
      <c r="A70" s="16">
        <v>1990</v>
      </c>
      <c r="B70" s="17"/>
      <c r="C70" s="17"/>
      <c r="D70" s="17"/>
      <c r="E70" s="17"/>
      <c r="F70" s="17"/>
      <c r="G70" s="17"/>
      <c r="H70" s="17"/>
      <c r="I70" s="17"/>
      <c r="J70" s="17"/>
      <c r="K70" s="17" t="s">
        <v>61</v>
      </c>
      <c r="L70" s="17" t="s">
        <v>224</v>
      </c>
      <c r="M70" s="17" t="s">
        <v>118</v>
      </c>
      <c r="N70" s="17" t="s">
        <v>48</v>
      </c>
      <c r="O70" s="17" t="s">
        <v>224</v>
      </c>
      <c r="P70" s="17" t="s">
        <v>44</v>
      </c>
      <c r="Q70" s="17" t="s">
        <v>204</v>
      </c>
      <c r="R70" s="17" t="s">
        <v>224</v>
      </c>
      <c r="S70" s="17" t="s">
        <v>62</v>
      </c>
    </row>
    <row r="71" spans="1:19" ht="11.25">
      <c r="A71" s="15">
        <v>1991</v>
      </c>
      <c r="B71" s="7"/>
      <c r="C71" s="7"/>
      <c r="D71" s="7"/>
      <c r="E71" s="7"/>
      <c r="F71" s="7"/>
      <c r="G71" s="7"/>
      <c r="H71" s="7"/>
      <c r="I71" s="7"/>
      <c r="J71" s="7"/>
      <c r="K71" s="7" t="s">
        <v>115</v>
      </c>
      <c r="L71" s="7" t="s">
        <v>224</v>
      </c>
      <c r="M71" s="7" t="s">
        <v>44</v>
      </c>
      <c r="N71" s="7" t="s">
        <v>53</v>
      </c>
      <c r="O71" s="7" t="s">
        <v>224</v>
      </c>
      <c r="P71" s="7" t="s">
        <v>44</v>
      </c>
      <c r="Q71" s="7" t="s">
        <v>63</v>
      </c>
      <c r="R71" s="7" t="s">
        <v>224</v>
      </c>
      <c r="S71" s="7" t="s">
        <v>64</v>
      </c>
    </row>
    <row r="72" spans="1:19" ht="11.25">
      <c r="A72" s="16">
        <v>1992</v>
      </c>
      <c r="B72" s="17"/>
      <c r="C72" s="17"/>
      <c r="D72" s="17"/>
      <c r="E72" s="17"/>
      <c r="F72" s="17"/>
      <c r="G72" s="17"/>
      <c r="H72" s="17"/>
      <c r="I72" s="17"/>
      <c r="J72" s="17"/>
      <c r="K72" s="17" t="s">
        <v>55</v>
      </c>
      <c r="L72" s="17" t="s">
        <v>224</v>
      </c>
      <c r="M72" s="17" t="s">
        <v>117</v>
      </c>
      <c r="N72" s="17" t="s">
        <v>52</v>
      </c>
      <c r="O72" s="17" t="s">
        <v>224</v>
      </c>
      <c r="P72" s="17" t="s">
        <v>224</v>
      </c>
      <c r="Q72" s="17" t="s">
        <v>206</v>
      </c>
      <c r="R72" s="17" t="s">
        <v>224</v>
      </c>
      <c r="S72" s="17" t="s">
        <v>65</v>
      </c>
    </row>
    <row r="73" spans="1:19" ht="11.25">
      <c r="A73" s="15">
        <v>1993</v>
      </c>
      <c r="B73" s="7"/>
      <c r="C73" s="7"/>
      <c r="D73" s="7"/>
      <c r="E73" s="7"/>
      <c r="F73" s="7"/>
      <c r="G73" s="7"/>
      <c r="H73" s="7"/>
      <c r="I73" s="7"/>
      <c r="J73" s="7"/>
      <c r="K73" s="7" t="s">
        <v>66</v>
      </c>
      <c r="L73" s="7" t="s">
        <v>224</v>
      </c>
      <c r="M73" s="7" t="s">
        <v>117</v>
      </c>
      <c r="N73" s="7" t="s">
        <v>42</v>
      </c>
      <c r="O73" s="7" t="s">
        <v>224</v>
      </c>
      <c r="P73" s="7" t="s">
        <v>117</v>
      </c>
      <c r="Q73" s="7" t="s">
        <v>66</v>
      </c>
      <c r="R73" s="7" t="s">
        <v>224</v>
      </c>
      <c r="S73" s="7" t="s">
        <v>67</v>
      </c>
    </row>
    <row r="74" spans="1:19" ht="11.25">
      <c r="A74" s="16">
        <v>1994</v>
      </c>
      <c r="B74" s="17"/>
      <c r="C74" s="17"/>
      <c r="D74" s="17"/>
      <c r="E74" s="17"/>
      <c r="F74" s="17"/>
      <c r="G74" s="17"/>
      <c r="H74" s="17"/>
      <c r="I74" s="17"/>
      <c r="J74" s="17"/>
      <c r="K74" s="17" t="s">
        <v>68</v>
      </c>
      <c r="L74" s="17" t="s">
        <v>224</v>
      </c>
      <c r="M74" s="17" t="s">
        <v>231</v>
      </c>
      <c r="N74" s="17" t="s">
        <v>44</v>
      </c>
      <c r="O74" s="17" t="s">
        <v>224</v>
      </c>
      <c r="P74" s="17" t="s">
        <v>117</v>
      </c>
      <c r="Q74" s="17" t="s">
        <v>224</v>
      </c>
      <c r="R74" s="17" t="s">
        <v>224</v>
      </c>
      <c r="S74" s="17" t="s">
        <v>224</v>
      </c>
    </row>
    <row r="75" spans="1:19" ht="11.25">
      <c r="A75" s="15">
        <v>1995</v>
      </c>
      <c r="B75" s="7"/>
      <c r="C75" s="7"/>
      <c r="D75" s="7"/>
      <c r="E75" s="7"/>
      <c r="F75" s="7"/>
      <c r="G75" s="7"/>
      <c r="H75" s="7"/>
      <c r="I75" s="7"/>
      <c r="J75" s="7"/>
      <c r="K75" s="7" t="s">
        <v>69</v>
      </c>
      <c r="L75" s="7" t="s">
        <v>224</v>
      </c>
      <c r="M75" s="7" t="s">
        <v>224</v>
      </c>
      <c r="N75" s="7" t="s">
        <v>219</v>
      </c>
      <c r="O75" s="7" t="s">
        <v>224</v>
      </c>
      <c r="P75" s="7" t="s">
        <v>224</v>
      </c>
      <c r="Q75" s="7"/>
      <c r="R75" s="7"/>
      <c r="S75" s="7"/>
    </row>
    <row r="76" spans="1:19" ht="11.25">
      <c r="A76" s="16">
        <v>1996</v>
      </c>
      <c r="B76" s="17"/>
      <c r="C76" s="17"/>
      <c r="D76" s="17"/>
      <c r="E76" s="17"/>
      <c r="F76" s="17"/>
      <c r="G76" s="17"/>
      <c r="H76" s="17" t="s">
        <v>241</v>
      </c>
      <c r="I76" s="17" t="s">
        <v>224</v>
      </c>
      <c r="J76" s="17" t="s">
        <v>224</v>
      </c>
      <c r="K76" s="17" t="s">
        <v>70</v>
      </c>
      <c r="L76" s="17" t="s">
        <v>224</v>
      </c>
      <c r="M76" s="17" t="s">
        <v>210</v>
      </c>
      <c r="N76" s="17" t="s">
        <v>52</v>
      </c>
      <c r="O76" s="17" t="s">
        <v>224</v>
      </c>
      <c r="P76" s="17" t="s">
        <v>224</v>
      </c>
      <c r="Q76" s="17"/>
      <c r="R76" s="17"/>
      <c r="S76" s="17"/>
    </row>
    <row r="77" spans="1:19" ht="11.25">
      <c r="A77" s="15">
        <v>1997</v>
      </c>
      <c r="B77" s="7" t="s">
        <v>114</v>
      </c>
      <c r="C77" s="7" t="s">
        <v>209</v>
      </c>
      <c r="D77" s="7" t="s">
        <v>71</v>
      </c>
      <c r="E77" s="7"/>
      <c r="F77" s="7"/>
      <c r="G77" s="7"/>
      <c r="H77" s="7" t="s">
        <v>242</v>
      </c>
      <c r="I77" s="7" t="s">
        <v>224</v>
      </c>
      <c r="J77" s="7" t="s">
        <v>224</v>
      </c>
      <c r="K77" s="7" t="s">
        <v>72</v>
      </c>
      <c r="L77" s="7" t="s">
        <v>224</v>
      </c>
      <c r="M77" s="7" t="s">
        <v>208</v>
      </c>
      <c r="N77" s="7" t="s">
        <v>42</v>
      </c>
      <c r="O77" s="7" t="s">
        <v>224</v>
      </c>
      <c r="P77" s="7" t="s">
        <v>224</v>
      </c>
      <c r="Q77" s="7" t="s">
        <v>44</v>
      </c>
      <c r="R77" s="7" t="s">
        <v>224</v>
      </c>
      <c r="S77" s="7" t="s">
        <v>135</v>
      </c>
    </row>
    <row r="78" spans="1:19" ht="11.25">
      <c r="A78" s="16">
        <v>1998</v>
      </c>
      <c r="B78" s="17"/>
      <c r="C78" s="17"/>
      <c r="D78" s="17"/>
      <c r="E78" s="17"/>
      <c r="F78" s="17"/>
      <c r="G78" s="17"/>
      <c r="H78" s="17"/>
      <c r="I78" s="17"/>
      <c r="J78" s="17"/>
      <c r="K78" s="17" t="s">
        <v>73</v>
      </c>
      <c r="L78" s="17" t="s">
        <v>224</v>
      </c>
      <c r="M78" s="17" t="s">
        <v>117</v>
      </c>
      <c r="N78" s="17" t="s">
        <v>46</v>
      </c>
      <c r="O78" s="17" t="s">
        <v>224</v>
      </c>
      <c r="P78" s="17" t="s">
        <v>224</v>
      </c>
      <c r="Q78" s="17" t="s">
        <v>44</v>
      </c>
      <c r="R78" s="17" t="s">
        <v>224</v>
      </c>
      <c r="S78" s="17" t="s">
        <v>224</v>
      </c>
    </row>
    <row r="79" spans="1:19" ht="11.25">
      <c r="A79" s="15">
        <v>1999</v>
      </c>
      <c r="B79" s="7" t="s">
        <v>218</v>
      </c>
      <c r="C79" s="7" t="s">
        <v>219</v>
      </c>
      <c r="D79" s="7" t="s">
        <v>74</v>
      </c>
      <c r="E79" s="7"/>
      <c r="F79" s="7"/>
      <c r="G79" s="7"/>
      <c r="H79" s="7"/>
      <c r="I79" s="7"/>
      <c r="J79" s="7"/>
      <c r="K79" s="7" t="s">
        <v>128</v>
      </c>
      <c r="L79" s="7" t="s">
        <v>224</v>
      </c>
      <c r="M79" s="7" t="s">
        <v>135</v>
      </c>
      <c r="N79" s="7" t="s">
        <v>75</v>
      </c>
      <c r="O79" s="7" t="s">
        <v>224</v>
      </c>
      <c r="P79" s="7" t="s">
        <v>224</v>
      </c>
      <c r="Q79" s="7" t="s">
        <v>44</v>
      </c>
      <c r="R79" s="7" t="s">
        <v>224</v>
      </c>
      <c r="S79" s="7" t="s">
        <v>117</v>
      </c>
    </row>
    <row r="80" spans="1:19" ht="11.25">
      <c r="A80" s="16">
        <v>2000</v>
      </c>
      <c r="B80" s="17" t="s">
        <v>76</v>
      </c>
      <c r="C80" s="17" t="s">
        <v>77</v>
      </c>
      <c r="D80" s="17" t="s">
        <v>78</v>
      </c>
      <c r="E80" s="17" t="s">
        <v>79</v>
      </c>
      <c r="F80" s="17" t="s">
        <v>80</v>
      </c>
      <c r="G80" s="17" t="s">
        <v>81</v>
      </c>
      <c r="H80" s="17" t="s">
        <v>82</v>
      </c>
      <c r="I80" s="17" t="s">
        <v>83</v>
      </c>
      <c r="J80" s="17" t="s">
        <v>84</v>
      </c>
      <c r="K80" s="17" t="s">
        <v>85</v>
      </c>
      <c r="L80" s="17" t="s">
        <v>224</v>
      </c>
      <c r="M80" s="17" t="s">
        <v>86</v>
      </c>
      <c r="N80" s="17" t="s">
        <v>52</v>
      </c>
      <c r="O80" s="17" t="s">
        <v>224</v>
      </c>
      <c r="P80" s="17" t="s">
        <v>224</v>
      </c>
      <c r="Q80" s="17" t="s">
        <v>44</v>
      </c>
      <c r="R80" s="17" t="s">
        <v>224</v>
      </c>
      <c r="S80" s="17" t="s">
        <v>224</v>
      </c>
    </row>
    <row r="82" ht="11.25">
      <c r="A82" s="23" t="s">
        <v>223</v>
      </c>
    </row>
    <row r="83" ht="11.25">
      <c r="A83" s="23" t="s">
        <v>87</v>
      </c>
    </row>
    <row r="84" ht="11.25">
      <c r="A84" s="23" t="s">
        <v>95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</dc:creator>
  <cp:keywords/>
  <dc:description/>
  <cp:lastModifiedBy>Higashijima</cp:lastModifiedBy>
  <cp:lastPrinted>2002-05-10T02:05:51Z</cp:lastPrinted>
  <dcterms:created xsi:type="dcterms:W3CDTF">2002-04-05T09:07:58Z</dcterms:created>
  <dcterms:modified xsi:type="dcterms:W3CDTF">2002-05-17T14:43:49Z</dcterms:modified>
  <cp:category/>
  <cp:version/>
  <cp:contentType/>
  <cp:contentStatus/>
</cp:coreProperties>
</file>