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0" windowWidth="20736" windowHeight="9408" activeTab="0"/>
  </bookViews>
  <sheets>
    <sheet name="輸送用バイオエタノール" sheetId="1" r:id="rId1"/>
    <sheet name="更新履歴" sheetId="2" r:id="rId2"/>
  </sheets>
  <externalReferences>
    <externalReference r:id="rId5"/>
  </externalReferences>
  <definedNames>
    <definedName name="_xlfn.IFERROR" hidden="1">#NAME?</definedName>
    <definedName name="_xlnm.Print_Area" localSheetId="0">'輸送用バイオエタノール'!$B$2:$M$92</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<sst xmlns="http://schemas.openxmlformats.org/spreadsheetml/2006/main" count="181" uniqueCount="133">
  <si>
    <t>事業者名</t>
  </si>
  <si>
    <t>〒</t>
  </si>
  <si>
    <t>事業による導入量</t>
  </si>
  <si>
    <t>単位</t>
  </si>
  <si>
    <t>結果（CO2削減効果）</t>
  </si>
  <si>
    <t>代替する燃料の
名称</t>
  </si>
  <si>
    <t>従来の燃料の
名称</t>
  </si>
  <si>
    <t>軽油（重機・運搬車両燃料）</t>
  </si>
  <si>
    <t>A重油（熱源）</t>
  </si>
  <si>
    <t>電力（動力全般）</t>
  </si>
  <si>
    <t>小計</t>
  </si>
  <si>
    <t>その他・ユーティリティ</t>
  </si>
  <si>
    <t>項　目</t>
  </si>
  <si>
    <t>CO2削減量</t>
  </si>
  <si>
    <t>MJ/L</t>
  </si>
  <si>
    <t>【参考：換算基準】</t>
  </si>
  <si>
    <t>バイオエタノール燃料</t>
  </si>
  <si>
    <t>都市ガス</t>
  </si>
  <si>
    <t>異物金属処理</t>
  </si>
  <si>
    <t>異物不純物処理</t>
  </si>
  <si>
    <t>苛性ソーダ</t>
  </si>
  <si>
    <t>過酸化水素</t>
  </si>
  <si>
    <t>硫酸</t>
  </si>
  <si>
    <t>CSL</t>
  </si>
  <si>
    <t>酵素</t>
  </si>
  <si>
    <t>消石灰</t>
  </si>
  <si>
    <t>活性炭</t>
  </si>
  <si>
    <t>工場用水</t>
  </si>
  <si>
    <t>主灰</t>
  </si>
  <si>
    <t>飛灰</t>
  </si>
  <si>
    <t>エタノール低位発熱量</t>
  </si>
  <si>
    <t>ガソリン低位発熱量</t>
  </si>
  <si>
    <t>ガソリンCO2排出係数（体積）</t>
  </si>
  <si>
    <t>ガソリンCO2排出係数（熱量）</t>
  </si>
  <si>
    <t>100-8975</t>
  </si>
  <si>
    <t>○×工業株式会社</t>
  </si>
  <si>
    <t>設置場所</t>
  </si>
  <si>
    <t>千葉県</t>
  </si>
  <si>
    <t>○×市</t>
  </si>
  <si>
    <t>（熱量）</t>
  </si>
  <si>
    <t>（体積）</t>
  </si>
  <si>
    <t>合計</t>
  </si>
  <si>
    <t>副産物（リグニン）</t>
  </si>
  <si>
    <t>ガソリン</t>
  </si>
  <si>
    <t>△○町1-1</t>
  </si>
  <si>
    <t>軽油</t>
  </si>
  <si>
    <t>副産物
発生量</t>
  </si>
  <si>
    <t>その他</t>
  </si>
  <si>
    <t>排出量</t>
  </si>
  <si>
    <t>合計</t>
  </si>
  <si>
    <t>その他 1</t>
  </si>
  <si>
    <t>その他 2</t>
  </si>
  <si>
    <t>その他 3</t>
  </si>
  <si>
    <t>排出量
(製造時)</t>
  </si>
  <si>
    <t>その他ユーティリティ項目の「その他」を使用する場合、エネルギー種・ユーティリティの名称を記載してください。</t>
  </si>
  <si>
    <t>エネルギー種②</t>
  </si>
  <si>
    <t>エネルギー種①</t>
  </si>
  <si>
    <t>排出量
(運搬時)</t>
  </si>
  <si>
    <t>【ライフサイクルCO2排出量（※燃料製造・運搬及び燃料消費分のみ）】</t>
  </si>
  <si>
    <t>=</t>
  </si>
  <si>
    <t>LPG（重量ベース）</t>
  </si>
  <si>
    <t>LPG（体積ベース）</t>
  </si>
  <si>
    <t>① 「その他」を選択した場合、物量当たりのCO2排出原単位を記入してください。
② 「その他ユーティリティー」の値は必要に応じて、変更してください。</t>
  </si>
  <si>
    <t xml:space="preserve">エタノールの低位発熱量を確認し、必要があれば変更してください。
</t>
  </si>
  <si>
    <t>CO2排出原単位</t>
  </si>
  <si>
    <t>物量当たり
［kgCO2/消費量]</t>
  </si>
  <si>
    <t>1kLあたりの物量
[消費量]</t>
  </si>
  <si>
    <t>kgCO2/L</t>
  </si>
  <si>
    <t>kgCO2/MJ</t>
  </si>
  <si>
    <t>燃料製造・運搬時の単位CO2排出量</t>
  </si>
  <si>
    <t>事務局確認用</t>
  </si>
  <si>
    <t>地球温暖化対策事業効果算定ガイドブック　補助事業申請者向けハード対策事業計算ファイル</t>
  </si>
  <si>
    <t>D.代替燃料製造事業用（輸送用バイオエタノール）</t>
  </si>
  <si>
    <r>
      <t>kL</t>
    </r>
    <r>
      <rPr>
        <vertAlign val="subscript"/>
        <sz val="11"/>
        <color indexed="8"/>
        <rFont val="ＭＳ Ｐゴシック"/>
        <family val="3"/>
      </rPr>
      <t>ETOH</t>
    </r>
    <r>
      <rPr>
        <sz val="11"/>
        <color theme="1"/>
        <rFont val="Calibri"/>
        <family val="3"/>
      </rPr>
      <t>/</t>
    </r>
    <r>
      <rPr>
        <sz val="11"/>
        <color indexed="8"/>
        <rFont val="ＭＳ Ｐゴシック"/>
        <family val="3"/>
      </rPr>
      <t>年</t>
    </r>
  </si>
  <si>
    <r>
      <t>L/kL</t>
    </r>
    <r>
      <rPr>
        <vertAlign val="subscript"/>
        <sz val="11"/>
        <color indexed="8"/>
        <rFont val="ＭＳ Ｐゴシック"/>
        <family val="3"/>
      </rPr>
      <t>ETOH</t>
    </r>
  </si>
  <si>
    <r>
      <t>N㎥/kL</t>
    </r>
    <r>
      <rPr>
        <vertAlign val="subscript"/>
        <sz val="11"/>
        <color indexed="8"/>
        <rFont val="ＭＳ Ｐゴシック"/>
        <family val="3"/>
      </rPr>
      <t>ETOH</t>
    </r>
  </si>
  <si>
    <r>
      <t>kg/kL</t>
    </r>
    <r>
      <rPr>
        <vertAlign val="subscript"/>
        <sz val="11"/>
        <color indexed="8"/>
        <rFont val="ＭＳ Ｐゴシック"/>
        <family val="3"/>
      </rPr>
      <t>ETOH</t>
    </r>
  </si>
  <si>
    <r>
      <t>kg/kL</t>
    </r>
    <r>
      <rPr>
        <vertAlign val="subscript"/>
        <sz val="11"/>
        <color indexed="8"/>
        <rFont val="ＭＳ Ｐゴシック"/>
        <family val="3"/>
      </rPr>
      <t>ETOH</t>
    </r>
  </si>
  <si>
    <r>
      <t>㎥/kL</t>
    </r>
    <r>
      <rPr>
        <vertAlign val="subscript"/>
        <sz val="11"/>
        <color indexed="8"/>
        <rFont val="ＭＳ Ｐゴシック"/>
        <family val="3"/>
      </rPr>
      <t>ETOH</t>
    </r>
  </si>
  <si>
    <r>
      <t>kWh/kL</t>
    </r>
    <r>
      <rPr>
        <vertAlign val="subscript"/>
        <sz val="11"/>
        <color indexed="8"/>
        <rFont val="ＭＳ Ｐゴシック"/>
        <family val="3"/>
      </rPr>
      <t>ETOH</t>
    </r>
  </si>
  <si>
    <r>
      <t>☆/kL</t>
    </r>
    <r>
      <rPr>
        <vertAlign val="subscript"/>
        <sz val="11"/>
        <color indexed="8"/>
        <rFont val="ＭＳ Ｐゴシック"/>
        <family val="3"/>
      </rPr>
      <t>ETOH</t>
    </r>
  </si>
  <si>
    <r>
      <t>★/kL</t>
    </r>
    <r>
      <rPr>
        <vertAlign val="subscript"/>
        <sz val="11"/>
        <color indexed="8"/>
        <rFont val="ＭＳ Ｐゴシック"/>
        <family val="3"/>
      </rPr>
      <t>ETOH</t>
    </r>
  </si>
  <si>
    <r>
      <t>△/kL</t>
    </r>
    <r>
      <rPr>
        <vertAlign val="subscript"/>
        <sz val="11"/>
        <color indexed="8"/>
        <rFont val="ＭＳ Ｐゴシック"/>
        <family val="3"/>
      </rPr>
      <t>ETOH</t>
    </r>
  </si>
  <si>
    <r>
      <t>▲/kL</t>
    </r>
    <r>
      <rPr>
        <vertAlign val="subscript"/>
        <sz val="11"/>
        <color indexed="8"/>
        <rFont val="ＭＳ Ｐゴシック"/>
        <family val="3"/>
      </rPr>
      <t>ETOH</t>
    </r>
  </si>
  <si>
    <r>
      <t>MJ/L</t>
    </r>
    <r>
      <rPr>
        <vertAlign val="subscript"/>
        <sz val="11"/>
        <color indexed="8"/>
        <rFont val="ＭＳ Ｐゴシック"/>
        <family val="3"/>
      </rPr>
      <t>ETOH</t>
    </r>
  </si>
  <si>
    <r>
      <t>kgCO2/L</t>
    </r>
    <r>
      <rPr>
        <vertAlign val="subscript"/>
        <sz val="11"/>
        <color indexed="8"/>
        <rFont val="ＭＳ Ｐゴシック"/>
        <family val="3"/>
      </rPr>
      <t>ETOH</t>
    </r>
  </si>
  <si>
    <r>
      <t>kgCO2/MJ</t>
    </r>
    <r>
      <rPr>
        <vertAlign val="subscript"/>
        <sz val="11"/>
        <color indexed="8"/>
        <rFont val="ＭＳ Ｐゴシック"/>
        <family val="3"/>
      </rPr>
      <t>ETOH</t>
    </r>
  </si>
  <si>
    <t>[kgCO2/年]</t>
  </si>
  <si>
    <t>[tCO2/年]</t>
  </si>
  <si>
    <t>対象となる機器の設置場所、事業開始後のバイオエタノールの「製造予定量」を年度ごとに記入してください。</t>
  </si>
  <si>
    <t>法定耐用年数</t>
  </si>
  <si>
    <t>［年］</t>
  </si>
  <si>
    <t>選択してください</t>
  </si>
  <si>
    <t>国税庁が発表している耐用年数表を参考にして、法定耐用年数を整数で記入してください。不明である場合は、想定使用年数を記入し、右の選択肢において「想定使用年数を入力」を選択してください。</t>
  </si>
  <si>
    <t>製造予定量（初年度）</t>
  </si>
  <si>
    <t>製造予定量（次年度）</t>
  </si>
  <si>
    <t>製造予定量（次年度以降）</t>
  </si>
  <si>
    <t>製造量あたりのCO2削減効果（CO2削減原単位）</t>
  </si>
  <si>
    <r>
      <t>製造量当たり
［kgCO2/kL</t>
    </r>
    <r>
      <rPr>
        <vertAlign val="subscript"/>
        <sz val="11"/>
        <color indexed="9"/>
        <rFont val="ＭＳ Ｐゴシック"/>
        <family val="3"/>
      </rPr>
      <t>ETOH</t>
    </r>
    <r>
      <rPr>
        <sz val="11"/>
        <color indexed="9"/>
        <rFont val="ＭＳ Ｐゴシック"/>
        <family val="3"/>
      </rPr>
      <t>]</t>
    </r>
  </si>
  <si>
    <r>
      <t>製造単位（kL</t>
    </r>
    <r>
      <rPr>
        <vertAlign val="subscript"/>
        <sz val="10"/>
        <color indexed="55"/>
        <rFont val="ＭＳ Ｐゴシック"/>
        <family val="3"/>
      </rPr>
      <t>ETOH</t>
    </r>
    <r>
      <rPr>
        <sz val="10"/>
        <color indexed="55"/>
        <rFont val="ＭＳ Ｐゴシック"/>
        <family val="3"/>
      </rPr>
      <t>）あたりの製造・運搬に係るエネルギー・その他ユーティリティの使用量を記入してください。また、製造時に発生する副産物（リグニン）の発生量を記入してください。</t>
    </r>
  </si>
  <si>
    <t>累計CO2削減量
（次年度以降）</t>
  </si>
  <si>
    <t>[kgCO2]</t>
  </si>
  <si>
    <t>=</t>
  </si>
  <si>
    <t>[tCO2]</t>
  </si>
  <si>
    <t>年間CO2削減量
（初年度）</t>
  </si>
  <si>
    <t>年間CO2削減量
（次年度）</t>
  </si>
  <si>
    <t>年間CO2削減量
（次年度以降）</t>
  </si>
  <si>
    <t>法定耐用年数</t>
  </si>
  <si>
    <t>入力する数値に関しては、必要に応じて計算ファイル内で表示されている小数点の位まで入力することとし、それ以下の小数点については四捨五入することとする。</t>
  </si>
  <si>
    <t>記入してください</t>
  </si>
  <si>
    <t>単位換算に不備（1000倍するところを、1/1000していた）があったため。</t>
  </si>
  <si>
    <t>計算式を更新</t>
  </si>
  <si>
    <t>マニュアルにおいて、「必要に応じて変更する」旨の記載があったが、編集不可能となっていたため。</t>
  </si>
  <si>
    <t>編集可能セルに変更</t>
  </si>
  <si>
    <t>理由</t>
  </si>
  <si>
    <t>更新内容</t>
  </si>
  <si>
    <t>箇所</t>
  </si>
  <si>
    <t>日付</t>
  </si>
  <si>
    <t>H58</t>
  </si>
  <si>
    <t>H59</t>
  </si>
  <si>
    <t>H60</t>
  </si>
  <si>
    <t>H63</t>
  </si>
  <si>
    <t>D82</t>
  </si>
  <si>
    <t>D83</t>
  </si>
  <si>
    <t>D84</t>
  </si>
  <si>
    <t>D92</t>
  </si>
  <si>
    <t>F92</t>
  </si>
  <si>
    <t>参照元を更新</t>
  </si>
  <si>
    <t>参照元に不備があったため。</t>
  </si>
  <si>
    <t>更新履歴</t>
  </si>
  <si>
    <t>全数式</t>
  </si>
  <si>
    <t>数式における参照方法を全て絶対参照に変更</t>
  </si>
  <si>
    <t>verを変更する際に、参照元がずれる可能性を防ぐため。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</si>
</sst>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_ "/>
    <numFmt numFmtId="180" formatCode="0.000_);[Red]\(0.000\)"/>
    <numFmt numFmtId="181" formatCode="0_ "/>
  </numFmts>
  <fonts count="63">
    <font>
      <sz val="11"/>
      <color theme="1"/>
      <name val="Calibri"/>
      <family val="3"/>
    </font>
    <font>
      <sz val="11"/>
      <color indexed="8"/>
      <name val="ＭＳ Ｐゴシック"/>
      <family val="3"/>
    </font>
    <font>
      <sz val="11"/>
      <color indexed="9"/>
      <name val="ＭＳ Ｐゴシック"/>
      <family val="3"/>
    </font>
    <font>
      <sz val="6"/>
      <name val="ＭＳ Ｐゴシック"/>
      <family val="3"/>
    </font>
    <font>
      <sz val="10"/>
      <color indexed="55"/>
      <name val="ＭＳ Ｐゴシック"/>
      <family val="3"/>
    </font>
    <font>
      <sz val="11"/>
      <color indexed="10"/>
      <name val="ＭＳ Ｐゴシック"/>
      <family val="3"/>
    </font>
    <font>
      <i/>
      <sz val="11"/>
      <color indexed="23"/>
      <name val="ＭＳ Ｐゴシック"/>
      <family val="3"/>
    </font>
    <font>
      <sz val="10"/>
      <name val="ＭＳ Ｐゴシック"/>
      <family val="3"/>
    </font>
    <font>
      <vertAlign val="subscript"/>
      <sz val="11"/>
      <color indexed="8"/>
      <name val="ＭＳ Ｐゴシック"/>
      <family val="3"/>
    </font>
    <font>
      <vertAlign val="subscript"/>
      <sz val="11"/>
      <color indexed="9"/>
      <name val="ＭＳ Ｐゴシック"/>
      <family val="3"/>
    </font>
    <font>
      <vertAlign val="subscript"/>
      <sz val="10"/>
      <color indexed="55"/>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8"/>
      <name val="ＭＳ Ｐゴシック"/>
      <family val="3"/>
    </font>
    <font>
      <sz val="26"/>
      <color indexed="8"/>
      <name val="ＭＳ Ｐゴシック"/>
      <family val="3"/>
    </font>
    <font>
      <b/>
      <sz val="12"/>
      <color indexed="9"/>
      <name val="ＭＳ Ｐゴシック"/>
      <family val="3"/>
    </font>
    <font>
      <b/>
      <sz val="18"/>
      <color indexed="30"/>
      <name val="ＭＳ Ｐゴシック"/>
      <family val="3"/>
    </font>
    <font>
      <b/>
      <sz val="14"/>
      <color indexed="8"/>
      <name val="ＭＳ Ｐゴシック"/>
      <family val="3"/>
    </font>
    <font>
      <sz val="11"/>
      <color indexed="55"/>
      <name val="ＭＳ Ｐゴシック"/>
      <family val="3"/>
    </font>
    <font>
      <sz val="11"/>
      <name val="ＭＳ Ｐゴシック"/>
      <family val="3"/>
    </font>
    <font>
      <sz val="28"/>
      <color indexed="8"/>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b/>
      <sz val="10"/>
      <color theme="1"/>
      <name val="Calibri"/>
      <family val="3"/>
    </font>
    <font>
      <sz val="26"/>
      <color theme="1"/>
      <name val="Calibri"/>
      <family val="3"/>
    </font>
    <font>
      <b/>
      <sz val="14"/>
      <color theme="1"/>
      <name val="Calibri"/>
      <family val="3"/>
    </font>
    <font>
      <sz val="28"/>
      <color theme="1"/>
      <name val="Calibri"/>
      <family val="3"/>
    </font>
    <font>
      <sz val="11"/>
      <name val="Calibri"/>
      <family val="3"/>
    </font>
    <font>
      <sz val="11"/>
      <color rgb="FF8C8C8C"/>
      <name val="Calibri"/>
      <family val="3"/>
    </font>
    <font>
      <b/>
      <sz val="12"/>
      <color theme="0"/>
      <name val="Calibri"/>
      <family val="3"/>
    </font>
    <font>
      <b/>
      <sz val="18"/>
      <color rgb="FF0027BC"/>
      <name val="Calibri"/>
      <family val="3"/>
    </font>
    <font>
      <sz val="14"/>
      <color rgb="FF0027BC"/>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00A1DE"/>
        <bgColor indexed="64"/>
      </patternFill>
    </fill>
    <fill>
      <patternFill patternType="solid">
        <fgColor theme="2"/>
        <bgColor indexed="64"/>
      </patternFill>
    </fill>
    <fill>
      <patternFill patternType="solid">
        <fgColor rgb="FF00999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8C8C8C"/>
      </left>
      <right style="thin">
        <color rgb="FF8C8C8C"/>
      </right>
      <top/>
      <bottom style="thin">
        <color rgb="FF8C8C8C"/>
      </bottom>
    </border>
    <border>
      <left style="thin">
        <color rgb="FF8C8C8C"/>
      </left>
      <right style="thin">
        <color rgb="FF8C8C8C"/>
      </right>
      <top style="thin">
        <color rgb="FF8C8C8C"/>
      </top>
      <bottom style="thin">
        <color rgb="FF8C8C8C"/>
      </bottom>
    </border>
    <border>
      <left style="medium">
        <color rgb="FF0027BC"/>
      </left>
      <right style="thin">
        <color rgb="FF8C8C8C"/>
      </right>
      <top style="medium">
        <color rgb="FF0027BC"/>
      </top>
      <bottom style="thin">
        <color theme="0"/>
      </bottom>
    </border>
    <border>
      <left style="medium">
        <color rgb="FF0027BC"/>
      </left>
      <right style="thin">
        <color rgb="FF8C8C8C"/>
      </right>
      <top style="thin">
        <color theme="0"/>
      </top>
      <bottom style="thin">
        <color theme="0"/>
      </bottom>
    </border>
    <border>
      <left style="medium">
        <color rgb="FF0027BC"/>
      </left>
      <right style="thin">
        <color rgb="FF8C8C8C"/>
      </right>
      <top style="thin">
        <color theme="0"/>
      </top>
      <bottom style="thin">
        <color rgb="FF8C8C8C"/>
      </bottom>
    </border>
    <border>
      <left style="thin">
        <color theme="0"/>
      </left>
      <right style="thin">
        <color rgb="FF8C8C8C"/>
      </right>
      <top style="thin">
        <color rgb="FF8C8C8C"/>
      </top>
      <bottom style="thin">
        <color theme="0"/>
      </bottom>
    </border>
    <border>
      <left style="thin">
        <color theme="0"/>
      </left>
      <right style="thin">
        <color rgb="FF8C8C8C"/>
      </right>
      <top style="thin">
        <color theme="0"/>
      </top>
      <bottom style="thin">
        <color rgb="FF8C8C8C"/>
      </bottom>
    </border>
    <border>
      <left/>
      <right style="thin">
        <color rgb="FF8C8C8C"/>
      </right>
      <top style="thin">
        <color rgb="FF8C8C8C"/>
      </top>
      <bottom style="thin">
        <color rgb="FF8C8C8C"/>
      </bottom>
    </border>
    <border>
      <left style="thin">
        <color rgb="FF8C8C8C"/>
      </left>
      <right style="thin">
        <color rgb="FF8C8C8C"/>
      </right>
      <top/>
      <bottom/>
    </border>
    <border>
      <left style="medium">
        <color rgb="FF0027BC"/>
      </left>
      <right/>
      <top style="thin">
        <color rgb="FF8C8C8C"/>
      </top>
      <bottom style="thin">
        <color rgb="FF8C8C8C"/>
      </bottom>
    </border>
    <border>
      <left/>
      <right style="medium">
        <color rgb="FF0027BC"/>
      </right>
      <top style="thin">
        <color rgb="FF8C8C8C"/>
      </top>
      <bottom style="thin">
        <color rgb="FF8C8C8C"/>
      </bottom>
    </border>
    <border>
      <left style="thin">
        <color rgb="FF8C8C8C"/>
      </left>
      <right/>
      <top/>
      <bottom/>
    </border>
    <border>
      <left style="medium">
        <color rgb="FF0027BC"/>
      </left>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thin">
        <color rgb="FF8C8C8C"/>
      </top>
      <bottom/>
    </border>
    <border>
      <left style="medium">
        <color rgb="FF0027BC"/>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medium">
        <color rgb="FF0027BC"/>
      </left>
      <right/>
      <top style="thin">
        <color rgb="FF8C8C8C"/>
      </top>
      <bottom>
        <color indexed="63"/>
      </bottom>
    </border>
    <border>
      <left/>
      <right style="medium">
        <color rgb="FF0027BC"/>
      </right>
      <top style="thin">
        <color rgb="FF8C8C8C"/>
      </top>
      <bottom>
        <color indexed="63"/>
      </bottom>
    </border>
    <border>
      <left/>
      <right style="thin">
        <color rgb="FF8C8C8C"/>
      </right>
      <top/>
      <bottom style="thin">
        <color rgb="FF8C8C8C"/>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style="thin">
        <color rgb="FF8C8C8C"/>
      </left>
      <right/>
      <top style="thin">
        <color theme="0"/>
      </top>
      <bottom style="thin">
        <color rgb="FF8C8C8C"/>
      </bottom>
    </border>
    <border>
      <left/>
      <right style="thin">
        <color rgb="FF8C8C8C"/>
      </right>
      <top style="thin">
        <color theme="0"/>
      </top>
      <bottom style="thin">
        <color rgb="FF8C8C8C"/>
      </bottom>
    </border>
    <border>
      <left style="thin">
        <color rgb="FF8C8C8C"/>
      </left>
      <right/>
      <top style="thin">
        <color rgb="FF8C8C8C"/>
      </top>
      <bottom style="thin">
        <color rgb="FF8C8C8C"/>
      </bottom>
    </border>
    <border>
      <left/>
      <right/>
      <top style="thin">
        <color rgb="FF8C8C8C"/>
      </top>
      <bottom style="thin">
        <color rgb="FF8C8C8C"/>
      </bottom>
    </border>
    <border>
      <left/>
      <right style="thin">
        <color rgb="FF8C8C8C"/>
      </right>
      <top/>
      <bottom/>
    </border>
    <border>
      <left style="thin">
        <color rgb="FF8C8C8C"/>
      </left>
      <right/>
      <top style="thin">
        <color theme="0"/>
      </top>
      <bottom style="thin">
        <color theme="0"/>
      </bottom>
    </border>
    <border>
      <left/>
      <right style="thin">
        <color rgb="FF8C8C8C"/>
      </right>
      <top style="thin">
        <color theme="0"/>
      </top>
      <bottom style="thin">
        <color theme="0"/>
      </bottom>
    </border>
    <border>
      <left/>
      <right/>
      <top style="thin">
        <color rgb="FF8C8C8C"/>
      </top>
      <bottom/>
    </border>
    <border>
      <left style="thin">
        <color rgb="FF8C8C8C"/>
      </left>
      <right style="thin">
        <color theme="0"/>
      </right>
      <top style="thin">
        <color rgb="FF8C8C8C"/>
      </top>
      <bottom style="thin">
        <color theme="0"/>
      </bottom>
    </border>
    <border>
      <left style="thin">
        <color theme="0"/>
      </left>
      <right style="thin">
        <color theme="0"/>
      </right>
      <top style="thin">
        <color rgb="FF8C8C8C"/>
      </top>
      <bottom style="thin">
        <color theme="0"/>
      </bottom>
    </border>
    <border>
      <left style="thin">
        <color rgb="FF8C8C8C"/>
      </left>
      <right style="thin">
        <color theme="0"/>
      </right>
      <top style="thin">
        <color theme="0"/>
      </top>
      <bottom style="thin">
        <color rgb="FF8C8C8C"/>
      </bottom>
    </border>
    <border>
      <left style="thin">
        <color theme="0"/>
      </left>
      <right style="thin">
        <color theme="0"/>
      </right>
      <top style="thin">
        <color theme="0"/>
      </top>
      <bottom style="thin">
        <color rgb="FF8C8C8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medium">
        <color rgb="FF0027BC"/>
      </left>
      <right style="thin">
        <color rgb="FF8C8C8C"/>
      </right>
      <top style="thin">
        <color rgb="FF8C8C8C"/>
      </top>
      <bottom style="thin">
        <color rgb="FF8C8C8C"/>
      </bottom>
    </border>
    <border>
      <left style="thin">
        <color rgb="FF8C8C8C"/>
      </left>
      <right style="medium">
        <color rgb="FF0027BC"/>
      </right>
      <top style="thin">
        <color rgb="FF8C8C8C"/>
      </top>
      <bottom style="thin">
        <color rgb="FF8C8C8C"/>
      </bottom>
    </border>
    <border>
      <left style="thin">
        <color rgb="FF8C8C8C"/>
      </left>
      <right style="thin">
        <color rgb="FF8C8C8C"/>
      </right>
      <top style="thin">
        <color theme="0"/>
      </top>
      <bottom style="thin">
        <color rgb="FF8C8C8C"/>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right/>
      <top/>
      <bottom style="thin">
        <color rgb="FF72C7E7"/>
      </bottom>
    </border>
    <border>
      <left style="thin">
        <color rgb="FF8C8C8C"/>
      </left>
      <right style="thin">
        <color rgb="FF8C8C8C"/>
      </right>
      <top style="thin">
        <color rgb="FF8C8C8C"/>
      </top>
      <bottom style="thin">
        <color theme="0"/>
      </bottom>
    </border>
    <border>
      <left style="thin">
        <color rgb="FF8C8C8C"/>
      </left>
      <right/>
      <top style="thin">
        <color rgb="FF8C8C8C"/>
      </top>
      <bottom style="thin">
        <color theme="0"/>
      </bottom>
    </border>
    <border>
      <left/>
      <right/>
      <top style="thin">
        <color theme="0"/>
      </top>
      <bottom style="thin">
        <color theme="0"/>
      </bottom>
    </border>
    <border>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right/>
      <top style="medium">
        <color rgb="FF0027BC"/>
      </top>
      <bottom/>
    </border>
    <border>
      <left/>
      <right style="medium">
        <color rgb="FF0027BC"/>
      </right>
      <top style="medium">
        <color rgb="FF0027BC"/>
      </top>
      <bottom/>
    </border>
    <border>
      <left/>
      <right/>
      <top style="thin">
        <color rgb="FF72C7E7"/>
      </top>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8C8C8C"/>
      </left>
      <right/>
      <top style="thin">
        <color rgb="FF8C8C8C"/>
      </top>
      <bottom/>
    </border>
    <border>
      <left style="thin">
        <color rgb="FF8C8C8C"/>
      </left>
      <right/>
      <top/>
      <bottom style="thin">
        <color rgb="FF8C8C8C"/>
      </bottom>
    </border>
    <border>
      <left/>
      <right/>
      <top/>
      <bottom style="thin">
        <color rgb="FF8C8C8C"/>
      </bottom>
    </border>
    <border>
      <left/>
      <right style="thin">
        <color rgb="FF8C8C8C"/>
      </right>
      <top style="thin">
        <color rgb="FF8C8C8C"/>
      </top>
      <bottom/>
    </border>
    <border>
      <left style="thin">
        <color rgb="FF8C8C8C"/>
      </left>
      <right/>
      <top style="medium">
        <color rgb="FF0027BC"/>
      </top>
      <bottom/>
    </border>
    <border>
      <left style="medium">
        <color rgb="FF0027BC"/>
      </left>
      <right/>
      <top/>
      <bottom style="medium">
        <color rgb="FF0027BC"/>
      </bottom>
    </border>
    <border>
      <left/>
      <right/>
      <top/>
      <bottom style="medium">
        <color rgb="FF0027BC"/>
      </bottom>
    </border>
    <border>
      <left style="medium">
        <color rgb="FF0027BC"/>
      </left>
      <right style="thin">
        <color rgb="FF8C8C8C"/>
      </right>
      <top style="medium">
        <color rgb="FF0027BC"/>
      </top>
      <bottom style="thin">
        <color rgb="FF8C8C8C"/>
      </bottom>
    </border>
    <border>
      <left style="thin">
        <color rgb="FF8C8C8C"/>
      </left>
      <right style="medium">
        <color rgb="FF0027BC"/>
      </right>
      <top style="medium">
        <color rgb="FF0027BC"/>
      </top>
      <bottom style="thin">
        <color rgb="FF8C8C8C"/>
      </bottom>
    </border>
    <border>
      <left/>
      <right style="medium">
        <color rgb="FF0027BC"/>
      </right>
      <top/>
      <bottom style="medium">
        <color rgb="FF0027BC"/>
      </bottom>
    </border>
    <border>
      <left style="thin">
        <color rgb="FF72C7E7"/>
      </left>
      <right/>
      <top/>
      <bottom style="thin">
        <color rgb="FF72C7E7"/>
      </bottom>
    </border>
    <border>
      <left/>
      <right style="thin">
        <color rgb="FF72C7E7"/>
      </right>
      <top/>
      <bottom style="thin">
        <color rgb="FF72C7E7"/>
      </bottom>
    </border>
    <border>
      <left style="medium">
        <color rgb="FF0027BC"/>
      </left>
      <right style="thin">
        <color rgb="FF8C8C8C"/>
      </right>
      <top style="thin">
        <color theme="0" tint="-0.4999699890613556"/>
      </top>
      <bottom style="thin">
        <color rgb="FF8C8C8C"/>
      </bottom>
    </border>
    <border>
      <left style="thin">
        <color rgb="FF8C8C8C"/>
      </left>
      <right style="medium">
        <color rgb="FF0027BC"/>
      </right>
      <top style="thin">
        <color theme="0" tint="-0.4999699890613556"/>
      </top>
      <bottom style="thin">
        <color rgb="FF8C8C8C"/>
      </bottom>
    </border>
    <border>
      <left style="medium">
        <color rgb="FF0027BC"/>
      </left>
      <right style="thin">
        <color rgb="FF8C8C8C"/>
      </right>
      <top style="thin">
        <color rgb="FF8C8C8C"/>
      </top>
      <bottom style="medium">
        <color rgb="FF0027BC"/>
      </bottom>
    </border>
    <border>
      <left style="thin">
        <color rgb="FF8C8C8C"/>
      </left>
      <right style="medium">
        <color rgb="FF0027BC"/>
      </right>
      <top style="thin">
        <color rgb="FF8C8C8C"/>
      </top>
      <bottom style="medium">
        <color rgb="FF0027BC"/>
      </bottom>
    </border>
    <border>
      <left style="thin">
        <color rgb="FF8C8C8C"/>
      </left>
      <right style="thin">
        <color rgb="FF8C8C8C"/>
      </right>
      <top style="thin">
        <color rgb="FF8C8C8C"/>
      </top>
      <bottom/>
    </border>
    <border>
      <left style="thin">
        <color theme="0"/>
      </left>
      <right/>
      <top style="thin">
        <color rgb="FF8C8C8C"/>
      </top>
      <bottom style="thin">
        <color theme="0"/>
      </bottom>
    </border>
    <border>
      <left/>
      <right/>
      <top style="thin">
        <color rgb="FF8C8C8C"/>
      </top>
      <bottom style="thin">
        <color theme="0"/>
      </bottom>
    </border>
    <border>
      <left style="thin">
        <color rgb="FF8C8C8C"/>
      </left>
      <right style="thin">
        <color rgb="FF8C8C8C"/>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rgb="FF8C8C8C"/>
      </right>
      <top style="medium">
        <color rgb="FF0027BC"/>
      </top>
      <bottom style="thin">
        <color rgb="FF8C8C8C"/>
      </bottom>
    </border>
    <border>
      <left style="thin">
        <color rgb="FF8C8C8C"/>
      </left>
      <right/>
      <top style="medium">
        <color rgb="FF0027BC"/>
      </top>
      <bottom style="thin">
        <color rgb="FF8C8C8C"/>
      </bottom>
    </border>
    <border>
      <left style="medium">
        <color rgb="FF0027BC"/>
      </left>
      <right style="thin">
        <color rgb="FF8C8C8C"/>
      </right>
      <top style="thin">
        <color theme="0" tint="-0.4999699890613556"/>
      </top>
      <bottom style="thin">
        <color theme="0" tint="-0.4999699890613556"/>
      </bottom>
    </border>
    <border>
      <left style="thin">
        <color rgb="FF8C8C8C"/>
      </left>
      <right style="medium">
        <color rgb="FF0027BC"/>
      </right>
      <top style="thin">
        <color theme="0" tint="-0.4999699890613556"/>
      </top>
      <bottom style="thin">
        <color theme="0" tint="-0.4999699890613556"/>
      </bottom>
    </border>
    <border>
      <left style="medium">
        <color rgb="FF0027BC"/>
      </left>
      <right style="thin">
        <color rgb="FF8C8C8C"/>
      </right>
      <top style="thin">
        <color rgb="FF8C8C8C"/>
      </top>
      <bottom/>
    </border>
    <border>
      <left style="thin">
        <color rgb="FF8C8C8C"/>
      </left>
      <right style="medium">
        <color rgb="FF0027BC"/>
      </right>
      <top style="thin">
        <color rgb="FF8C8C8C"/>
      </top>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rgb="FF8C8C8C"/>
      </left>
      <right style="thin">
        <color theme="0"/>
      </right>
      <top style="thin">
        <color theme="0"/>
      </top>
      <bottom style="thin">
        <color theme="0"/>
      </bottom>
    </border>
    <border>
      <left style="thin">
        <color rgb="FF8C8C8C"/>
      </left>
      <right style="medium">
        <color rgb="FF0027BC"/>
      </right>
      <top style="thin">
        <color theme="0"/>
      </top>
      <bottom style="thin">
        <color rgb="FF8C8C8C"/>
      </bottom>
    </border>
    <border>
      <left/>
      <right/>
      <top style="thin">
        <color rgb="FF72C7E7"/>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0027BC"/>
      </left>
      <right/>
      <top style="medium">
        <color rgb="FF0027BC"/>
      </top>
      <bottom style="medium">
        <color rgb="FF0027BC"/>
      </bottom>
    </border>
    <border>
      <left style="thin">
        <color theme="0"/>
      </left>
      <right/>
      <top style="thin">
        <color theme="0"/>
      </top>
      <bottom/>
    </border>
    <border>
      <left/>
      <right style="thin">
        <color rgb="FF8C8C8C"/>
      </right>
      <top style="thin">
        <color theme="0"/>
      </top>
      <bottom/>
    </border>
    <border>
      <left style="thin">
        <color theme="0"/>
      </left>
      <right/>
      <top/>
      <bottom style="thin">
        <color rgb="FF8C8C8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style="medium">
        <color rgb="FF0027BC"/>
      </bottom>
    </border>
    <border>
      <left style="thin">
        <color rgb="FF8C8C8C"/>
      </left>
      <right/>
      <top style="thin">
        <color rgb="FF8C8C8C"/>
      </top>
      <bottom style="medium">
        <color rgb="FF0027B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7"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271">
    <xf numFmtId="0" fontId="0" fillId="0" borderId="0" xfId="0" applyFont="1" applyAlignment="1">
      <alignment vertical="center"/>
    </xf>
    <xf numFmtId="0" fontId="0" fillId="33" borderId="0" xfId="0" applyFill="1" applyAlignment="1">
      <alignment vertical="center"/>
    </xf>
    <xf numFmtId="0" fontId="0" fillId="34" borderId="10" xfId="0" applyFill="1" applyBorder="1" applyAlignment="1">
      <alignment vertical="center" wrapText="1"/>
    </xf>
    <xf numFmtId="0" fontId="53" fillId="33" borderId="0" xfId="0" applyFont="1" applyFill="1" applyBorder="1" applyAlignment="1">
      <alignment vertical="top" wrapText="1"/>
    </xf>
    <xf numFmtId="176" fontId="0" fillId="34" borderId="10" xfId="0" applyNumberFormat="1" applyFill="1" applyBorder="1" applyAlignment="1">
      <alignment horizontal="right" vertical="center"/>
    </xf>
    <xf numFmtId="0" fontId="0" fillId="35" borderId="0" xfId="0" applyFill="1" applyAlignment="1">
      <alignment vertical="center"/>
    </xf>
    <xf numFmtId="0" fontId="0" fillId="35" borderId="0" xfId="0" applyFill="1" applyBorder="1" applyAlignment="1">
      <alignment vertical="center"/>
    </xf>
    <xf numFmtId="0" fontId="0" fillId="0" borderId="0" xfId="0" applyAlignment="1">
      <alignment horizontal="left" vertical="center"/>
    </xf>
    <xf numFmtId="0" fontId="0" fillId="34" borderId="11" xfId="0" applyFill="1" applyBorder="1" applyAlignment="1">
      <alignment horizontal="center" vertical="center"/>
    </xf>
    <xf numFmtId="0" fontId="35" fillId="34" borderId="12" xfId="0" applyFont="1" applyFill="1" applyBorder="1" applyAlignment="1">
      <alignment horizontal="center" vertical="center"/>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35" fillId="34" borderId="15" xfId="0" applyFont="1" applyFill="1" applyBorder="1" applyAlignment="1">
      <alignment vertical="center"/>
    </xf>
    <xf numFmtId="0" fontId="35" fillId="34" borderId="16" xfId="0" applyFont="1" applyFill="1" applyBorder="1" applyAlignment="1">
      <alignment vertical="center"/>
    </xf>
    <xf numFmtId="176" fontId="0" fillId="30" borderId="11" xfId="0" applyNumberFormat="1" applyFont="1" applyFill="1" applyBorder="1" applyAlignment="1">
      <alignment horizontal="center" vertical="center" wrapText="1"/>
    </xf>
    <xf numFmtId="0" fontId="47" fillId="30" borderId="17" xfId="0" applyFont="1" applyFill="1" applyBorder="1" applyAlignment="1">
      <alignment vertical="center"/>
    </xf>
    <xf numFmtId="179" fontId="0" fillId="30" borderId="11" xfId="0" applyNumberFormat="1" applyFont="1" applyFill="1" applyBorder="1" applyAlignment="1">
      <alignment horizontal="center" vertical="center" wrapText="1"/>
    </xf>
    <xf numFmtId="179" fontId="0" fillId="30" borderId="10" xfId="0" applyNumberFormat="1" applyFill="1" applyBorder="1" applyAlignment="1">
      <alignment horizontal="center" vertical="center"/>
    </xf>
    <xf numFmtId="179" fontId="0" fillId="30" borderId="11" xfId="0" applyNumberFormat="1" applyFill="1" applyBorder="1" applyAlignment="1">
      <alignment horizontal="center" vertical="center"/>
    </xf>
    <xf numFmtId="0" fontId="0" fillId="30" borderId="10" xfId="0" applyFill="1" applyBorder="1" applyAlignment="1">
      <alignment horizontal="center" vertical="center"/>
    </xf>
    <xf numFmtId="176" fontId="0" fillId="34" borderId="10" xfId="49" applyNumberFormat="1" applyFont="1" applyFill="1" applyBorder="1" applyAlignment="1">
      <alignment horizontal="right" vertical="center"/>
    </xf>
    <xf numFmtId="38" fontId="0" fillId="34" borderId="0" xfId="49" applyFont="1" applyFill="1" applyBorder="1" applyAlignment="1">
      <alignment vertical="center"/>
    </xf>
    <xf numFmtId="0" fontId="0" fillId="34" borderId="17" xfId="0" applyFill="1" applyBorder="1" applyAlignment="1">
      <alignment vertical="center"/>
    </xf>
    <xf numFmtId="178" fontId="0" fillId="34" borderId="18" xfId="0" applyNumberFormat="1" applyFill="1" applyBorder="1" applyAlignment="1">
      <alignment vertical="center"/>
    </xf>
    <xf numFmtId="178" fontId="0" fillId="34" borderId="10" xfId="0" applyNumberFormat="1" applyFill="1" applyBorder="1" applyAlignment="1">
      <alignment vertical="center"/>
    </xf>
    <xf numFmtId="0" fontId="54" fillId="30" borderId="17" xfId="0" applyFont="1" applyFill="1" applyBorder="1" applyAlignment="1">
      <alignment vertical="center"/>
    </xf>
    <xf numFmtId="0" fontId="0" fillId="30" borderId="19" xfId="0" applyFill="1" applyBorder="1" applyAlignment="1">
      <alignment horizontal="left" vertical="center"/>
    </xf>
    <xf numFmtId="0" fontId="0" fillId="30" borderId="20" xfId="0" applyFill="1" applyBorder="1" applyAlignment="1">
      <alignment horizontal="left" vertical="center"/>
    </xf>
    <xf numFmtId="0" fontId="0" fillId="35" borderId="0" xfId="0" applyFill="1" applyBorder="1" applyAlignment="1">
      <alignment horizontal="center" vertical="center"/>
    </xf>
    <xf numFmtId="0" fontId="53" fillId="35" borderId="0" xfId="0" applyFont="1" applyFill="1" applyBorder="1" applyAlignment="1">
      <alignment horizontal="left" vertical="center" wrapText="1"/>
    </xf>
    <xf numFmtId="0" fontId="55" fillId="35" borderId="21"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17" xfId="0" applyFont="1" applyFill="1" applyBorder="1" applyAlignment="1">
      <alignment horizontal="center" vertical="center"/>
    </xf>
    <xf numFmtId="0" fontId="54" fillId="30" borderId="17" xfId="0" applyFont="1" applyFill="1" applyBorder="1" applyAlignment="1">
      <alignment horizontal="center" vertical="center"/>
    </xf>
    <xf numFmtId="0" fontId="47" fillId="30" borderId="17" xfId="0" applyFont="1" applyFill="1" applyBorder="1" applyAlignment="1">
      <alignment horizontal="center" vertical="center"/>
    </xf>
    <xf numFmtId="0" fontId="0" fillId="35" borderId="0" xfId="0" applyFont="1" applyFill="1" applyBorder="1" applyAlignment="1">
      <alignment vertical="center"/>
    </xf>
    <xf numFmtId="0" fontId="0" fillId="35" borderId="21" xfId="0" applyFill="1" applyBorder="1" applyAlignment="1">
      <alignment vertical="center"/>
    </xf>
    <xf numFmtId="0" fontId="0" fillId="35" borderId="21" xfId="0" applyFont="1" applyFill="1" applyBorder="1" applyAlignment="1">
      <alignment vertical="center"/>
    </xf>
    <xf numFmtId="0" fontId="0" fillId="33" borderId="22" xfId="0" applyFill="1" applyBorder="1" applyAlignment="1" applyProtection="1">
      <alignment horizontal="center" vertical="center"/>
      <protection locked="0"/>
    </xf>
    <xf numFmtId="178" fontId="0" fillId="0" borderId="23" xfId="0" applyNumberFormat="1" applyFill="1" applyBorder="1" applyAlignment="1" applyProtection="1">
      <alignment vertical="center"/>
      <protection locked="0"/>
    </xf>
    <xf numFmtId="178" fontId="0" fillId="0" borderId="24" xfId="0" applyNumberFormat="1" applyFill="1" applyBorder="1" applyAlignment="1" applyProtection="1">
      <alignment vertical="center"/>
      <protection locked="0"/>
    </xf>
    <xf numFmtId="178" fontId="0" fillId="0" borderId="25" xfId="0" applyNumberFormat="1" applyFill="1" applyBorder="1" applyAlignment="1" applyProtection="1">
      <alignment vertical="center"/>
      <protection locked="0"/>
    </xf>
    <xf numFmtId="178" fontId="0" fillId="33" borderId="24" xfId="0" applyNumberFormat="1" applyFill="1" applyBorder="1" applyAlignment="1" applyProtection="1">
      <alignment vertical="center"/>
      <protection locked="0"/>
    </xf>
    <xf numFmtId="178" fontId="0" fillId="33" borderId="26" xfId="0" applyNumberFormat="1" applyFill="1" applyBorder="1" applyAlignment="1" applyProtection="1">
      <alignment vertical="center"/>
      <protection locked="0"/>
    </xf>
    <xf numFmtId="178" fontId="0" fillId="33" borderId="23" xfId="0" applyNumberFormat="1" applyFill="1" applyBorder="1" applyAlignment="1" applyProtection="1">
      <alignment vertical="center"/>
      <protection locked="0"/>
    </xf>
    <xf numFmtId="178" fontId="0" fillId="0" borderId="27" xfId="0" applyNumberForma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178" fontId="0" fillId="0" borderId="28" xfId="49" applyNumberFormat="1" applyFont="1" applyFill="1" applyBorder="1" applyAlignment="1" applyProtection="1">
      <alignment vertical="center"/>
      <protection locked="0"/>
    </xf>
    <xf numFmtId="178" fontId="0" fillId="0" borderId="28" xfId="0" applyNumberFormat="1" applyBorder="1" applyAlignment="1" applyProtection="1">
      <alignment horizontal="center" vertical="center"/>
      <protection locked="0"/>
    </xf>
    <xf numFmtId="0" fontId="0" fillId="30" borderId="29" xfId="0" applyFill="1" applyBorder="1" applyAlignment="1">
      <alignment horizontal="left" vertical="center"/>
    </xf>
    <xf numFmtId="0" fontId="0" fillId="30" borderId="30" xfId="0" applyFill="1" applyBorder="1" applyAlignment="1">
      <alignment horizontal="left" vertical="center"/>
    </xf>
    <xf numFmtId="0" fontId="0" fillId="34" borderId="31" xfId="0" applyFill="1" applyBorder="1" applyAlignment="1">
      <alignment vertical="center"/>
    </xf>
    <xf numFmtId="0" fontId="0" fillId="34" borderId="10" xfId="0" applyFill="1" applyBorder="1" applyAlignment="1">
      <alignment horizontal="center" vertical="center"/>
    </xf>
    <xf numFmtId="0" fontId="0" fillId="0" borderId="0" xfId="0" applyAlignment="1" applyProtection="1">
      <alignment vertical="center"/>
      <protection locked="0"/>
    </xf>
    <xf numFmtId="0" fontId="35" fillId="34" borderId="32" xfId="0" applyFont="1" applyFill="1" applyBorder="1" applyAlignment="1" applyProtection="1">
      <alignment horizontal="center" vertical="center"/>
      <protection/>
    </xf>
    <xf numFmtId="0" fontId="35" fillId="34" borderId="33" xfId="0" applyFont="1" applyFill="1" applyBorder="1" applyAlignment="1" applyProtection="1">
      <alignment horizontal="center" vertical="center"/>
      <protection/>
    </xf>
    <xf numFmtId="0" fontId="35" fillId="34" borderId="34" xfId="0" applyFont="1" applyFill="1" applyBorder="1" applyAlignment="1" applyProtection="1">
      <alignment horizontal="center" vertical="center"/>
      <protection/>
    </xf>
    <xf numFmtId="14" fontId="0" fillId="0" borderId="35" xfId="0" applyNumberFormat="1" applyBorder="1" applyAlignment="1" applyProtection="1">
      <alignment vertical="center"/>
      <protection/>
    </xf>
    <xf numFmtId="0" fontId="0" fillId="0" borderId="35" xfId="0" applyBorder="1" applyAlignment="1" applyProtection="1">
      <alignment horizontal="center" vertical="center"/>
      <protection/>
    </xf>
    <xf numFmtId="0" fontId="0" fillId="0" borderId="35" xfId="0" applyBorder="1" applyAlignment="1" applyProtection="1">
      <alignment vertical="center"/>
      <protection/>
    </xf>
    <xf numFmtId="0" fontId="0" fillId="0" borderId="35" xfId="0" applyBorder="1" applyAlignment="1" applyProtection="1">
      <alignment vertical="center" wrapText="1"/>
      <protection/>
    </xf>
    <xf numFmtId="0" fontId="37" fillId="34" borderId="36" xfId="0" applyFont="1" applyFill="1" applyBorder="1" applyAlignment="1">
      <alignment horizontal="center" vertical="center" wrapText="1"/>
    </xf>
    <xf numFmtId="0" fontId="37" fillId="34" borderId="37" xfId="0" applyFont="1" applyFill="1" applyBorder="1" applyAlignment="1">
      <alignment horizontal="center" vertical="center"/>
    </xf>
    <xf numFmtId="178" fontId="56" fillId="0" borderId="38" xfId="0" applyNumberFormat="1" applyFont="1" applyBorder="1" applyAlignment="1">
      <alignment horizontal="center" vertical="center"/>
    </xf>
    <xf numFmtId="178" fontId="56" fillId="0" borderId="39" xfId="0" applyNumberFormat="1" applyFont="1" applyBorder="1" applyAlignment="1">
      <alignment horizontal="center" vertical="center"/>
    </xf>
    <xf numFmtId="0" fontId="57" fillId="35" borderId="21" xfId="0" applyFont="1" applyFill="1" applyBorder="1" applyAlignment="1">
      <alignment horizontal="center" vertical="center"/>
    </xf>
    <xf numFmtId="0" fontId="57" fillId="35" borderId="40" xfId="0" applyFont="1" applyFill="1" applyBorder="1" applyAlignment="1">
      <alignment horizontal="center" vertical="center"/>
    </xf>
    <xf numFmtId="177" fontId="56" fillId="0" borderId="38" xfId="0" applyNumberFormat="1" applyFont="1" applyBorder="1" applyAlignment="1">
      <alignment horizontal="center" vertical="center"/>
    </xf>
    <xf numFmtId="177" fontId="56" fillId="0" borderId="39" xfId="0" applyNumberFormat="1" applyFont="1" applyBorder="1" applyAlignment="1">
      <alignment horizontal="center" vertical="center"/>
    </xf>
    <xf numFmtId="0" fontId="37" fillId="34" borderId="41" xfId="0" applyFont="1" applyFill="1" applyBorder="1" applyAlignment="1">
      <alignment horizontal="center" vertical="center" wrapText="1"/>
    </xf>
    <xf numFmtId="0" fontId="37" fillId="34" borderId="42" xfId="0" applyFont="1" applyFill="1" applyBorder="1" applyAlignment="1">
      <alignment horizontal="center" vertical="center"/>
    </xf>
    <xf numFmtId="0" fontId="0" fillId="30" borderId="38" xfId="0" applyFont="1" applyFill="1" applyBorder="1" applyAlignment="1">
      <alignment horizontal="left" vertical="center"/>
    </xf>
    <xf numFmtId="0" fontId="0" fillId="30" borderId="17" xfId="0" applyFont="1" applyFill="1" applyBorder="1" applyAlignment="1">
      <alignment horizontal="left" vertical="center"/>
    </xf>
    <xf numFmtId="0" fontId="0" fillId="35" borderId="43" xfId="0" applyFill="1" applyBorder="1" applyAlignment="1">
      <alignment horizontal="center" vertical="center"/>
    </xf>
    <xf numFmtId="0" fontId="0" fillId="35" borderId="0" xfId="0" applyFill="1" applyAlignment="1">
      <alignment horizontal="center" vertical="center"/>
    </xf>
    <xf numFmtId="0" fontId="35" fillId="36" borderId="0" xfId="0" applyFont="1" applyFill="1" applyBorder="1" applyAlignment="1">
      <alignment horizontal="center" vertical="center"/>
    </xf>
    <xf numFmtId="0" fontId="35" fillId="34" borderId="44" xfId="0" applyFont="1" applyFill="1" applyBorder="1" applyAlignment="1">
      <alignment horizontal="left" vertical="center" wrapText="1"/>
    </xf>
    <xf numFmtId="0" fontId="35" fillId="34" borderId="45" xfId="0" applyFont="1" applyFill="1" applyBorder="1" applyAlignment="1">
      <alignment horizontal="left" vertical="center" wrapText="1"/>
    </xf>
    <xf numFmtId="0" fontId="35" fillId="34" borderId="46" xfId="0" applyFont="1" applyFill="1" applyBorder="1" applyAlignment="1">
      <alignment horizontal="left" vertical="center" wrapText="1"/>
    </xf>
    <xf numFmtId="0" fontId="35" fillId="34" borderId="47" xfId="0" applyFont="1" applyFill="1" applyBorder="1" applyAlignment="1">
      <alignment horizontal="left" vertical="center" wrapText="1"/>
    </xf>
    <xf numFmtId="0" fontId="35" fillId="34" borderId="48" xfId="0" applyFont="1" applyFill="1" applyBorder="1" applyAlignment="1">
      <alignment horizontal="center" vertical="center"/>
    </xf>
    <xf numFmtId="0" fontId="35" fillId="34" borderId="49" xfId="0" applyFont="1" applyFill="1" applyBorder="1" applyAlignment="1">
      <alignment horizontal="center" vertical="center"/>
    </xf>
    <xf numFmtId="176" fontId="58" fillId="30" borderId="11" xfId="49" applyNumberFormat="1" applyFont="1" applyFill="1" applyBorder="1" applyAlignment="1">
      <alignment horizontal="right" vertical="center"/>
    </xf>
    <xf numFmtId="0" fontId="0" fillId="0" borderId="50"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0" fillId="30" borderId="10" xfId="0" applyFill="1" applyBorder="1" applyAlignment="1">
      <alignment horizontal="left" vertical="center" wrapText="1"/>
    </xf>
    <xf numFmtId="38" fontId="0" fillId="30" borderId="11" xfId="49" applyFont="1" applyFill="1" applyBorder="1" applyAlignment="1">
      <alignment horizontal="center" vertical="center" wrapText="1"/>
    </xf>
    <xf numFmtId="38" fontId="0" fillId="30" borderId="38" xfId="49" applyFont="1" applyFill="1" applyBorder="1" applyAlignment="1">
      <alignment horizontal="center" vertical="center" wrapText="1"/>
    </xf>
    <xf numFmtId="0" fontId="0" fillId="30" borderId="11" xfId="0" applyFont="1" applyFill="1" applyBorder="1" applyAlignment="1">
      <alignment horizontal="left" vertical="center"/>
    </xf>
    <xf numFmtId="0" fontId="35" fillId="34" borderId="52" xfId="0" applyFont="1" applyFill="1" applyBorder="1" applyAlignment="1">
      <alignment horizontal="left" vertical="center"/>
    </xf>
    <xf numFmtId="179" fontId="0" fillId="30" borderId="19" xfId="0" applyNumberFormat="1" applyFill="1" applyBorder="1" applyAlignment="1">
      <alignment horizontal="right" vertical="center"/>
    </xf>
    <xf numFmtId="179" fontId="0" fillId="30" borderId="17" xfId="0" applyNumberFormat="1" applyFill="1" applyBorder="1" applyAlignment="1">
      <alignment horizontal="right" vertical="center"/>
    </xf>
    <xf numFmtId="38" fontId="0" fillId="30" borderId="11" xfId="49" applyFont="1" applyFill="1" applyBorder="1" applyAlignment="1">
      <alignment horizontal="left" vertical="center"/>
    </xf>
    <xf numFmtId="38" fontId="0" fillId="30" borderId="38" xfId="49" applyFont="1" applyFill="1" applyBorder="1" applyAlignment="1">
      <alignment horizontal="left" vertical="center"/>
    </xf>
    <xf numFmtId="177" fontId="0" fillId="33" borderId="53" xfId="0" applyNumberFormat="1" applyFill="1" applyBorder="1" applyAlignment="1" applyProtection="1">
      <alignment horizontal="center" vertical="center"/>
      <protection locked="0"/>
    </xf>
    <xf numFmtId="177" fontId="0" fillId="33" borderId="54" xfId="0" applyNumberFormat="1" applyFill="1" applyBorder="1" applyAlignment="1" applyProtection="1">
      <alignment horizontal="center" vertical="center"/>
      <protection locked="0"/>
    </xf>
    <xf numFmtId="0" fontId="0" fillId="35" borderId="55" xfId="0" applyFill="1" applyBorder="1" applyAlignment="1">
      <alignment horizontal="center" vertical="center"/>
    </xf>
    <xf numFmtId="0" fontId="35" fillId="34" borderId="56" xfId="0" applyFont="1" applyFill="1" applyBorder="1" applyAlignment="1">
      <alignment horizontal="left" vertical="center"/>
    </xf>
    <xf numFmtId="0" fontId="35" fillId="34" borderId="57" xfId="0" applyFont="1" applyFill="1" applyBorder="1" applyAlignment="1">
      <alignment horizontal="left" vertical="center"/>
    </xf>
    <xf numFmtId="176" fontId="0" fillId="0" borderId="50" xfId="49" applyNumberFormat="1" applyFont="1" applyFill="1" applyBorder="1" applyAlignment="1" applyProtection="1">
      <alignment horizontal="right" vertical="center"/>
      <protection locked="0"/>
    </xf>
    <xf numFmtId="176" fontId="0" fillId="0" borderId="51" xfId="49" applyNumberFormat="1" applyFont="1" applyFill="1" applyBorder="1" applyAlignment="1" applyProtection="1">
      <alignment horizontal="right" vertical="center"/>
      <protection locked="0"/>
    </xf>
    <xf numFmtId="0" fontId="0" fillId="35" borderId="0" xfId="0" applyFill="1" applyBorder="1" applyAlignment="1">
      <alignment horizontal="left" vertical="center"/>
    </xf>
    <xf numFmtId="0" fontId="35" fillId="34" borderId="41" xfId="0" applyFont="1" applyFill="1" applyBorder="1" applyAlignment="1">
      <alignment horizontal="left" vertical="center"/>
    </xf>
    <xf numFmtId="0" fontId="35" fillId="34" borderId="58" xfId="0" applyFont="1" applyFill="1" applyBorder="1" applyAlignment="1">
      <alignment horizontal="left" vertical="center"/>
    </xf>
    <xf numFmtId="0" fontId="35" fillId="34" borderId="42" xfId="0" applyFont="1" applyFill="1" applyBorder="1" applyAlignment="1">
      <alignment horizontal="left" vertical="center"/>
    </xf>
    <xf numFmtId="0" fontId="37" fillId="34" borderId="57" xfId="0" applyFont="1" applyFill="1" applyBorder="1" applyAlignment="1">
      <alignment horizontal="center" vertical="center" wrapText="1"/>
    </xf>
    <xf numFmtId="0" fontId="37" fillId="34" borderId="59" xfId="0" applyFont="1" applyFill="1" applyBorder="1" applyAlignment="1">
      <alignment horizontal="center" vertical="center"/>
    </xf>
    <xf numFmtId="38" fontId="0" fillId="0" borderId="50" xfId="49" applyFont="1" applyFill="1" applyBorder="1" applyAlignment="1" applyProtection="1">
      <alignment horizontal="left" vertical="center"/>
      <protection locked="0"/>
    </xf>
    <xf numFmtId="38" fontId="0" fillId="0" borderId="11" xfId="49" applyFont="1" applyFill="1" applyBorder="1" applyAlignment="1" applyProtection="1">
      <alignment horizontal="left" vertical="center"/>
      <protection locked="0"/>
    </xf>
    <xf numFmtId="38" fontId="0" fillId="0" borderId="38" xfId="49" applyFont="1" applyFill="1" applyBorder="1" applyAlignment="1" applyProtection="1">
      <alignment horizontal="left" vertical="center"/>
      <protection locked="0"/>
    </xf>
    <xf numFmtId="0" fontId="35" fillId="34" borderId="56" xfId="0" applyFont="1" applyFill="1" applyBorder="1" applyAlignment="1">
      <alignment horizontal="center" vertical="center" wrapText="1"/>
    </xf>
    <xf numFmtId="0" fontId="35" fillId="34" borderId="60" xfId="0" applyFont="1" applyFill="1" applyBorder="1" applyAlignment="1">
      <alignment horizontal="center" vertical="center" wrapText="1"/>
    </xf>
    <xf numFmtId="0" fontId="35" fillId="34" borderId="48" xfId="0" applyFont="1" applyFill="1" applyBorder="1" applyAlignment="1">
      <alignment horizontal="center" vertical="center" wrapText="1"/>
    </xf>
    <xf numFmtId="0" fontId="35" fillId="34" borderId="49" xfId="0" applyFont="1" applyFill="1" applyBorder="1" applyAlignment="1">
      <alignment horizontal="center" vertical="center" wrapText="1"/>
    </xf>
    <xf numFmtId="0" fontId="0" fillId="33" borderId="61" xfId="0" applyFill="1" applyBorder="1" applyAlignment="1" applyProtection="1">
      <alignment horizontal="left" vertical="center"/>
      <protection locked="0"/>
    </xf>
    <xf numFmtId="0" fontId="0" fillId="37" borderId="61" xfId="0" applyFill="1" applyBorder="1" applyAlignment="1" applyProtection="1">
      <alignment horizontal="center" vertical="center"/>
      <protection locked="0"/>
    </xf>
    <xf numFmtId="0" fontId="0" fillId="37" borderId="62" xfId="0" applyFill="1" applyBorder="1" applyAlignment="1" applyProtection="1">
      <alignment horizontal="center" vertical="center"/>
      <protection locked="0"/>
    </xf>
    <xf numFmtId="0" fontId="0" fillId="35" borderId="63" xfId="0" applyFill="1" applyBorder="1" applyAlignment="1">
      <alignment horizontal="center" vertical="center"/>
    </xf>
    <xf numFmtId="0" fontId="53" fillId="30" borderId="64" xfId="0" applyFont="1" applyFill="1" applyBorder="1" applyAlignment="1">
      <alignment horizontal="left" vertical="center" wrapText="1"/>
    </xf>
    <xf numFmtId="0" fontId="53" fillId="30" borderId="63" xfId="0" applyFont="1" applyFill="1" applyBorder="1" applyAlignment="1">
      <alignment horizontal="left" vertical="center" wrapText="1"/>
    </xf>
    <xf numFmtId="0" fontId="53" fillId="30" borderId="65" xfId="0" applyFont="1" applyFill="1" applyBorder="1" applyAlignment="1">
      <alignment horizontal="left" vertical="center" wrapText="1"/>
    </xf>
    <xf numFmtId="0" fontId="53" fillId="30" borderId="66" xfId="0" applyFont="1" applyFill="1" applyBorder="1" applyAlignment="1">
      <alignment horizontal="left" vertical="center" wrapText="1"/>
    </xf>
    <xf numFmtId="0" fontId="53" fillId="30" borderId="0" xfId="0" applyFont="1" applyFill="1" applyBorder="1" applyAlignment="1">
      <alignment horizontal="left" vertical="center" wrapText="1"/>
    </xf>
    <xf numFmtId="0" fontId="53" fillId="30" borderId="67" xfId="0" applyFont="1" applyFill="1" applyBorder="1" applyAlignment="1">
      <alignment horizontal="left" vertical="center" wrapText="1"/>
    </xf>
    <xf numFmtId="0" fontId="0" fillId="35" borderId="43" xfId="0" applyFill="1" applyBorder="1" applyAlignment="1">
      <alignment horizontal="center" vertical="center" wrapText="1"/>
    </xf>
    <xf numFmtId="0" fontId="35" fillId="36" borderId="0" xfId="0" applyFont="1" applyFill="1" applyAlignment="1">
      <alignment horizontal="center" vertical="center"/>
    </xf>
    <xf numFmtId="0" fontId="0" fillId="37" borderId="68" xfId="0" applyFill="1" applyBorder="1" applyAlignment="1">
      <alignment horizontal="center" vertical="center" wrapText="1"/>
    </xf>
    <xf numFmtId="0" fontId="0" fillId="37" borderId="43" xfId="0" applyFill="1" applyBorder="1" applyAlignment="1">
      <alignment horizontal="center" vertical="center" wrapText="1"/>
    </xf>
    <xf numFmtId="0" fontId="0" fillId="37" borderId="69" xfId="0" applyFill="1" applyBorder="1" applyAlignment="1">
      <alignment horizontal="center" vertical="center" wrapText="1"/>
    </xf>
    <xf numFmtId="0" fontId="0" fillId="37" borderId="70" xfId="0" applyFill="1" applyBorder="1" applyAlignment="1">
      <alignment horizontal="center" vertical="center" wrapText="1"/>
    </xf>
    <xf numFmtId="0" fontId="0" fillId="0" borderId="68" xfId="0" applyBorder="1" applyAlignment="1">
      <alignment horizontal="left" vertical="center"/>
    </xf>
    <xf numFmtId="0" fontId="0" fillId="0" borderId="43" xfId="0" applyBorder="1" applyAlignment="1">
      <alignment horizontal="left" vertical="center"/>
    </xf>
    <xf numFmtId="0" fontId="0" fillId="0" borderId="71"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31" xfId="0" applyBorder="1" applyAlignment="1">
      <alignment horizontal="left" vertical="center"/>
    </xf>
    <xf numFmtId="0" fontId="0" fillId="35" borderId="72" xfId="0" applyFill="1" applyBorder="1" applyAlignment="1">
      <alignment horizontal="center" vertical="center"/>
    </xf>
    <xf numFmtId="0" fontId="0" fillId="35" borderId="61" xfId="0" applyFill="1" applyBorder="1" applyAlignment="1">
      <alignment horizontal="center" vertical="center"/>
    </xf>
    <xf numFmtId="0" fontId="0" fillId="35" borderId="21" xfId="0" applyFill="1" applyBorder="1" applyAlignment="1">
      <alignment horizontal="center" vertical="center"/>
    </xf>
    <xf numFmtId="0" fontId="0" fillId="35" borderId="0" xfId="0" applyFill="1" applyBorder="1" applyAlignment="1">
      <alignment horizontal="center" vertical="center"/>
    </xf>
    <xf numFmtId="0" fontId="0" fillId="30" borderId="11" xfId="0" applyFill="1" applyBorder="1" applyAlignment="1">
      <alignment horizontal="center" vertical="center"/>
    </xf>
    <xf numFmtId="0" fontId="0" fillId="33" borderId="73" xfId="0" applyFill="1" applyBorder="1" applyAlignment="1" applyProtection="1">
      <alignment horizontal="left" vertical="center"/>
      <protection locked="0"/>
    </xf>
    <xf numFmtId="0" fontId="0" fillId="33" borderId="74" xfId="0" applyFill="1" applyBorder="1" applyAlignment="1" applyProtection="1">
      <alignment horizontal="left" vertical="center"/>
      <protection locked="0"/>
    </xf>
    <xf numFmtId="176" fontId="0" fillId="0" borderId="75" xfId="49" applyNumberFormat="1" applyFont="1" applyFill="1" applyBorder="1" applyAlignment="1" applyProtection="1">
      <alignment horizontal="right" vertical="center"/>
      <protection locked="0"/>
    </xf>
    <xf numFmtId="176" fontId="0" fillId="0" borderId="76" xfId="49" applyNumberFormat="1" applyFont="1" applyFill="1" applyBorder="1" applyAlignment="1" applyProtection="1">
      <alignment horizontal="right" vertical="center"/>
      <protection locked="0"/>
    </xf>
    <xf numFmtId="0" fontId="0" fillId="33" borderId="77" xfId="0" applyFill="1" applyBorder="1" applyAlignment="1" applyProtection="1">
      <alignment horizontal="left" vertical="center"/>
      <protection locked="0"/>
    </xf>
    <xf numFmtId="0" fontId="59" fillId="30" borderId="64" xfId="0" applyFont="1" applyFill="1" applyBorder="1" applyAlignment="1">
      <alignment horizontal="left" vertical="center" wrapText="1"/>
    </xf>
    <xf numFmtId="0" fontId="59" fillId="30" borderId="63" xfId="0" applyFont="1" applyFill="1" applyBorder="1" applyAlignment="1">
      <alignment horizontal="left" vertical="center" wrapText="1"/>
    </xf>
    <xf numFmtId="0" fontId="59" fillId="30" borderId="65" xfId="0" applyFont="1" applyFill="1" applyBorder="1" applyAlignment="1">
      <alignment horizontal="left" vertical="center" wrapText="1"/>
    </xf>
    <xf numFmtId="0" fontId="59" fillId="30" borderId="78" xfId="0" applyFont="1" applyFill="1" applyBorder="1" applyAlignment="1">
      <alignment horizontal="left" vertical="center" wrapText="1"/>
    </xf>
    <xf numFmtId="0" fontId="59" fillId="30" borderId="55" xfId="0" applyFont="1" applyFill="1" applyBorder="1" applyAlignment="1">
      <alignment horizontal="left" vertical="center" wrapText="1"/>
    </xf>
    <xf numFmtId="0" fontId="59" fillId="30" borderId="79" xfId="0" applyFont="1" applyFill="1" applyBorder="1" applyAlignment="1">
      <alignment horizontal="left" vertical="center" wrapText="1"/>
    </xf>
    <xf numFmtId="179" fontId="0" fillId="30" borderId="38" xfId="0" applyNumberFormat="1" applyFill="1" applyBorder="1" applyAlignment="1">
      <alignment horizontal="right" vertical="center"/>
    </xf>
    <xf numFmtId="0" fontId="0" fillId="30" borderId="38" xfId="0" applyFill="1" applyBorder="1" applyAlignment="1">
      <alignment horizontal="left" vertical="center" wrapText="1"/>
    </xf>
    <xf numFmtId="0" fontId="0" fillId="30" borderId="39" xfId="0" applyFill="1" applyBorder="1" applyAlignment="1">
      <alignment horizontal="left" vertical="center" wrapText="1"/>
    </xf>
    <xf numFmtId="0" fontId="35" fillId="34" borderId="48" xfId="0" applyFont="1" applyFill="1" applyBorder="1" applyAlignment="1">
      <alignment horizontal="left" vertical="center"/>
    </xf>
    <xf numFmtId="176" fontId="0" fillId="33" borderId="80" xfId="49" applyNumberFormat="1" applyFont="1" applyFill="1" applyBorder="1" applyAlignment="1" applyProtection="1">
      <alignment horizontal="right" vertical="center"/>
      <protection locked="0"/>
    </xf>
    <xf numFmtId="176" fontId="0" fillId="33" borderId="81" xfId="49" applyNumberFormat="1" applyFont="1" applyFill="1" applyBorder="1" applyAlignment="1" applyProtection="1">
      <alignment horizontal="right" vertical="center"/>
      <protection locked="0"/>
    </xf>
    <xf numFmtId="0" fontId="0" fillId="30" borderId="11" xfId="0" applyFill="1" applyBorder="1" applyAlignment="1">
      <alignment horizontal="left" vertical="center" wrapText="1"/>
    </xf>
    <xf numFmtId="0" fontId="0" fillId="0" borderId="82" xfId="0" applyFill="1" applyBorder="1" applyAlignment="1" applyProtection="1">
      <alignment horizontal="left" vertical="center"/>
      <protection locked="0"/>
    </xf>
    <xf numFmtId="0" fontId="0" fillId="0" borderId="83" xfId="0" applyFill="1" applyBorder="1" applyAlignment="1" applyProtection="1">
      <alignment horizontal="left" vertical="center"/>
      <protection locked="0"/>
    </xf>
    <xf numFmtId="0" fontId="0" fillId="30" borderId="11" xfId="0" applyFill="1" applyBorder="1" applyAlignment="1">
      <alignment horizontal="center" vertical="center" wrapText="1"/>
    </xf>
    <xf numFmtId="0" fontId="0" fillId="34" borderId="10" xfId="0" applyFill="1" applyBorder="1" applyAlignment="1">
      <alignment horizontal="left" vertical="center"/>
    </xf>
    <xf numFmtId="178" fontId="0" fillId="0" borderId="82" xfId="49" applyNumberFormat="1" applyFont="1" applyFill="1" applyBorder="1" applyAlignment="1" applyProtection="1">
      <alignment horizontal="right" vertical="center"/>
      <protection locked="0"/>
    </xf>
    <xf numFmtId="178" fontId="0" fillId="0" borderId="83" xfId="49" applyNumberFormat="1" applyFont="1" applyFill="1" applyBorder="1" applyAlignment="1" applyProtection="1">
      <alignment horizontal="right" vertical="center"/>
      <protection locked="0"/>
    </xf>
    <xf numFmtId="178" fontId="0" fillId="34" borderId="10" xfId="49" applyNumberFormat="1" applyFont="1" applyFill="1" applyBorder="1" applyAlignment="1">
      <alignment horizontal="right" vertical="center"/>
    </xf>
    <xf numFmtId="38" fontId="0" fillId="30" borderId="10" xfId="49" applyFont="1" applyFill="1" applyBorder="1" applyAlignment="1">
      <alignment horizontal="left" vertical="center"/>
    </xf>
    <xf numFmtId="176" fontId="0" fillId="34" borderId="10" xfId="49" applyNumberFormat="1" applyFont="1" applyFill="1" applyBorder="1" applyAlignment="1">
      <alignment horizontal="right" vertical="center"/>
    </xf>
    <xf numFmtId="0" fontId="0" fillId="30" borderId="17" xfId="0" applyFill="1" applyBorder="1" applyAlignment="1">
      <alignment horizontal="left" vertical="center"/>
    </xf>
    <xf numFmtId="0" fontId="0" fillId="30" borderId="11" xfId="0" applyFill="1" applyBorder="1" applyAlignment="1">
      <alignment horizontal="left" vertical="center"/>
    </xf>
    <xf numFmtId="0" fontId="0" fillId="30" borderId="84" xfId="0" applyFill="1" applyBorder="1" applyAlignment="1">
      <alignment horizontal="center" vertical="center" wrapText="1"/>
    </xf>
    <xf numFmtId="0" fontId="0" fillId="30" borderId="18" xfId="0" applyFill="1" applyBorder="1" applyAlignment="1">
      <alignment horizontal="center" vertical="center"/>
    </xf>
    <xf numFmtId="0" fontId="0" fillId="30" borderId="10" xfId="0" applyFill="1" applyBorder="1" applyAlignment="1">
      <alignment horizontal="center" vertical="center"/>
    </xf>
    <xf numFmtId="0" fontId="0" fillId="30" borderId="18" xfId="0" applyFill="1" applyBorder="1" applyAlignment="1">
      <alignment horizontal="center" vertical="center" wrapText="1"/>
    </xf>
    <xf numFmtId="0" fontId="0" fillId="30" borderId="10" xfId="0" applyFill="1" applyBorder="1" applyAlignment="1">
      <alignment horizontal="center" vertical="center" wrapText="1"/>
    </xf>
    <xf numFmtId="38" fontId="0" fillId="0" borderId="10" xfId="49" applyFont="1" applyFill="1" applyBorder="1" applyAlignment="1">
      <alignment horizontal="left" vertical="center"/>
    </xf>
    <xf numFmtId="38" fontId="0" fillId="0" borderId="69" xfId="49" applyFont="1" applyFill="1" applyBorder="1" applyAlignment="1">
      <alignment horizontal="left" vertical="center"/>
    </xf>
    <xf numFmtId="0" fontId="0" fillId="0" borderId="75" xfId="0" applyFill="1" applyBorder="1" applyAlignment="1" applyProtection="1">
      <alignment horizontal="left" vertical="center"/>
      <protection locked="0"/>
    </xf>
    <xf numFmtId="0" fontId="0" fillId="0" borderId="76" xfId="0" applyFill="1" applyBorder="1" applyAlignment="1" applyProtection="1">
      <alignment horizontal="left" vertical="center"/>
      <protection locked="0"/>
    </xf>
    <xf numFmtId="178" fontId="0" fillId="30" borderId="31" xfId="49" applyNumberFormat="1" applyFont="1" applyFill="1" applyBorder="1" applyAlignment="1">
      <alignment horizontal="right" vertical="center"/>
    </xf>
    <xf numFmtId="178" fontId="0" fillId="30" borderId="10" xfId="49" applyNumberFormat="1" applyFont="1" applyFill="1" applyBorder="1" applyAlignment="1">
      <alignment horizontal="right" vertical="center"/>
    </xf>
    <xf numFmtId="0" fontId="35" fillId="34" borderId="85" xfId="0" applyFont="1" applyFill="1" applyBorder="1" applyAlignment="1">
      <alignment horizontal="center" vertical="center"/>
    </xf>
    <xf numFmtId="0" fontId="35" fillId="34" borderId="86" xfId="0" applyFont="1" applyFill="1" applyBorder="1" applyAlignment="1">
      <alignment horizontal="center" vertical="center"/>
    </xf>
    <xf numFmtId="0" fontId="35" fillId="34" borderId="59" xfId="0" applyFont="1" applyFill="1" applyBorder="1" applyAlignment="1">
      <alignment horizontal="center" vertical="center"/>
    </xf>
    <xf numFmtId="38" fontId="0" fillId="0" borderId="53" xfId="49" applyFont="1" applyFill="1" applyBorder="1" applyAlignment="1" applyProtection="1">
      <alignment horizontal="left" vertical="center"/>
      <protection locked="0"/>
    </xf>
    <xf numFmtId="38" fontId="0" fillId="0" borderId="87" xfId="49" applyFont="1" applyFill="1" applyBorder="1" applyAlignment="1" applyProtection="1">
      <alignment horizontal="left" vertical="center"/>
      <protection locked="0"/>
    </xf>
    <xf numFmtId="38" fontId="0" fillId="0" borderId="54" xfId="49" applyFont="1" applyFill="1" applyBorder="1" applyAlignment="1" applyProtection="1">
      <alignment horizontal="left" vertical="center"/>
      <protection locked="0"/>
    </xf>
    <xf numFmtId="178" fontId="0" fillId="0" borderId="88" xfId="49" applyNumberFormat="1" applyFont="1" applyFill="1" applyBorder="1" applyAlignment="1" applyProtection="1">
      <alignment horizontal="right" vertical="center"/>
      <protection locked="0"/>
    </xf>
    <xf numFmtId="178" fontId="0" fillId="0" borderId="89" xfId="49" applyNumberFormat="1" applyFont="1" applyFill="1" applyBorder="1" applyAlignment="1" applyProtection="1">
      <alignment horizontal="right" vertical="center"/>
      <protection locked="0"/>
    </xf>
    <xf numFmtId="180" fontId="0" fillId="30" borderId="11" xfId="49" applyNumberFormat="1" applyFont="1" applyFill="1" applyBorder="1" applyAlignment="1">
      <alignment horizontal="right" vertical="center"/>
    </xf>
    <xf numFmtId="0" fontId="0" fillId="34" borderId="18" xfId="0" applyFill="1" applyBorder="1" applyAlignment="1">
      <alignment horizontal="left" vertical="center"/>
    </xf>
    <xf numFmtId="38" fontId="0" fillId="0" borderId="75" xfId="49" applyFont="1" applyFill="1" applyBorder="1" applyAlignment="1" applyProtection="1">
      <alignment horizontal="left" vertical="center"/>
      <protection locked="0"/>
    </xf>
    <xf numFmtId="38" fontId="0" fillId="0" borderId="90" xfId="49" applyFont="1" applyFill="1" applyBorder="1" applyAlignment="1" applyProtection="1">
      <alignment horizontal="left" vertical="center"/>
      <protection locked="0"/>
    </xf>
    <xf numFmtId="38" fontId="0" fillId="0" borderId="91" xfId="49" applyFont="1" applyFill="1" applyBorder="1" applyAlignment="1" applyProtection="1">
      <alignment horizontal="left" vertical="center"/>
      <protection locked="0"/>
    </xf>
    <xf numFmtId="0" fontId="0" fillId="30" borderId="38" xfId="0" applyFill="1" applyBorder="1" applyAlignment="1">
      <alignment horizontal="left" vertical="center"/>
    </xf>
    <xf numFmtId="176" fontId="0" fillId="0" borderId="92" xfId="49" applyNumberFormat="1" applyFont="1" applyFill="1" applyBorder="1" applyAlignment="1" applyProtection="1">
      <alignment horizontal="right" vertical="center"/>
      <protection locked="0"/>
    </xf>
    <xf numFmtId="176" fontId="0" fillId="0" borderId="93" xfId="49" applyNumberFormat="1" applyFont="1" applyFill="1" applyBorder="1" applyAlignment="1" applyProtection="1">
      <alignment horizontal="right" vertical="center"/>
      <protection locked="0"/>
    </xf>
    <xf numFmtId="176" fontId="0" fillId="0" borderId="94" xfId="49" applyNumberFormat="1" applyFont="1" applyFill="1" applyBorder="1" applyAlignment="1" applyProtection="1">
      <alignment horizontal="right" vertical="center"/>
      <protection locked="0"/>
    </xf>
    <xf numFmtId="176" fontId="0" fillId="0" borderId="95" xfId="49" applyNumberFormat="1" applyFont="1" applyFill="1" applyBorder="1" applyAlignment="1" applyProtection="1">
      <alignment horizontal="right" vertical="center"/>
      <protection locked="0"/>
    </xf>
    <xf numFmtId="176" fontId="0" fillId="30" borderId="11" xfId="49" applyNumberFormat="1" applyFont="1" applyFill="1" applyBorder="1" applyAlignment="1">
      <alignment horizontal="right" vertical="center"/>
    </xf>
    <xf numFmtId="0" fontId="35" fillId="34" borderId="96" xfId="0" applyFont="1" applyFill="1" applyBorder="1" applyAlignment="1">
      <alignment horizontal="center" vertical="center" wrapText="1"/>
    </xf>
    <xf numFmtId="0" fontId="35" fillId="34" borderId="96" xfId="0" applyFont="1" applyFill="1" applyBorder="1" applyAlignment="1">
      <alignment horizontal="center" vertical="center"/>
    </xf>
    <xf numFmtId="0" fontId="35" fillId="34" borderId="97" xfId="0" applyFont="1" applyFill="1" applyBorder="1" applyAlignment="1">
      <alignment horizontal="center" vertical="center"/>
    </xf>
    <xf numFmtId="0" fontId="35" fillId="34" borderId="45" xfId="0" applyFont="1" applyFill="1" applyBorder="1" applyAlignment="1">
      <alignment horizontal="center" vertical="center" wrapText="1"/>
    </xf>
    <xf numFmtId="0" fontId="35" fillId="34" borderId="97" xfId="0" applyFont="1" applyFill="1" applyBorder="1" applyAlignment="1">
      <alignment horizontal="center" vertical="center" wrapText="1"/>
    </xf>
    <xf numFmtId="0" fontId="35" fillId="34" borderId="47" xfId="0" applyFont="1" applyFill="1" applyBorder="1" applyAlignment="1">
      <alignment horizontal="center" vertical="center" wrapText="1"/>
    </xf>
    <xf numFmtId="0" fontId="35" fillId="34" borderId="44" xfId="0" applyFont="1" applyFill="1" applyBorder="1" applyAlignment="1">
      <alignment horizontal="center" vertical="center" wrapText="1"/>
    </xf>
    <xf numFmtId="0" fontId="35" fillId="34" borderId="98" xfId="0" applyFont="1" applyFill="1" applyBorder="1" applyAlignment="1">
      <alignment horizontal="center" vertical="center" wrapText="1"/>
    </xf>
    <xf numFmtId="0" fontId="35" fillId="34" borderId="46" xfId="0" applyFont="1" applyFill="1" applyBorder="1" applyAlignment="1">
      <alignment horizontal="center" vertical="center" wrapText="1"/>
    </xf>
    <xf numFmtId="0" fontId="35" fillId="34" borderId="52" xfId="0" applyFont="1" applyFill="1" applyBorder="1" applyAlignment="1">
      <alignment horizontal="center" vertical="center"/>
    </xf>
    <xf numFmtId="0" fontId="35" fillId="34" borderId="99" xfId="0" applyFont="1" applyFill="1" applyBorder="1" applyAlignment="1">
      <alignment horizontal="center" vertical="center"/>
    </xf>
    <xf numFmtId="176" fontId="0" fillId="34" borderId="84" xfId="49" applyNumberFormat="1" applyFont="1" applyFill="1" applyBorder="1" applyAlignment="1">
      <alignment horizontal="right" vertical="center"/>
    </xf>
    <xf numFmtId="0" fontId="0" fillId="35" borderId="100" xfId="0" applyFill="1" applyBorder="1" applyAlignment="1">
      <alignment horizontal="center" vertical="center"/>
    </xf>
    <xf numFmtId="0" fontId="0" fillId="35" borderId="70" xfId="0" applyFill="1" applyBorder="1" applyAlignment="1">
      <alignment horizontal="left" vertical="center"/>
    </xf>
    <xf numFmtId="0" fontId="0" fillId="34" borderId="11" xfId="0" applyFill="1" applyBorder="1" applyAlignment="1">
      <alignment horizontal="left" vertical="center"/>
    </xf>
    <xf numFmtId="0" fontId="35" fillId="34" borderId="56" xfId="0" applyFont="1" applyFill="1" applyBorder="1" applyAlignment="1">
      <alignment horizontal="center" vertical="center"/>
    </xf>
    <xf numFmtId="0" fontId="35" fillId="34" borderId="57" xfId="0" applyFont="1" applyFill="1" applyBorder="1" applyAlignment="1">
      <alignment horizontal="center" vertical="center"/>
    </xf>
    <xf numFmtId="178" fontId="0" fillId="33" borderId="75" xfId="49" applyNumberFormat="1" applyFont="1" applyFill="1" applyBorder="1" applyAlignment="1" applyProtection="1">
      <alignment horizontal="right" vertical="center"/>
      <protection locked="0"/>
    </xf>
    <xf numFmtId="178" fontId="0" fillId="33" borderId="76" xfId="49" applyNumberFormat="1" applyFont="1" applyFill="1" applyBorder="1" applyAlignment="1" applyProtection="1">
      <alignment horizontal="right" vertical="center"/>
      <protection locked="0"/>
    </xf>
    <xf numFmtId="38" fontId="0" fillId="30" borderId="84" xfId="49" applyFont="1" applyFill="1" applyBorder="1" applyAlignment="1">
      <alignment horizontal="left" vertical="center"/>
    </xf>
    <xf numFmtId="38" fontId="0" fillId="30" borderId="68" xfId="49" applyFont="1" applyFill="1" applyBorder="1" applyAlignment="1">
      <alignment horizontal="left" vertical="center"/>
    </xf>
    <xf numFmtId="176" fontId="0" fillId="33" borderId="82" xfId="49" applyNumberFormat="1" applyFont="1" applyFill="1" applyBorder="1" applyAlignment="1" applyProtection="1">
      <alignment horizontal="right" vertical="center"/>
      <protection locked="0"/>
    </xf>
    <xf numFmtId="176" fontId="0" fillId="33" borderId="83" xfId="49" applyNumberFormat="1" applyFont="1" applyFill="1" applyBorder="1" applyAlignment="1" applyProtection="1">
      <alignment horizontal="right" vertical="center"/>
      <protection locked="0"/>
    </xf>
    <xf numFmtId="178" fontId="0" fillId="0" borderId="50" xfId="49" applyNumberFormat="1" applyFont="1" applyFill="1" applyBorder="1" applyAlignment="1" applyProtection="1">
      <alignment horizontal="right" vertical="center"/>
      <protection locked="0"/>
    </xf>
    <xf numFmtId="178" fontId="0" fillId="0" borderId="51" xfId="49" applyNumberFormat="1" applyFont="1" applyFill="1" applyBorder="1" applyAlignment="1" applyProtection="1">
      <alignment horizontal="right" vertical="center"/>
      <protection locked="0"/>
    </xf>
    <xf numFmtId="0" fontId="53" fillId="30" borderId="101" xfId="0" applyFont="1" applyFill="1" applyBorder="1" applyAlignment="1">
      <alignment horizontal="left" vertical="center" wrapText="1"/>
    </xf>
    <xf numFmtId="0" fontId="53" fillId="30" borderId="102" xfId="0" applyFont="1" applyFill="1" applyBorder="1" applyAlignment="1">
      <alignment horizontal="left" vertical="center" wrapText="1"/>
    </xf>
    <xf numFmtId="0" fontId="53" fillId="30" borderId="103"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38" xfId="0" applyFont="1" applyFill="1" applyBorder="1" applyAlignment="1">
      <alignment horizontal="center" vertical="center"/>
    </xf>
    <xf numFmtId="181" fontId="0" fillId="0" borderId="104" xfId="0" applyNumberFormat="1" applyBorder="1" applyAlignment="1" applyProtection="1">
      <alignment horizontal="center" vertical="center"/>
      <protection locked="0"/>
    </xf>
    <xf numFmtId="181" fontId="0" fillId="0" borderId="88" xfId="0" applyNumberFormat="1" applyBorder="1" applyAlignment="1" applyProtection="1">
      <alignment horizontal="center" vertical="center"/>
      <protection locked="0"/>
    </xf>
    <xf numFmtId="181" fontId="0" fillId="0" borderId="89" xfId="0" applyNumberFormat="1" applyBorder="1" applyAlignment="1" applyProtection="1">
      <alignment horizontal="center" vertical="center"/>
      <protection locked="0"/>
    </xf>
    <xf numFmtId="0" fontId="53" fillId="30" borderId="101" xfId="0" applyFont="1" applyFill="1" applyBorder="1" applyAlignment="1">
      <alignment horizontal="left" vertical="top" wrapText="1"/>
    </xf>
    <xf numFmtId="0" fontId="53" fillId="30" borderId="102" xfId="0" applyFont="1" applyFill="1" applyBorder="1" applyAlignment="1">
      <alignment horizontal="left" vertical="top" wrapText="1"/>
    </xf>
    <xf numFmtId="0" fontId="53" fillId="30" borderId="103" xfId="0" applyFont="1" applyFill="1" applyBorder="1" applyAlignment="1">
      <alignment horizontal="left" vertical="top" wrapText="1"/>
    </xf>
    <xf numFmtId="0" fontId="35" fillId="34" borderId="105" xfId="0" applyFont="1" applyFill="1" applyBorder="1" applyAlignment="1">
      <alignment horizontal="center" vertical="center" wrapText="1"/>
    </xf>
    <xf numFmtId="0" fontId="35" fillId="34" borderId="106" xfId="0" applyFont="1" applyFill="1" applyBorder="1" applyAlignment="1">
      <alignment horizontal="center" vertical="center" wrapText="1"/>
    </xf>
    <xf numFmtId="0" fontId="35" fillId="34" borderId="107" xfId="0" applyFont="1" applyFill="1" applyBorder="1" applyAlignment="1">
      <alignment horizontal="center" vertical="center" wrapText="1"/>
    </xf>
    <xf numFmtId="0" fontId="35" fillId="34" borderId="31" xfId="0" applyFont="1" applyFill="1" applyBorder="1" applyAlignment="1">
      <alignment horizontal="center" vertical="center" wrapText="1"/>
    </xf>
    <xf numFmtId="0" fontId="60" fillId="38" borderId="0" xfId="0" applyFont="1" applyFill="1" applyAlignment="1">
      <alignment horizontal="center" vertical="center"/>
    </xf>
    <xf numFmtId="0" fontId="61" fillId="35" borderId="108" xfId="0" applyFont="1" applyFill="1" applyBorder="1" applyAlignment="1">
      <alignment horizontal="center" vertical="center"/>
    </xf>
    <xf numFmtId="0" fontId="43" fillId="5" borderId="109" xfId="0" applyFont="1" applyFill="1" applyBorder="1" applyAlignment="1">
      <alignment horizontal="left" vertical="center" wrapText="1"/>
    </xf>
    <xf numFmtId="0" fontId="43" fillId="5" borderId="110" xfId="0" applyFont="1" applyFill="1" applyBorder="1" applyAlignment="1">
      <alignment horizontal="left" vertical="center" wrapText="1"/>
    </xf>
    <xf numFmtId="0" fontId="43" fillId="5" borderId="111" xfId="0" applyFont="1" applyFill="1" applyBorder="1" applyAlignment="1">
      <alignment horizontal="left" vertical="center" wrapText="1"/>
    </xf>
    <xf numFmtId="0" fontId="43" fillId="5" borderId="112" xfId="0" applyFont="1" applyFill="1" applyBorder="1" applyAlignment="1">
      <alignment horizontal="left" vertical="center" wrapText="1"/>
    </xf>
    <xf numFmtId="0" fontId="43" fillId="5" borderId="113" xfId="0" applyFont="1" applyFill="1" applyBorder="1" applyAlignment="1">
      <alignment horizontal="left" vertical="center" wrapText="1"/>
    </xf>
    <xf numFmtId="0" fontId="43" fillId="5" borderId="114" xfId="0" applyFont="1" applyFill="1" applyBorder="1" applyAlignment="1">
      <alignment horizontal="left" vertical="center" wrapText="1"/>
    </xf>
    <xf numFmtId="0" fontId="35" fillId="34" borderId="84" xfId="0" applyFont="1" applyFill="1" applyBorder="1" applyAlignment="1">
      <alignment horizontal="center" vertical="center"/>
    </xf>
    <xf numFmtId="0" fontId="35" fillId="34" borderId="68" xfId="0" applyFont="1" applyFill="1" applyBorder="1" applyAlignment="1">
      <alignment horizontal="center" vertical="center"/>
    </xf>
    <xf numFmtId="0" fontId="0" fillId="0" borderId="104"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0" fontId="55" fillId="35" borderId="21" xfId="0" applyFont="1" applyFill="1" applyBorder="1" applyAlignment="1">
      <alignment horizontal="center" vertical="center"/>
    </xf>
    <xf numFmtId="0" fontId="55" fillId="35" borderId="40" xfId="0" applyFont="1" applyFill="1" applyBorder="1" applyAlignment="1">
      <alignment horizontal="center" vertical="center"/>
    </xf>
    <xf numFmtId="0" fontId="35" fillId="34" borderId="38" xfId="0" applyFont="1" applyFill="1" applyBorder="1" applyAlignment="1">
      <alignment horizontal="center" vertical="center" wrapText="1"/>
    </xf>
    <xf numFmtId="0" fontId="35" fillId="34" borderId="17" xfId="0" applyFont="1" applyFill="1" applyBorder="1" applyAlignment="1">
      <alignment horizontal="center" vertical="center" wrapText="1"/>
    </xf>
    <xf numFmtId="176" fontId="0" fillId="30" borderId="38" xfId="0" applyNumberFormat="1" applyFont="1" applyFill="1" applyBorder="1" applyAlignment="1">
      <alignment horizontal="center" vertical="center" wrapText="1"/>
    </xf>
    <xf numFmtId="176" fontId="0" fillId="30" borderId="17" xfId="0" applyNumberFormat="1" applyFont="1" applyFill="1" applyBorder="1" applyAlignment="1">
      <alignment horizontal="center" vertical="center" wrapText="1"/>
    </xf>
    <xf numFmtId="176" fontId="0" fillId="30" borderId="39" xfId="0" applyNumberFormat="1" applyFont="1" applyFill="1" applyBorder="1" applyAlignment="1">
      <alignment horizontal="center" vertical="center" wrapText="1"/>
    </xf>
    <xf numFmtId="38" fontId="0" fillId="0" borderId="82" xfId="49" applyFont="1" applyFill="1" applyBorder="1" applyAlignment="1" applyProtection="1">
      <alignment horizontal="left" vertical="center"/>
      <protection locked="0"/>
    </xf>
    <xf numFmtId="38" fontId="0" fillId="0" borderId="115" xfId="49" applyFont="1" applyFill="1" applyBorder="1" applyAlignment="1" applyProtection="1">
      <alignment horizontal="left" vertical="center"/>
      <protection locked="0"/>
    </xf>
    <xf numFmtId="38" fontId="0" fillId="0" borderId="116" xfId="49" applyFont="1" applyFill="1" applyBorder="1" applyAlignment="1" applyProtection="1">
      <alignment horizontal="left" vertical="center"/>
      <protection locked="0"/>
    </xf>
    <xf numFmtId="0" fontId="62" fillId="35" borderId="108" xfId="0" applyFont="1" applyFill="1" applyBorder="1" applyAlignment="1">
      <alignment horizontal="center" vertical="center"/>
    </xf>
    <xf numFmtId="14" fontId="0" fillId="0" borderId="35" xfId="0" applyNumberFormat="1"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5" xfId="0"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8">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34</xdr:row>
      <xdr:rowOff>9525</xdr:rowOff>
    </xdr:from>
    <xdr:to>
      <xdr:col>6</xdr:col>
      <xdr:colOff>457200</xdr:colOff>
      <xdr:row>35</xdr:row>
      <xdr:rowOff>0</xdr:rowOff>
    </xdr:to>
    <xdr:sp>
      <xdr:nvSpPr>
        <xdr:cNvPr id="1" name="下矢印 3"/>
        <xdr:cNvSpPr>
          <a:spLocks/>
        </xdr:cNvSpPr>
      </xdr:nvSpPr>
      <xdr:spPr>
        <a:xfrm>
          <a:off x="3543300" y="580072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70</xdr:row>
      <xdr:rowOff>38100</xdr:rowOff>
    </xdr:from>
    <xdr:to>
      <xdr:col>8</xdr:col>
      <xdr:colOff>600075</xdr:colOff>
      <xdr:row>70</xdr:row>
      <xdr:rowOff>209550</xdr:rowOff>
    </xdr:to>
    <xdr:sp>
      <xdr:nvSpPr>
        <xdr:cNvPr id="2" name="下矢印 4"/>
        <xdr:cNvSpPr>
          <a:spLocks/>
        </xdr:cNvSpPr>
      </xdr:nvSpPr>
      <xdr:spPr>
        <a:xfrm rot="5400000">
          <a:off x="4591050" y="14544675"/>
          <a:ext cx="571500" cy="171450"/>
        </a:xfrm>
        <a:prstGeom prst="downArrow">
          <a:avLst>
            <a:gd name="adj" fmla="val 3480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95250</xdr:colOff>
      <xdr:row>23</xdr:row>
      <xdr:rowOff>9525</xdr:rowOff>
    </xdr:to>
    <xdr:sp>
      <xdr:nvSpPr>
        <xdr:cNvPr id="3" name="下矢印 5"/>
        <xdr:cNvSpPr>
          <a:spLocks/>
        </xdr:cNvSpPr>
      </xdr:nvSpPr>
      <xdr:spPr>
        <a:xfrm rot="10800000">
          <a:off x="2428875" y="32575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34</xdr:row>
      <xdr:rowOff>9525</xdr:rowOff>
    </xdr:from>
    <xdr:to>
      <xdr:col>4</xdr:col>
      <xdr:colOff>200025</xdr:colOff>
      <xdr:row>35</xdr:row>
      <xdr:rowOff>0</xdr:rowOff>
    </xdr:to>
    <xdr:sp>
      <xdr:nvSpPr>
        <xdr:cNvPr id="4" name="下矢印 6"/>
        <xdr:cNvSpPr>
          <a:spLocks/>
        </xdr:cNvSpPr>
      </xdr:nvSpPr>
      <xdr:spPr>
        <a:xfrm>
          <a:off x="1924050" y="580072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476250</xdr:colOff>
      <xdr:row>34</xdr:row>
      <xdr:rowOff>9525</xdr:rowOff>
    </xdr:from>
    <xdr:to>
      <xdr:col>10</xdr:col>
      <xdr:colOff>142875</xdr:colOff>
      <xdr:row>35</xdr:row>
      <xdr:rowOff>0</xdr:rowOff>
    </xdr:to>
    <xdr:sp>
      <xdr:nvSpPr>
        <xdr:cNvPr id="5" name="下矢印 7"/>
        <xdr:cNvSpPr>
          <a:spLocks/>
        </xdr:cNvSpPr>
      </xdr:nvSpPr>
      <xdr:spPr>
        <a:xfrm>
          <a:off x="5648325" y="580072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95250</xdr:colOff>
      <xdr:row>23</xdr:row>
      <xdr:rowOff>9525</xdr:rowOff>
    </xdr:to>
    <xdr:sp>
      <xdr:nvSpPr>
        <xdr:cNvPr id="6" name="下矢印 8"/>
        <xdr:cNvSpPr>
          <a:spLocks/>
        </xdr:cNvSpPr>
      </xdr:nvSpPr>
      <xdr:spPr>
        <a:xfrm rot="10800000">
          <a:off x="2428875" y="32575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95250</xdr:colOff>
      <xdr:row>23</xdr:row>
      <xdr:rowOff>9525</xdr:rowOff>
    </xdr:to>
    <xdr:sp>
      <xdr:nvSpPr>
        <xdr:cNvPr id="7" name="下矢印 9"/>
        <xdr:cNvSpPr>
          <a:spLocks/>
        </xdr:cNvSpPr>
      </xdr:nvSpPr>
      <xdr:spPr>
        <a:xfrm rot="10800000">
          <a:off x="2428875" y="32575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34</xdr:row>
      <xdr:rowOff>9525</xdr:rowOff>
    </xdr:from>
    <xdr:to>
      <xdr:col>6</xdr:col>
      <xdr:colOff>438150</xdr:colOff>
      <xdr:row>35</xdr:row>
      <xdr:rowOff>0</xdr:rowOff>
    </xdr:to>
    <xdr:sp>
      <xdr:nvSpPr>
        <xdr:cNvPr id="8" name="下矢印 10"/>
        <xdr:cNvSpPr>
          <a:spLocks/>
        </xdr:cNvSpPr>
      </xdr:nvSpPr>
      <xdr:spPr>
        <a:xfrm>
          <a:off x="3514725" y="5800725"/>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180975</xdr:colOff>
      <xdr:row>34</xdr:row>
      <xdr:rowOff>9525</xdr:rowOff>
    </xdr:from>
    <xdr:to>
      <xdr:col>6</xdr:col>
      <xdr:colOff>438150</xdr:colOff>
      <xdr:row>35</xdr:row>
      <xdr:rowOff>0</xdr:rowOff>
    </xdr:to>
    <xdr:sp>
      <xdr:nvSpPr>
        <xdr:cNvPr id="9" name="下矢印 11"/>
        <xdr:cNvSpPr>
          <a:spLocks/>
        </xdr:cNvSpPr>
      </xdr:nvSpPr>
      <xdr:spPr>
        <a:xfrm>
          <a:off x="3524250" y="580072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34</xdr:row>
      <xdr:rowOff>9525</xdr:rowOff>
    </xdr:from>
    <xdr:to>
      <xdr:col>6</xdr:col>
      <xdr:colOff>438150</xdr:colOff>
      <xdr:row>35</xdr:row>
      <xdr:rowOff>0</xdr:rowOff>
    </xdr:to>
    <xdr:sp>
      <xdr:nvSpPr>
        <xdr:cNvPr id="10" name="下矢印 12"/>
        <xdr:cNvSpPr>
          <a:spLocks/>
        </xdr:cNvSpPr>
      </xdr:nvSpPr>
      <xdr:spPr>
        <a:xfrm>
          <a:off x="3514725" y="5800725"/>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180975</xdr:colOff>
      <xdr:row>34</xdr:row>
      <xdr:rowOff>9525</xdr:rowOff>
    </xdr:from>
    <xdr:to>
      <xdr:col>6</xdr:col>
      <xdr:colOff>438150</xdr:colOff>
      <xdr:row>35</xdr:row>
      <xdr:rowOff>0</xdr:rowOff>
    </xdr:to>
    <xdr:sp>
      <xdr:nvSpPr>
        <xdr:cNvPr id="11" name="下矢印 13"/>
        <xdr:cNvSpPr>
          <a:spLocks/>
        </xdr:cNvSpPr>
      </xdr:nvSpPr>
      <xdr:spPr>
        <a:xfrm>
          <a:off x="3524250" y="580072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34</xdr:row>
      <xdr:rowOff>9525</xdr:rowOff>
    </xdr:from>
    <xdr:to>
      <xdr:col>6</xdr:col>
      <xdr:colOff>438150</xdr:colOff>
      <xdr:row>35</xdr:row>
      <xdr:rowOff>0</xdr:rowOff>
    </xdr:to>
    <xdr:sp>
      <xdr:nvSpPr>
        <xdr:cNvPr id="12" name="下矢印 14"/>
        <xdr:cNvSpPr>
          <a:spLocks/>
        </xdr:cNvSpPr>
      </xdr:nvSpPr>
      <xdr:spPr>
        <a:xfrm>
          <a:off x="3514725" y="5800725"/>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26</xdr:row>
      <xdr:rowOff>19050</xdr:rowOff>
    </xdr:from>
    <xdr:to>
      <xdr:col>8</xdr:col>
      <xdr:colOff>457200</xdr:colOff>
      <xdr:row>26</xdr:row>
      <xdr:rowOff>161925</xdr:rowOff>
    </xdr:to>
    <xdr:sp>
      <xdr:nvSpPr>
        <xdr:cNvPr id="13" name="下矢印 17"/>
        <xdr:cNvSpPr>
          <a:spLocks/>
        </xdr:cNvSpPr>
      </xdr:nvSpPr>
      <xdr:spPr>
        <a:xfrm rot="10800000">
          <a:off x="4733925" y="4219575"/>
          <a:ext cx="28575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26</xdr:row>
      <xdr:rowOff>28575</xdr:rowOff>
    </xdr:from>
    <xdr:to>
      <xdr:col>4</xdr:col>
      <xdr:colOff>409575</xdr:colOff>
      <xdr:row>27</xdr:row>
      <xdr:rowOff>0</xdr:rowOff>
    </xdr:to>
    <xdr:sp>
      <xdr:nvSpPr>
        <xdr:cNvPr id="14" name="下矢印 18"/>
        <xdr:cNvSpPr>
          <a:spLocks/>
        </xdr:cNvSpPr>
      </xdr:nvSpPr>
      <xdr:spPr>
        <a:xfrm rot="10800000">
          <a:off x="2114550" y="4229100"/>
          <a:ext cx="27622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92"/>
  <sheetViews>
    <sheetView tabSelected="1" view="pageBreakPreview" zoomScale="70" zoomScaleNormal="80" zoomScaleSheetLayoutView="70" zoomScalePageLayoutView="0" workbookViewId="0" topLeftCell="A1">
      <selection activeCell="B2" sqref="B2:M2"/>
    </sheetView>
  </sheetViews>
  <sheetFormatPr defaultColWidth="9.140625" defaultRowHeight="15"/>
  <cols>
    <col min="1" max="1" width="2.28125" style="0" customWidth="1"/>
    <col min="5" max="5" width="9.00390625" style="0" bestFit="1" customWidth="1"/>
    <col min="6" max="6" width="11.421875" style="0" customWidth="1"/>
    <col min="10" max="10" width="8.8515625" style="0" customWidth="1"/>
    <col min="13" max="13" width="12.7109375" style="0" customWidth="1"/>
    <col min="14" max="14" width="1.8515625" style="0" customWidth="1"/>
  </cols>
  <sheetData>
    <row r="2" spans="2:13" ht="19.5" customHeight="1">
      <c r="B2" s="243" t="s">
        <v>71</v>
      </c>
      <c r="C2" s="243"/>
      <c r="D2" s="243"/>
      <c r="E2" s="243"/>
      <c r="F2" s="243"/>
      <c r="G2" s="243"/>
      <c r="H2" s="243"/>
      <c r="I2" s="243"/>
      <c r="J2" s="243"/>
      <c r="K2" s="243"/>
      <c r="L2" s="243"/>
      <c r="M2" s="243"/>
    </row>
    <row r="3" spans="2:13" ht="3.75" customHeight="1">
      <c r="B3" s="1"/>
      <c r="C3" s="1"/>
      <c r="D3" s="1"/>
      <c r="E3" s="1"/>
      <c r="F3" s="1"/>
      <c r="G3" s="1"/>
      <c r="H3" s="1"/>
      <c r="I3" s="1"/>
      <c r="J3" s="1"/>
      <c r="K3" s="1"/>
      <c r="L3" s="1"/>
      <c r="M3" s="1"/>
    </row>
    <row r="4" spans="2:13" ht="27" customHeight="1">
      <c r="B4" s="244" t="s">
        <v>72</v>
      </c>
      <c r="C4" s="244"/>
      <c r="D4" s="244"/>
      <c r="E4" s="244"/>
      <c r="F4" s="244"/>
      <c r="G4" s="244"/>
      <c r="H4" s="244"/>
      <c r="I4" s="244"/>
      <c r="J4" s="244"/>
      <c r="K4" s="244"/>
      <c r="L4" s="244"/>
      <c r="M4" s="244"/>
    </row>
    <row r="5" spans="2:13" ht="3.75" customHeight="1">
      <c r="B5" s="1"/>
      <c r="C5" s="1"/>
      <c r="D5" s="1"/>
      <c r="E5" s="1"/>
      <c r="F5" s="1"/>
      <c r="G5" s="1"/>
      <c r="H5" s="1"/>
      <c r="I5" s="1"/>
      <c r="J5" s="1"/>
      <c r="K5" s="1"/>
      <c r="L5" s="1"/>
      <c r="M5" s="1"/>
    </row>
    <row r="6" spans="2:13" ht="19.5" customHeight="1">
      <c r="B6" s="245" t="s">
        <v>108</v>
      </c>
      <c r="C6" s="246"/>
      <c r="D6" s="246"/>
      <c r="E6" s="246"/>
      <c r="F6" s="246"/>
      <c r="G6" s="246"/>
      <c r="H6" s="246"/>
      <c r="I6" s="246"/>
      <c r="J6" s="246"/>
      <c r="K6" s="246"/>
      <c r="L6" s="246"/>
      <c r="M6" s="247"/>
    </row>
    <row r="7" spans="2:13" ht="19.5" customHeight="1">
      <c r="B7" s="248"/>
      <c r="C7" s="249"/>
      <c r="D7" s="249"/>
      <c r="E7" s="249"/>
      <c r="F7" s="249"/>
      <c r="G7" s="249"/>
      <c r="H7" s="249"/>
      <c r="I7" s="249"/>
      <c r="J7" s="249"/>
      <c r="K7" s="249"/>
      <c r="L7" s="249"/>
      <c r="M7" s="250"/>
    </row>
    <row r="8" spans="2:13" ht="3.75" customHeight="1" thickBot="1">
      <c r="B8" s="1"/>
      <c r="C8" s="1"/>
      <c r="D8" s="1"/>
      <c r="E8" s="1"/>
      <c r="F8" s="1"/>
      <c r="G8" s="1"/>
      <c r="H8" s="1"/>
      <c r="I8" s="1"/>
      <c r="J8" s="1"/>
      <c r="K8" s="1"/>
      <c r="L8" s="1"/>
      <c r="M8" s="1"/>
    </row>
    <row r="9" spans="2:13" ht="19.5" customHeight="1" thickBot="1">
      <c r="B9" s="251" t="s">
        <v>0</v>
      </c>
      <c r="C9" s="252"/>
      <c r="D9" s="253" t="s">
        <v>35</v>
      </c>
      <c r="E9" s="254"/>
      <c r="F9" s="254"/>
      <c r="G9" s="254"/>
      <c r="H9" s="254"/>
      <c r="I9" s="254"/>
      <c r="J9" s="254"/>
      <c r="K9" s="254"/>
      <c r="L9" s="254"/>
      <c r="M9" s="255"/>
    </row>
    <row r="10" spans="2:13" ht="9.75" customHeight="1">
      <c r="B10" s="74"/>
      <c r="C10" s="74"/>
      <c r="D10" s="74"/>
      <c r="E10" s="74"/>
      <c r="F10" s="74"/>
      <c r="G10" s="74"/>
      <c r="H10" s="74"/>
      <c r="I10" s="74"/>
      <c r="J10" s="74"/>
      <c r="K10" s="74"/>
      <c r="L10" s="74"/>
      <c r="M10" s="74"/>
    </row>
    <row r="11" spans="2:13" ht="12.75">
      <c r="B11" s="125" t="s">
        <v>2</v>
      </c>
      <c r="C11" s="125"/>
      <c r="D11" s="125"/>
      <c r="E11" s="125"/>
      <c r="F11" s="125"/>
      <c r="G11" s="125"/>
      <c r="H11" s="125"/>
      <c r="I11" s="125"/>
      <c r="J11" s="125"/>
      <c r="K11" s="125"/>
      <c r="L11" s="125"/>
      <c r="M11" s="125"/>
    </row>
    <row r="12" spans="2:13" ht="3.75" customHeight="1" thickBot="1">
      <c r="B12" s="74"/>
      <c r="C12" s="74"/>
      <c r="D12" s="74"/>
      <c r="E12" s="74"/>
      <c r="F12" s="74"/>
      <c r="G12" s="74"/>
      <c r="H12" s="74"/>
      <c r="I12" s="74"/>
      <c r="J12" s="74"/>
      <c r="K12" s="74"/>
      <c r="L12" s="74"/>
      <c r="M12" s="74"/>
    </row>
    <row r="13" spans="2:13" ht="12.75" customHeight="1" hidden="1">
      <c r="B13" s="126" t="s">
        <v>6</v>
      </c>
      <c r="C13" s="127"/>
      <c r="D13" s="130" t="s">
        <v>43</v>
      </c>
      <c r="E13" s="131"/>
      <c r="F13" s="131"/>
      <c r="G13" s="131"/>
      <c r="H13" s="132"/>
      <c r="I13" s="1"/>
      <c r="J13" s="3"/>
      <c r="K13" s="3"/>
      <c r="L13" s="3"/>
      <c r="M13" s="3"/>
    </row>
    <row r="14" spans="2:13" ht="13.5" hidden="1" thickBot="1">
      <c r="B14" s="128"/>
      <c r="C14" s="129"/>
      <c r="D14" s="133"/>
      <c r="E14" s="134"/>
      <c r="F14" s="134"/>
      <c r="G14" s="134"/>
      <c r="H14" s="135"/>
      <c r="I14" s="1"/>
      <c r="J14" s="3"/>
      <c r="K14" s="3"/>
      <c r="L14" s="3"/>
      <c r="M14" s="3"/>
    </row>
    <row r="15" spans="2:13" ht="13.5" hidden="1" thickBot="1">
      <c r="B15" s="126" t="s">
        <v>5</v>
      </c>
      <c r="C15" s="127"/>
      <c r="D15" s="130" t="s">
        <v>16</v>
      </c>
      <c r="E15" s="131"/>
      <c r="F15" s="131"/>
      <c r="G15" s="131"/>
      <c r="H15" s="132"/>
      <c r="I15" s="1"/>
      <c r="J15" s="3"/>
      <c r="K15" s="3"/>
      <c r="L15" s="3"/>
      <c r="M15" s="3"/>
    </row>
    <row r="16" spans="2:13" ht="13.5" hidden="1" thickBot="1">
      <c r="B16" s="128"/>
      <c r="C16" s="129"/>
      <c r="D16" s="136"/>
      <c r="E16" s="137"/>
      <c r="F16" s="137"/>
      <c r="G16" s="137"/>
      <c r="H16" s="138"/>
      <c r="I16" s="1"/>
      <c r="J16" s="3"/>
      <c r="K16" s="3"/>
      <c r="L16" s="3"/>
      <c r="M16" s="3"/>
    </row>
    <row r="17" spans="2:13" ht="3.75" customHeight="1" hidden="1" thickBot="1">
      <c r="B17" s="1"/>
      <c r="C17" s="1"/>
      <c r="D17" s="1"/>
      <c r="E17" s="1"/>
      <c r="F17" s="1"/>
      <c r="G17" s="1"/>
      <c r="H17" s="1"/>
      <c r="I17" s="1"/>
      <c r="J17" s="1"/>
      <c r="K17" s="1"/>
      <c r="L17" s="1"/>
      <c r="M17" s="1"/>
    </row>
    <row r="18" spans="2:13" ht="19.5" customHeight="1">
      <c r="B18" s="110" t="s">
        <v>36</v>
      </c>
      <c r="C18" s="110"/>
      <c r="D18" s="111"/>
      <c r="E18" s="38" t="s">
        <v>1</v>
      </c>
      <c r="F18" s="114" t="s">
        <v>34</v>
      </c>
      <c r="G18" s="114"/>
      <c r="H18" s="115"/>
      <c r="I18" s="115"/>
      <c r="J18" s="115"/>
      <c r="K18" s="115"/>
      <c r="L18" s="115"/>
      <c r="M18" s="116"/>
    </row>
    <row r="19" spans="2:13" ht="19.5" customHeight="1" thickBot="1">
      <c r="B19" s="112"/>
      <c r="C19" s="112"/>
      <c r="D19" s="113"/>
      <c r="E19" s="144" t="s">
        <v>37</v>
      </c>
      <c r="F19" s="145"/>
      <c r="G19" s="145" t="s">
        <v>38</v>
      </c>
      <c r="H19" s="145"/>
      <c r="I19" s="145" t="s">
        <v>44</v>
      </c>
      <c r="J19" s="145"/>
      <c r="K19" s="145"/>
      <c r="L19" s="145"/>
      <c r="M19" s="148"/>
    </row>
    <row r="20" spans="2:13" ht="19.5" customHeight="1" thickBot="1">
      <c r="B20" s="80" t="s">
        <v>94</v>
      </c>
      <c r="C20" s="80"/>
      <c r="D20" s="81"/>
      <c r="E20" s="94">
        <v>3000</v>
      </c>
      <c r="F20" s="95"/>
      <c r="G20" s="9" t="s">
        <v>3</v>
      </c>
      <c r="H20" s="143" t="s">
        <v>73</v>
      </c>
      <c r="I20" s="143"/>
      <c r="J20" s="139"/>
      <c r="K20" s="140"/>
      <c r="L20" s="140"/>
      <c r="M20" s="140"/>
    </row>
    <row r="21" spans="2:13" ht="19.5" customHeight="1" thickBot="1">
      <c r="B21" s="80" t="s">
        <v>95</v>
      </c>
      <c r="C21" s="80"/>
      <c r="D21" s="81"/>
      <c r="E21" s="94">
        <v>6000</v>
      </c>
      <c r="F21" s="95"/>
      <c r="G21" s="10" t="s">
        <v>3</v>
      </c>
      <c r="H21" s="143" t="s">
        <v>73</v>
      </c>
      <c r="I21" s="143"/>
      <c r="J21" s="141"/>
      <c r="K21" s="142"/>
      <c r="L21" s="142"/>
      <c r="M21" s="142"/>
    </row>
    <row r="22" spans="2:13" ht="19.5" customHeight="1" thickBot="1">
      <c r="B22" s="212" t="s">
        <v>96</v>
      </c>
      <c r="C22" s="212"/>
      <c r="D22" s="213"/>
      <c r="E22" s="94">
        <v>8000</v>
      </c>
      <c r="F22" s="95"/>
      <c r="G22" s="11" t="s">
        <v>3</v>
      </c>
      <c r="H22" s="143" t="s">
        <v>73</v>
      </c>
      <c r="I22" s="143"/>
      <c r="J22" s="141"/>
      <c r="K22" s="142"/>
      <c r="L22" s="142"/>
      <c r="M22" s="142"/>
    </row>
    <row r="23" spans="2:13" ht="19.5" customHeight="1">
      <c r="B23" s="96"/>
      <c r="C23" s="96"/>
      <c r="D23" s="96"/>
      <c r="E23" s="96"/>
      <c r="F23" s="96"/>
      <c r="G23" s="96"/>
      <c r="H23" s="96"/>
      <c r="I23" s="96"/>
      <c r="J23" s="96"/>
      <c r="K23" s="96"/>
      <c r="L23" s="96"/>
      <c r="M23" s="96"/>
    </row>
    <row r="24" spans="2:13" ht="19.5" customHeight="1">
      <c r="B24" s="228" t="s">
        <v>89</v>
      </c>
      <c r="C24" s="229"/>
      <c r="D24" s="229"/>
      <c r="E24" s="229"/>
      <c r="F24" s="229"/>
      <c r="G24" s="229"/>
      <c r="H24" s="229"/>
      <c r="I24" s="229"/>
      <c r="J24" s="229"/>
      <c r="K24" s="229"/>
      <c r="L24" s="229"/>
      <c r="M24" s="230"/>
    </row>
    <row r="25" spans="2:13" ht="9" customHeight="1" thickBot="1">
      <c r="B25" s="29"/>
      <c r="C25" s="29"/>
      <c r="D25" s="29"/>
      <c r="E25" s="29"/>
      <c r="F25" s="29"/>
      <c r="G25" s="29"/>
      <c r="H25" s="29"/>
      <c r="I25" s="29"/>
      <c r="J25" s="29"/>
      <c r="K25" s="29"/>
      <c r="L25" s="29"/>
      <c r="M25" s="29"/>
    </row>
    <row r="26" spans="2:13" ht="27.75" customHeight="1" thickBot="1">
      <c r="B26" s="231" t="s">
        <v>90</v>
      </c>
      <c r="C26" s="232"/>
      <c r="D26" s="233" t="s">
        <v>109</v>
      </c>
      <c r="E26" s="234"/>
      <c r="F26" s="235"/>
      <c r="G26" s="28" t="s">
        <v>91</v>
      </c>
      <c r="H26" s="233" t="s">
        <v>92</v>
      </c>
      <c r="I26" s="234"/>
      <c r="J26" s="235"/>
      <c r="K26" s="5"/>
      <c r="L26" s="5"/>
      <c r="M26" s="5"/>
    </row>
    <row r="27" spans="2:13" ht="12.75" customHeight="1">
      <c r="B27" s="5"/>
      <c r="C27" s="5"/>
      <c r="D27" s="5"/>
      <c r="E27" s="5"/>
      <c r="F27" s="5"/>
      <c r="G27" s="5"/>
      <c r="H27" s="5"/>
      <c r="I27" s="5"/>
      <c r="J27" s="5"/>
      <c r="K27" s="5"/>
      <c r="L27" s="5"/>
      <c r="M27" s="5"/>
    </row>
    <row r="28" spans="2:13" ht="27.75" customHeight="1">
      <c r="B28" s="236" t="s">
        <v>93</v>
      </c>
      <c r="C28" s="237"/>
      <c r="D28" s="237"/>
      <c r="E28" s="237"/>
      <c r="F28" s="237"/>
      <c r="G28" s="237"/>
      <c r="H28" s="237"/>
      <c r="I28" s="237"/>
      <c r="J28" s="237"/>
      <c r="K28" s="237"/>
      <c r="L28" s="237"/>
      <c r="M28" s="238"/>
    </row>
    <row r="29" spans="2:13" ht="9.75" customHeight="1">
      <c r="B29" s="117"/>
      <c r="C29" s="117"/>
      <c r="D29" s="117"/>
      <c r="E29" s="117"/>
      <c r="F29" s="117"/>
      <c r="G29" s="117"/>
      <c r="H29" s="117"/>
      <c r="I29" s="117"/>
      <c r="J29" s="117"/>
      <c r="K29" s="117"/>
      <c r="L29" s="117"/>
      <c r="M29" s="117"/>
    </row>
    <row r="30" spans="2:13" ht="12.75">
      <c r="B30" s="75" t="s">
        <v>97</v>
      </c>
      <c r="C30" s="75"/>
      <c r="D30" s="75"/>
      <c r="E30" s="75"/>
      <c r="F30" s="75"/>
      <c r="G30" s="75"/>
      <c r="H30" s="75"/>
      <c r="I30" s="75"/>
      <c r="J30" s="75"/>
      <c r="K30" s="75"/>
      <c r="L30" s="75"/>
      <c r="M30" s="75"/>
    </row>
    <row r="31" spans="2:13" ht="3.75" customHeight="1">
      <c r="B31" s="96"/>
      <c r="C31" s="96"/>
      <c r="D31" s="96"/>
      <c r="E31" s="96"/>
      <c r="F31" s="96"/>
      <c r="G31" s="96"/>
      <c r="H31" s="96"/>
      <c r="I31" s="96"/>
      <c r="J31" s="96"/>
      <c r="K31" s="96"/>
      <c r="L31" s="96"/>
      <c r="M31" s="96"/>
    </row>
    <row r="32" spans="2:13" ht="19.5" customHeight="1">
      <c r="B32" s="118" t="s">
        <v>54</v>
      </c>
      <c r="C32" s="119"/>
      <c r="D32" s="119"/>
      <c r="E32" s="120"/>
      <c r="F32" s="119" t="s">
        <v>99</v>
      </c>
      <c r="G32" s="119"/>
      <c r="H32" s="119"/>
      <c r="I32" s="120"/>
      <c r="J32" s="118" t="s">
        <v>62</v>
      </c>
      <c r="K32" s="119"/>
      <c r="L32" s="119"/>
      <c r="M32" s="120"/>
    </row>
    <row r="33" spans="2:13" ht="19.5" customHeight="1">
      <c r="B33" s="121"/>
      <c r="C33" s="122"/>
      <c r="D33" s="122"/>
      <c r="E33" s="123"/>
      <c r="F33" s="122"/>
      <c r="G33" s="122"/>
      <c r="H33" s="122"/>
      <c r="I33" s="123"/>
      <c r="J33" s="121"/>
      <c r="K33" s="122"/>
      <c r="L33" s="122"/>
      <c r="M33" s="123"/>
    </row>
    <row r="34" spans="2:13" ht="19.5" customHeight="1">
      <c r="B34" s="121"/>
      <c r="C34" s="122"/>
      <c r="D34" s="122"/>
      <c r="E34" s="123"/>
      <c r="F34" s="122"/>
      <c r="G34" s="122"/>
      <c r="H34" s="122"/>
      <c r="I34" s="123"/>
      <c r="J34" s="121"/>
      <c r="K34" s="122"/>
      <c r="L34" s="122"/>
      <c r="M34" s="123"/>
    </row>
    <row r="35" spans="2:13" ht="19.5" customHeight="1">
      <c r="B35" s="215"/>
      <c r="C35" s="215"/>
      <c r="D35" s="215"/>
      <c r="E35" s="215"/>
      <c r="F35" s="215"/>
      <c r="G35" s="215"/>
      <c r="H35" s="215"/>
      <c r="I35" s="215"/>
      <c r="J35" s="215"/>
      <c r="K35" s="215"/>
      <c r="L35" s="215"/>
      <c r="M35" s="215"/>
    </row>
    <row r="36" spans="2:13" ht="19.5" customHeight="1">
      <c r="B36" s="209" t="s">
        <v>12</v>
      </c>
      <c r="C36" s="206"/>
      <c r="D36" s="206"/>
      <c r="E36" s="206"/>
      <c r="F36" s="206"/>
      <c r="G36" s="206" t="s">
        <v>66</v>
      </c>
      <c r="H36" s="206"/>
      <c r="I36" s="206"/>
      <c r="J36" s="184" t="s">
        <v>64</v>
      </c>
      <c r="K36" s="185"/>
      <c r="L36" s="185"/>
      <c r="M36" s="186"/>
    </row>
    <row r="37" spans="2:13" ht="19.5" customHeight="1">
      <c r="B37" s="210"/>
      <c r="C37" s="203"/>
      <c r="D37" s="203"/>
      <c r="E37" s="203"/>
      <c r="F37" s="203"/>
      <c r="G37" s="203"/>
      <c r="H37" s="203"/>
      <c r="I37" s="203"/>
      <c r="J37" s="203" t="s">
        <v>65</v>
      </c>
      <c r="K37" s="204"/>
      <c r="L37" s="239" t="s">
        <v>98</v>
      </c>
      <c r="M37" s="240"/>
    </row>
    <row r="38" spans="2:13" ht="19.5" customHeight="1" thickBot="1">
      <c r="B38" s="211"/>
      <c r="C38" s="207"/>
      <c r="D38" s="207"/>
      <c r="E38" s="207"/>
      <c r="F38" s="207"/>
      <c r="G38" s="207"/>
      <c r="H38" s="208"/>
      <c r="I38" s="208"/>
      <c r="J38" s="205"/>
      <c r="K38" s="205"/>
      <c r="L38" s="241"/>
      <c r="M38" s="242"/>
    </row>
    <row r="39" spans="2:13" ht="19.5" customHeight="1">
      <c r="B39" s="164" t="s">
        <v>53</v>
      </c>
      <c r="C39" s="86" t="s">
        <v>56</v>
      </c>
      <c r="D39" s="92" t="s">
        <v>7</v>
      </c>
      <c r="E39" s="92"/>
      <c r="F39" s="93"/>
      <c r="G39" s="39">
        <v>0</v>
      </c>
      <c r="H39" s="171" t="s">
        <v>74</v>
      </c>
      <c r="I39" s="172"/>
      <c r="J39" s="202">
        <v>2.58</v>
      </c>
      <c r="K39" s="202"/>
      <c r="L39" s="155">
        <f>IF(ISERROR($G$39*$J$39)=TRUE,"-",$G$39*$J$39)</f>
        <v>0</v>
      </c>
      <c r="M39" s="91"/>
    </row>
    <row r="40" spans="2:13" ht="19.5" customHeight="1">
      <c r="B40" s="143"/>
      <c r="C40" s="86"/>
      <c r="D40" s="92" t="s">
        <v>17</v>
      </c>
      <c r="E40" s="92"/>
      <c r="F40" s="93"/>
      <c r="G40" s="40">
        <v>0</v>
      </c>
      <c r="H40" s="171" t="s">
        <v>75</v>
      </c>
      <c r="I40" s="172"/>
      <c r="J40" s="202">
        <v>2.23</v>
      </c>
      <c r="K40" s="202"/>
      <c r="L40" s="155">
        <f>IF(ISERROR($G$40*$J$40)=TRUE,"-",$G$40*$J$40)</f>
        <v>0</v>
      </c>
      <c r="M40" s="91"/>
    </row>
    <row r="41" spans="2:13" ht="19.5" customHeight="1">
      <c r="B41" s="143"/>
      <c r="C41" s="86"/>
      <c r="D41" s="92" t="s">
        <v>60</v>
      </c>
      <c r="E41" s="92"/>
      <c r="F41" s="93"/>
      <c r="G41" s="40">
        <v>0</v>
      </c>
      <c r="H41" s="171" t="s">
        <v>76</v>
      </c>
      <c r="I41" s="172"/>
      <c r="J41" s="202">
        <v>3</v>
      </c>
      <c r="K41" s="202"/>
      <c r="L41" s="155">
        <f>IF(ISERROR($G$41*$J$41)=TRUE,"-",$G$41*$J$41)</f>
        <v>0</v>
      </c>
      <c r="M41" s="91"/>
    </row>
    <row r="42" spans="2:13" ht="19.5" customHeight="1">
      <c r="B42" s="143"/>
      <c r="C42" s="86"/>
      <c r="D42" s="92" t="s">
        <v>61</v>
      </c>
      <c r="E42" s="92"/>
      <c r="F42" s="93"/>
      <c r="G42" s="40">
        <v>0</v>
      </c>
      <c r="H42" s="171" t="s">
        <v>74</v>
      </c>
      <c r="I42" s="172"/>
      <c r="J42" s="202">
        <v>1.67</v>
      </c>
      <c r="K42" s="202"/>
      <c r="L42" s="155">
        <f>IF(ISERROR($G$42*$J$42)=TRUE,"-",$G$42*$J$42)</f>
        <v>0</v>
      </c>
      <c r="M42" s="91"/>
    </row>
    <row r="43" spans="2:13" ht="19.5" customHeight="1">
      <c r="B43" s="143"/>
      <c r="C43" s="86"/>
      <c r="D43" s="92" t="s">
        <v>8</v>
      </c>
      <c r="E43" s="92"/>
      <c r="F43" s="93"/>
      <c r="G43" s="40">
        <v>0</v>
      </c>
      <c r="H43" s="171" t="s">
        <v>74</v>
      </c>
      <c r="I43" s="172"/>
      <c r="J43" s="202">
        <v>2.8</v>
      </c>
      <c r="K43" s="202"/>
      <c r="L43" s="155">
        <f>IF(ISERROR($G$43*$J$43)=TRUE,"-",$G$43*$J$43)</f>
        <v>0</v>
      </c>
      <c r="M43" s="91"/>
    </row>
    <row r="44" spans="2:13" ht="19.5" customHeight="1" thickBot="1">
      <c r="B44" s="143"/>
      <c r="C44" s="86"/>
      <c r="D44" s="92" t="s">
        <v>9</v>
      </c>
      <c r="E44" s="92"/>
      <c r="F44" s="93"/>
      <c r="G44" s="41">
        <v>0</v>
      </c>
      <c r="H44" s="171" t="s">
        <v>79</v>
      </c>
      <c r="I44" s="172"/>
      <c r="J44" s="192">
        <v>0.579</v>
      </c>
      <c r="K44" s="192"/>
      <c r="L44" s="155">
        <f>IF(ISERROR($G$44*$J$44)=TRUE,"-",$G$44*$J$44)</f>
        <v>0</v>
      </c>
      <c r="M44" s="91"/>
    </row>
    <row r="45" spans="2:13" ht="19.5" customHeight="1" thickBot="1">
      <c r="B45" s="143"/>
      <c r="C45" s="86"/>
      <c r="D45" s="92" t="s">
        <v>10</v>
      </c>
      <c r="E45" s="92"/>
      <c r="F45" s="92"/>
      <c r="G45" s="23"/>
      <c r="H45" s="217"/>
      <c r="I45" s="217"/>
      <c r="J45" s="214"/>
      <c r="K45" s="214"/>
      <c r="L45" s="155">
        <f>SUM($L$39:$M$44)</f>
        <v>0</v>
      </c>
      <c r="M45" s="91"/>
    </row>
    <row r="46" spans="2:13" ht="19.5" customHeight="1">
      <c r="B46" s="143"/>
      <c r="C46" s="86" t="s">
        <v>11</v>
      </c>
      <c r="D46" s="92" t="s">
        <v>18</v>
      </c>
      <c r="E46" s="92"/>
      <c r="F46" s="93"/>
      <c r="G46" s="39">
        <v>0</v>
      </c>
      <c r="H46" s="26" t="s">
        <v>77</v>
      </c>
      <c r="I46" s="27"/>
      <c r="J46" s="146">
        <v>0.0068</v>
      </c>
      <c r="K46" s="147"/>
      <c r="L46" s="90">
        <f>IF(ISERROR($G$46*$J$46)=TRUE,"-",$G$46*$J$46)</f>
        <v>0</v>
      </c>
      <c r="M46" s="91"/>
    </row>
    <row r="47" spans="2:13" ht="19.5" customHeight="1">
      <c r="B47" s="143"/>
      <c r="C47" s="86"/>
      <c r="D47" s="92" t="s">
        <v>19</v>
      </c>
      <c r="E47" s="92"/>
      <c r="F47" s="93"/>
      <c r="G47" s="40">
        <v>0</v>
      </c>
      <c r="H47" s="26" t="s">
        <v>77</v>
      </c>
      <c r="I47" s="27"/>
      <c r="J47" s="99">
        <v>0.0097</v>
      </c>
      <c r="K47" s="100"/>
      <c r="L47" s="90">
        <f>IF(ISERROR($G$47*$J$47)=TRUE,"-",$G$47*$J$47)</f>
        <v>0</v>
      </c>
      <c r="M47" s="91"/>
    </row>
    <row r="48" spans="2:13" ht="19.5" customHeight="1">
      <c r="B48" s="143"/>
      <c r="C48" s="86"/>
      <c r="D48" s="92" t="s">
        <v>20</v>
      </c>
      <c r="E48" s="92"/>
      <c r="F48" s="93"/>
      <c r="G48" s="40">
        <v>0</v>
      </c>
      <c r="H48" s="26" t="s">
        <v>77</v>
      </c>
      <c r="I48" s="27"/>
      <c r="J48" s="99">
        <v>1.9263</v>
      </c>
      <c r="K48" s="100"/>
      <c r="L48" s="90">
        <f>IF(ISERROR($G$48*$J$48)=TRUE,"-",$G$48*$J$48)</f>
        <v>0</v>
      </c>
      <c r="M48" s="91"/>
    </row>
    <row r="49" spans="2:13" ht="19.5" customHeight="1">
      <c r="B49" s="143"/>
      <c r="C49" s="86"/>
      <c r="D49" s="92" t="s">
        <v>21</v>
      </c>
      <c r="E49" s="92"/>
      <c r="F49" s="93"/>
      <c r="G49" s="40">
        <v>0</v>
      </c>
      <c r="H49" s="26" t="s">
        <v>77</v>
      </c>
      <c r="I49" s="27"/>
      <c r="J49" s="99">
        <v>0.815</v>
      </c>
      <c r="K49" s="100"/>
      <c r="L49" s="90">
        <f>IF(ISERROR($G$49*$J$49)=TRUE,"-",$G$49*$J$49)</f>
        <v>0</v>
      </c>
      <c r="M49" s="91"/>
    </row>
    <row r="50" spans="2:13" ht="19.5" customHeight="1">
      <c r="B50" s="143"/>
      <c r="C50" s="86"/>
      <c r="D50" s="92" t="s">
        <v>22</v>
      </c>
      <c r="E50" s="92"/>
      <c r="F50" s="93"/>
      <c r="G50" s="40">
        <v>0</v>
      </c>
      <c r="H50" s="26" t="s">
        <v>77</v>
      </c>
      <c r="I50" s="27"/>
      <c r="J50" s="99">
        <v>0.2149</v>
      </c>
      <c r="K50" s="100"/>
      <c r="L50" s="90">
        <f>IF(ISERROR($G$50*$J$50)=TRUE,"-",$G$50*$J$50)</f>
        <v>0</v>
      </c>
      <c r="M50" s="91"/>
    </row>
    <row r="51" spans="2:13" ht="19.5" customHeight="1">
      <c r="B51" s="143"/>
      <c r="C51" s="86"/>
      <c r="D51" s="92" t="s">
        <v>23</v>
      </c>
      <c r="E51" s="92"/>
      <c r="F51" s="93"/>
      <c r="G51" s="40">
        <v>0</v>
      </c>
      <c r="H51" s="26" t="s">
        <v>77</v>
      </c>
      <c r="I51" s="27"/>
      <c r="J51" s="99">
        <v>0.4993</v>
      </c>
      <c r="K51" s="100"/>
      <c r="L51" s="90">
        <f>IF(ISERROR($G$51*$J$51)=TRUE,"-",$G$51*$J$51)</f>
        <v>0</v>
      </c>
      <c r="M51" s="91"/>
    </row>
    <row r="52" spans="2:13" ht="19.5" customHeight="1">
      <c r="B52" s="143"/>
      <c r="C52" s="86"/>
      <c r="D52" s="92" t="s">
        <v>24</v>
      </c>
      <c r="E52" s="92"/>
      <c r="F52" s="93"/>
      <c r="G52" s="40">
        <v>0</v>
      </c>
      <c r="H52" s="26" t="s">
        <v>77</v>
      </c>
      <c r="I52" s="27"/>
      <c r="J52" s="99">
        <v>0.2643</v>
      </c>
      <c r="K52" s="100"/>
      <c r="L52" s="90">
        <f>IF(ISERROR($G$52*$J$52)=TRUE,"-",$G$52*$J$52)</f>
        <v>0</v>
      </c>
      <c r="M52" s="91"/>
    </row>
    <row r="53" spans="2:13" ht="19.5" customHeight="1">
      <c r="B53" s="143"/>
      <c r="C53" s="86"/>
      <c r="D53" s="92" t="s">
        <v>25</v>
      </c>
      <c r="E53" s="92"/>
      <c r="F53" s="93"/>
      <c r="G53" s="40">
        <v>0</v>
      </c>
      <c r="H53" s="26" t="s">
        <v>77</v>
      </c>
      <c r="I53" s="27"/>
      <c r="J53" s="99">
        <v>0.326</v>
      </c>
      <c r="K53" s="100"/>
      <c r="L53" s="90">
        <f>IF(ISERROR($G$53*$J$53)=TRUE,"-",$G$53*$J$53)</f>
        <v>0</v>
      </c>
      <c r="M53" s="91"/>
    </row>
    <row r="54" spans="2:13" ht="19.5" customHeight="1">
      <c r="B54" s="143"/>
      <c r="C54" s="86"/>
      <c r="D54" s="92" t="s">
        <v>26</v>
      </c>
      <c r="E54" s="92"/>
      <c r="F54" s="93"/>
      <c r="G54" s="40">
        <v>0</v>
      </c>
      <c r="H54" s="26" t="s">
        <v>77</v>
      </c>
      <c r="I54" s="27"/>
      <c r="J54" s="200">
        <v>0.2156</v>
      </c>
      <c r="K54" s="201"/>
      <c r="L54" s="90">
        <f>IF(ISERROR($G$54*$J$54)=TRUE,"-",$G$54*$J$54)</f>
        <v>0</v>
      </c>
      <c r="M54" s="91"/>
    </row>
    <row r="55" spans="2:13" ht="19.5" customHeight="1">
      <c r="B55" s="143"/>
      <c r="C55" s="86"/>
      <c r="D55" s="92" t="s">
        <v>27</v>
      </c>
      <c r="E55" s="92"/>
      <c r="F55" s="93"/>
      <c r="G55" s="40">
        <v>0</v>
      </c>
      <c r="H55" s="171" t="s">
        <v>78</v>
      </c>
      <c r="I55" s="197"/>
      <c r="J55" s="198">
        <v>0.184</v>
      </c>
      <c r="K55" s="199"/>
      <c r="L55" s="90">
        <f>IF(ISERROR($G$55*$J$55)=TRUE,"-",$G$55*$J$55)</f>
        <v>0</v>
      </c>
      <c r="M55" s="91"/>
    </row>
    <row r="56" spans="2:13" ht="19.5" customHeight="1">
      <c r="B56" s="143"/>
      <c r="C56" s="86"/>
      <c r="D56" s="92" t="s">
        <v>28</v>
      </c>
      <c r="E56" s="92"/>
      <c r="F56" s="93"/>
      <c r="G56" s="42">
        <v>0</v>
      </c>
      <c r="H56" s="26" t="s">
        <v>77</v>
      </c>
      <c r="I56" s="27"/>
      <c r="J56" s="159">
        <v>0.0289</v>
      </c>
      <c r="K56" s="160"/>
      <c r="L56" s="90">
        <f>IF(ISERROR($G$56*$J$56)=TRUE,"-",$G$56*$J$56)</f>
        <v>0</v>
      </c>
      <c r="M56" s="91"/>
    </row>
    <row r="57" spans="2:13" ht="19.5" customHeight="1" thickBot="1">
      <c r="B57" s="143"/>
      <c r="C57" s="86"/>
      <c r="D57" s="222" t="s">
        <v>29</v>
      </c>
      <c r="E57" s="222"/>
      <c r="F57" s="223"/>
      <c r="G57" s="43">
        <v>0</v>
      </c>
      <c r="H57" s="49" t="s">
        <v>77</v>
      </c>
      <c r="I57" s="50"/>
      <c r="J57" s="224">
        <v>0.0112</v>
      </c>
      <c r="K57" s="225"/>
      <c r="L57" s="90">
        <f>IF(ISERROR($G$57*$J$57)=TRUE,"-",$G$57*$J$57)</f>
        <v>0</v>
      </c>
      <c r="M57" s="91"/>
    </row>
    <row r="58" spans="2:13" ht="19.5" customHeight="1">
      <c r="B58" s="143"/>
      <c r="C58" s="87"/>
      <c r="D58" s="194" t="s">
        <v>50</v>
      </c>
      <c r="E58" s="195"/>
      <c r="F58" s="196"/>
      <c r="G58" s="44">
        <v>0</v>
      </c>
      <c r="H58" s="180" t="s">
        <v>80</v>
      </c>
      <c r="I58" s="181"/>
      <c r="J58" s="220">
        <v>0</v>
      </c>
      <c r="K58" s="221"/>
      <c r="L58" s="90">
        <f>IF(ISERROR($G$58*$J$58)=TRUE,"-",$G$58*$J$58)</f>
        <v>0</v>
      </c>
      <c r="M58" s="91"/>
    </row>
    <row r="59" spans="2:13" ht="19.5" customHeight="1">
      <c r="B59" s="143"/>
      <c r="C59" s="87"/>
      <c r="D59" s="107" t="s">
        <v>51</v>
      </c>
      <c r="E59" s="108"/>
      <c r="F59" s="109"/>
      <c r="G59" s="40">
        <v>0</v>
      </c>
      <c r="H59" s="83" t="s">
        <v>81</v>
      </c>
      <c r="I59" s="84"/>
      <c r="J59" s="226">
        <v>0</v>
      </c>
      <c r="K59" s="227"/>
      <c r="L59" s="90">
        <f>IF(ISERROR($G$59*$J$59)=TRUE,"-",$G$59*$J$59)</f>
        <v>0</v>
      </c>
      <c r="M59" s="91"/>
    </row>
    <row r="60" spans="2:13" ht="19.5" customHeight="1" thickBot="1">
      <c r="B60" s="143"/>
      <c r="C60" s="87"/>
      <c r="D60" s="263" t="s">
        <v>52</v>
      </c>
      <c r="E60" s="264"/>
      <c r="F60" s="265"/>
      <c r="G60" s="41">
        <v>0</v>
      </c>
      <c r="H60" s="162" t="s">
        <v>82</v>
      </c>
      <c r="I60" s="163"/>
      <c r="J60" s="166">
        <v>0</v>
      </c>
      <c r="K60" s="167"/>
      <c r="L60" s="90">
        <f>IF(ISERROR($G$60*$J$60)=TRUE,"-",$G$60*$J$60)</f>
        <v>0</v>
      </c>
      <c r="M60" s="91"/>
    </row>
    <row r="61" spans="2:13" ht="19.5" customHeight="1" thickBot="1">
      <c r="B61" s="143"/>
      <c r="C61" s="86"/>
      <c r="D61" s="169" t="s">
        <v>10</v>
      </c>
      <c r="E61" s="169"/>
      <c r="F61" s="169"/>
      <c r="G61" s="24"/>
      <c r="H61" s="193"/>
      <c r="I61" s="193"/>
      <c r="J61" s="168"/>
      <c r="K61" s="168"/>
      <c r="L61" s="155">
        <f>SUM($L$46:$M$60)</f>
        <v>0</v>
      </c>
      <c r="M61" s="91"/>
    </row>
    <row r="62" spans="2:13" ht="19.5" customHeight="1" thickBot="1">
      <c r="B62" s="173" t="s">
        <v>57</v>
      </c>
      <c r="C62" s="173" t="s">
        <v>55</v>
      </c>
      <c r="D62" s="178" t="s">
        <v>45</v>
      </c>
      <c r="E62" s="178"/>
      <c r="F62" s="179"/>
      <c r="G62" s="45">
        <v>0</v>
      </c>
      <c r="H62" s="180" t="s">
        <v>74</v>
      </c>
      <c r="I62" s="181"/>
      <c r="J62" s="182">
        <v>2.58</v>
      </c>
      <c r="K62" s="183"/>
      <c r="L62" s="155">
        <f>IF(ISERROR($G$62*$J$62)=TRUE,"-",$G$62*$J$62)</f>
        <v>0</v>
      </c>
      <c r="M62" s="91"/>
    </row>
    <row r="63" spans="2:13" ht="19.5" customHeight="1" thickBot="1">
      <c r="B63" s="174"/>
      <c r="C63" s="176"/>
      <c r="D63" s="187" t="s">
        <v>47</v>
      </c>
      <c r="E63" s="188"/>
      <c r="F63" s="189"/>
      <c r="G63" s="46">
        <v>0</v>
      </c>
      <c r="H63" s="162" t="s">
        <v>83</v>
      </c>
      <c r="I63" s="163"/>
      <c r="J63" s="190">
        <v>0</v>
      </c>
      <c r="K63" s="191"/>
      <c r="L63" s="90">
        <f>IF(ISERROR($G$63*$J$63)=TRUE,"-",$G$63*$J$63)</f>
        <v>0</v>
      </c>
      <c r="M63" s="91"/>
    </row>
    <row r="64" spans="2:13" ht="19.5" customHeight="1">
      <c r="B64" s="175"/>
      <c r="C64" s="177"/>
      <c r="D64" s="169" t="s">
        <v>10</v>
      </c>
      <c r="E64" s="169"/>
      <c r="F64" s="169"/>
      <c r="G64" s="21"/>
      <c r="H64" s="51"/>
      <c r="I64" s="52"/>
      <c r="J64" s="4"/>
      <c r="K64" s="20"/>
      <c r="L64" s="155">
        <f>SUM($L$62:$M$63)</f>
        <v>0</v>
      </c>
      <c r="M64" s="91"/>
    </row>
    <row r="65" spans="2:13" ht="19.5" customHeight="1" thickBot="1">
      <c r="B65" s="19" t="s">
        <v>48</v>
      </c>
      <c r="C65" s="156" t="s">
        <v>49</v>
      </c>
      <c r="D65" s="157"/>
      <c r="E65" s="157"/>
      <c r="F65" s="157"/>
      <c r="G65" s="21"/>
      <c r="H65" s="22"/>
      <c r="I65" s="8"/>
      <c r="J65" s="4"/>
      <c r="K65" s="20"/>
      <c r="L65" s="155">
        <f>SUM($L$45,$L$61,$L$64)</f>
        <v>0</v>
      </c>
      <c r="M65" s="91"/>
    </row>
    <row r="66" spans="2:13" ht="19.5" customHeight="1" thickBot="1">
      <c r="B66" s="164" t="s">
        <v>46</v>
      </c>
      <c r="C66" s="92" t="s">
        <v>42</v>
      </c>
      <c r="D66" s="92"/>
      <c r="E66" s="92"/>
      <c r="F66" s="93"/>
      <c r="G66" s="47">
        <v>0</v>
      </c>
      <c r="H66" s="171" t="s">
        <v>77</v>
      </c>
      <c r="I66" s="172"/>
      <c r="J66" s="82">
        <v>2.92</v>
      </c>
      <c r="K66" s="82"/>
      <c r="L66" s="155">
        <f>IF(ISERROR($G$66*$J$66)=TRUE,"-",$G$66*$J$66)</f>
        <v>0</v>
      </c>
      <c r="M66" s="91"/>
    </row>
    <row r="67" spans="2:13" ht="19.5" customHeight="1">
      <c r="B67" s="143"/>
      <c r="C67" s="85" t="s">
        <v>41</v>
      </c>
      <c r="D67" s="85"/>
      <c r="E67" s="85"/>
      <c r="F67" s="85"/>
      <c r="G67" s="2"/>
      <c r="H67" s="165"/>
      <c r="I67" s="165"/>
      <c r="J67" s="170"/>
      <c r="K67" s="170"/>
      <c r="L67" s="155">
        <f>SUM($L$66)</f>
        <v>0</v>
      </c>
      <c r="M67" s="91"/>
    </row>
    <row r="68" spans="2:13" ht="19.5" customHeight="1">
      <c r="B68" s="161" t="str">
        <f>"排出原単位[kgCO2/"&amp;H20&amp;"]"</f>
        <v>排出原単位[kgCO2/kLETOH/年]</v>
      </c>
      <c r="C68" s="161"/>
      <c r="D68" s="161"/>
      <c r="E68" s="161"/>
      <c r="F68" s="161"/>
      <c r="G68" s="161"/>
      <c r="H68" s="161"/>
      <c r="I68" s="161"/>
      <c r="J68" s="161"/>
      <c r="K68" s="161"/>
      <c r="L68" s="155">
        <f>$L$65-$L$67</f>
        <v>0</v>
      </c>
      <c r="M68" s="91"/>
    </row>
    <row r="69" spans="2:13" ht="3.75" customHeight="1">
      <c r="B69" s="124"/>
      <c r="C69" s="124"/>
      <c r="D69" s="124"/>
      <c r="E69" s="124"/>
      <c r="F69" s="124"/>
      <c r="G69" s="124"/>
      <c r="H69" s="124"/>
      <c r="I69" s="124"/>
      <c r="J69" s="124"/>
      <c r="K69" s="124"/>
      <c r="L69" s="124"/>
      <c r="M69" s="124"/>
    </row>
    <row r="70" spans="2:13" ht="19.5" customHeight="1" thickBot="1">
      <c r="B70" s="101" t="s">
        <v>15</v>
      </c>
      <c r="C70" s="101"/>
      <c r="D70" s="101"/>
      <c r="E70" s="101"/>
      <c r="F70" s="101"/>
      <c r="G70" s="101"/>
      <c r="H70" s="101"/>
      <c r="I70" s="101"/>
      <c r="J70" s="101"/>
      <c r="K70" s="101"/>
      <c r="L70" s="101"/>
      <c r="M70" s="101"/>
    </row>
    <row r="71" spans="2:13" ht="19.5" customHeight="1" thickBot="1">
      <c r="B71" s="97" t="s">
        <v>30</v>
      </c>
      <c r="C71" s="97"/>
      <c r="D71" s="97"/>
      <c r="E71" s="98"/>
      <c r="F71" s="48">
        <v>21.2</v>
      </c>
      <c r="G71" s="72" t="s">
        <v>84</v>
      </c>
      <c r="H71" s="88"/>
      <c r="I71" s="141"/>
      <c r="J71" s="149" t="s">
        <v>63</v>
      </c>
      <c r="K71" s="150"/>
      <c r="L71" s="150"/>
      <c r="M71" s="151"/>
    </row>
    <row r="72" spans="2:13" ht="19.5" customHeight="1">
      <c r="B72" s="158" t="s">
        <v>31</v>
      </c>
      <c r="C72" s="158"/>
      <c r="D72" s="158"/>
      <c r="E72" s="158"/>
      <c r="F72" s="17">
        <v>32.9</v>
      </c>
      <c r="G72" s="72" t="s">
        <v>14</v>
      </c>
      <c r="H72" s="88"/>
      <c r="I72" s="141"/>
      <c r="J72" s="152"/>
      <c r="K72" s="153"/>
      <c r="L72" s="153"/>
      <c r="M72" s="154"/>
    </row>
    <row r="73" spans="2:13" ht="19.5" customHeight="1">
      <c r="B73" s="102" t="s">
        <v>32</v>
      </c>
      <c r="C73" s="103"/>
      <c r="D73" s="103"/>
      <c r="E73" s="104"/>
      <c r="F73" s="18">
        <v>2.32</v>
      </c>
      <c r="G73" s="88" t="s">
        <v>67</v>
      </c>
      <c r="H73" s="88"/>
      <c r="I73" s="141"/>
      <c r="J73" s="6"/>
      <c r="K73" s="6"/>
      <c r="L73" s="6"/>
      <c r="M73" s="6"/>
    </row>
    <row r="74" spans="2:13" ht="19.5" customHeight="1">
      <c r="B74" s="89" t="s">
        <v>33</v>
      </c>
      <c r="C74" s="89"/>
      <c r="D74" s="89"/>
      <c r="E74" s="89"/>
      <c r="F74" s="18">
        <f>$F$73/$F$72</f>
        <v>0.07051671732522796</v>
      </c>
      <c r="G74" s="88" t="s">
        <v>68</v>
      </c>
      <c r="H74" s="88"/>
      <c r="I74" s="141"/>
      <c r="J74" s="6"/>
      <c r="K74" s="6"/>
      <c r="L74" s="6"/>
      <c r="M74" s="6"/>
    </row>
    <row r="75" spans="2:13" ht="3.75" customHeight="1">
      <c r="B75" s="5"/>
      <c r="C75" s="5"/>
      <c r="D75" s="5"/>
      <c r="E75" s="5"/>
      <c r="F75" s="5"/>
      <c r="G75" s="5"/>
      <c r="H75" s="5"/>
      <c r="I75" s="5"/>
      <c r="J75" s="5"/>
      <c r="K75" s="5"/>
      <c r="L75" s="5"/>
      <c r="M75" s="5"/>
    </row>
    <row r="76" spans="2:13" s="7" customFormat="1" ht="19.5" customHeight="1">
      <c r="B76" s="216" t="s">
        <v>58</v>
      </c>
      <c r="C76" s="216"/>
      <c r="D76" s="216"/>
      <c r="E76" s="216"/>
      <c r="F76" s="216"/>
      <c r="G76" s="216"/>
      <c r="H76" s="216"/>
      <c r="I76" s="216"/>
      <c r="J76" s="216"/>
      <c r="K76" s="216"/>
      <c r="L76" s="216"/>
      <c r="M76" s="216"/>
    </row>
    <row r="77" spans="2:13" ht="19.5" customHeight="1">
      <c r="B77" s="76" t="s">
        <v>69</v>
      </c>
      <c r="C77" s="77"/>
      <c r="D77" s="12" t="s">
        <v>40</v>
      </c>
      <c r="E77" s="16" t="str">
        <f>IF(SUM($G$39:$G$66)=0,"0.00",$L$68/1000)</f>
        <v>0.00</v>
      </c>
      <c r="F77" s="71" t="s">
        <v>85</v>
      </c>
      <c r="G77" s="72"/>
      <c r="H77" s="76" t="s">
        <v>13</v>
      </c>
      <c r="I77" s="77"/>
      <c r="J77" s="12" t="s">
        <v>40</v>
      </c>
      <c r="K77" s="14" t="str">
        <f>IF(SUM($G$39:$G$66)=0,"0.00",ROUND($K$78*$F$71,2))</f>
        <v>0.00</v>
      </c>
      <c r="L77" s="71" t="s">
        <v>85</v>
      </c>
      <c r="M77" s="72"/>
    </row>
    <row r="78" spans="2:13" ht="19.5" customHeight="1">
      <c r="B78" s="78"/>
      <c r="C78" s="79"/>
      <c r="D78" s="13" t="s">
        <v>39</v>
      </c>
      <c r="E78" s="16" t="str">
        <f>IF(SUM($G$39:$G$66)=0,"0.00",ROUND($E$77/$F$71,4))</f>
        <v>0.00</v>
      </c>
      <c r="F78" s="71" t="s">
        <v>86</v>
      </c>
      <c r="G78" s="72"/>
      <c r="H78" s="78"/>
      <c r="I78" s="79"/>
      <c r="J78" s="13" t="s">
        <v>39</v>
      </c>
      <c r="K78" s="14" t="str">
        <f>IF(SUM($G$39:$G$66)=0,"0.00",$F$74-$E$78)</f>
        <v>0.00</v>
      </c>
      <c r="L78" s="71" t="s">
        <v>86</v>
      </c>
      <c r="M78" s="72"/>
    </row>
    <row r="79" spans="2:13" ht="9.75" customHeight="1">
      <c r="B79" s="73"/>
      <c r="C79" s="73"/>
      <c r="D79" s="73"/>
      <c r="E79" s="73"/>
      <c r="F79" s="73"/>
      <c r="G79" s="73"/>
      <c r="H79" s="73"/>
      <c r="I79" s="73"/>
      <c r="J79" s="73"/>
      <c r="K79" s="73"/>
      <c r="L79" s="73"/>
      <c r="M79" s="73"/>
    </row>
    <row r="80" spans="2:13" ht="12.75" customHeight="1">
      <c r="B80" s="75" t="s">
        <v>4</v>
      </c>
      <c r="C80" s="75"/>
      <c r="D80" s="75"/>
      <c r="E80" s="75"/>
      <c r="F80" s="75"/>
      <c r="G80" s="75"/>
      <c r="H80" s="75"/>
      <c r="I80" s="75"/>
      <c r="J80" s="75"/>
      <c r="K80" s="75"/>
      <c r="L80" s="75"/>
      <c r="M80" s="75"/>
    </row>
    <row r="81" spans="2:13" ht="3.75" customHeight="1">
      <c r="B81" s="74"/>
      <c r="C81" s="74"/>
      <c r="D81" s="74"/>
      <c r="E81" s="74"/>
      <c r="F81" s="74"/>
      <c r="G81" s="74"/>
      <c r="H81" s="74"/>
      <c r="I81" s="74"/>
      <c r="J81" s="74"/>
      <c r="K81" s="74"/>
      <c r="L81" s="74"/>
      <c r="M81" s="74"/>
    </row>
    <row r="82" spans="2:13" ht="33.75" customHeight="1">
      <c r="B82" s="105" t="s">
        <v>104</v>
      </c>
      <c r="C82" s="106"/>
      <c r="D82" s="67">
        <f>IF(ISERROR($E$20*$K$77*1000)=TRUE,0,$E$20*$K$77*1000)</f>
        <v>0</v>
      </c>
      <c r="E82" s="68"/>
      <c r="F82" s="25" t="s">
        <v>87</v>
      </c>
      <c r="G82" s="65" t="s">
        <v>59</v>
      </c>
      <c r="H82" s="66"/>
      <c r="I82" s="105" t="s">
        <v>104</v>
      </c>
      <c r="J82" s="106"/>
      <c r="K82" s="63">
        <f>IF(ISERROR($D$82/1000),0,$D$82/1000)</f>
        <v>0</v>
      </c>
      <c r="L82" s="64"/>
      <c r="M82" s="15" t="s">
        <v>88</v>
      </c>
    </row>
    <row r="83" spans="2:13" ht="33.75" customHeight="1">
      <c r="B83" s="69" t="s">
        <v>105</v>
      </c>
      <c r="C83" s="70"/>
      <c r="D83" s="67">
        <f>IF(ISERROR($E$21*$K$77*1000)=TRUE,0,$E$21*$K$77*1000)</f>
        <v>0</v>
      </c>
      <c r="E83" s="68"/>
      <c r="F83" s="25" t="s">
        <v>87</v>
      </c>
      <c r="G83" s="65" t="s">
        <v>59</v>
      </c>
      <c r="H83" s="66"/>
      <c r="I83" s="69" t="s">
        <v>105</v>
      </c>
      <c r="J83" s="70"/>
      <c r="K83" s="63">
        <f>IF(ISERROR($D$83/1000),0,$D$83/1000)</f>
        <v>0</v>
      </c>
      <c r="L83" s="64"/>
      <c r="M83" s="15" t="s">
        <v>88</v>
      </c>
    </row>
    <row r="84" spans="2:13" ht="33.75" customHeight="1">
      <c r="B84" s="61" t="s">
        <v>106</v>
      </c>
      <c r="C84" s="62"/>
      <c r="D84" s="67">
        <f>IF(ISERROR($E$22*$K$77*1000)=TRUE,0,$E$22*$K$77*1000)</f>
        <v>0</v>
      </c>
      <c r="E84" s="68"/>
      <c r="F84" s="25" t="s">
        <v>87</v>
      </c>
      <c r="G84" s="65" t="s">
        <v>59</v>
      </c>
      <c r="H84" s="66"/>
      <c r="I84" s="61" t="s">
        <v>106</v>
      </c>
      <c r="J84" s="62"/>
      <c r="K84" s="63">
        <f>IF(ISERROR($D$84/1000),0,$D$84/1000)</f>
        <v>0</v>
      </c>
      <c r="L84" s="64"/>
      <c r="M84" s="15" t="s">
        <v>88</v>
      </c>
    </row>
    <row r="85" spans="2:13" ht="6" customHeight="1">
      <c r="B85" s="30"/>
      <c r="C85" s="31"/>
      <c r="D85" s="31"/>
      <c r="E85" s="31"/>
      <c r="F85" s="31"/>
      <c r="G85" s="31"/>
      <c r="H85" s="31"/>
      <c r="I85" s="31"/>
      <c r="J85" s="31"/>
      <c r="K85" s="31"/>
      <c r="L85" s="31"/>
      <c r="M85" s="32"/>
    </row>
    <row r="86" spans="2:13" ht="33.75" customHeight="1">
      <c r="B86" s="105" t="s">
        <v>100</v>
      </c>
      <c r="C86" s="106"/>
      <c r="D86" s="68">
        <f>IF(ISERROR($D$84*$D$26),0,$D$84*$D$26)</f>
        <v>0</v>
      </c>
      <c r="E86" s="68"/>
      <c r="F86" s="33" t="s">
        <v>101</v>
      </c>
      <c r="G86" s="256" t="s">
        <v>102</v>
      </c>
      <c r="H86" s="257"/>
      <c r="I86" s="105" t="s">
        <v>100</v>
      </c>
      <c r="J86" s="106"/>
      <c r="K86" s="64">
        <f>IF(ISERROR($D$86/1000),0,$D$86/1000)</f>
        <v>0</v>
      </c>
      <c r="L86" s="64"/>
      <c r="M86" s="34" t="s">
        <v>103</v>
      </c>
    </row>
    <row r="87" spans="2:13" ht="9.75" customHeight="1">
      <c r="B87" s="73"/>
      <c r="C87" s="73"/>
      <c r="D87" s="73"/>
      <c r="E87" s="73"/>
      <c r="F87" s="73"/>
      <c r="G87" s="73"/>
      <c r="H87" s="73"/>
      <c r="I87" s="73"/>
      <c r="J87" s="73"/>
      <c r="K87" s="73"/>
      <c r="L87" s="73"/>
      <c r="M87" s="73"/>
    </row>
    <row r="88" spans="2:13" ht="12.75" customHeight="1">
      <c r="B88" s="75" t="s">
        <v>70</v>
      </c>
      <c r="C88" s="75"/>
      <c r="D88" s="75"/>
      <c r="E88" s="75"/>
      <c r="F88" s="75"/>
      <c r="G88" s="75"/>
      <c r="H88" s="75"/>
      <c r="I88" s="75"/>
      <c r="J88" s="75"/>
      <c r="K88" s="75"/>
      <c r="L88" s="75"/>
      <c r="M88" s="75"/>
    </row>
    <row r="89" spans="2:13" ht="3.75" customHeight="1">
      <c r="B89" s="142"/>
      <c r="C89" s="142"/>
      <c r="D89" s="142"/>
      <c r="E89" s="142"/>
      <c r="F89" s="142"/>
      <c r="G89" s="142"/>
      <c r="H89" s="142"/>
      <c r="I89" s="142"/>
      <c r="J89" s="142"/>
      <c r="K89" s="142"/>
      <c r="L89" s="142"/>
      <c r="M89" s="142"/>
    </row>
    <row r="90" spans="2:13" ht="19.5" customHeight="1">
      <c r="B90" s="218" t="s">
        <v>30</v>
      </c>
      <c r="C90" s="218"/>
      <c r="D90" s="218"/>
      <c r="E90" s="219"/>
      <c r="F90" s="18">
        <f>$F$71</f>
        <v>21.2</v>
      </c>
      <c r="G90" s="88" t="s">
        <v>84</v>
      </c>
      <c r="H90" s="88"/>
      <c r="I90" s="6"/>
      <c r="J90" s="6"/>
      <c r="K90" s="6"/>
      <c r="L90" s="6"/>
      <c r="M90" s="6"/>
    </row>
    <row r="91" spans="2:13" ht="6.75" customHeight="1">
      <c r="B91" s="37"/>
      <c r="C91" s="35"/>
      <c r="D91" s="35"/>
      <c r="E91" s="35"/>
      <c r="F91" s="35"/>
      <c r="G91" s="35"/>
      <c r="H91" s="35"/>
      <c r="I91" s="6"/>
      <c r="J91" s="6"/>
      <c r="K91" s="6"/>
      <c r="L91" s="6"/>
      <c r="M91" s="6"/>
    </row>
    <row r="92" spans="2:13" ht="19.5" customHeight="1">
      <c r="B92" s="258" t="s">
        <v>107</v>
      </c>
      <c r="C92" s="259"/>
      <c r="D92" s="260" t="str">
        <f>$D$26</f>
        <v>記入してください</v>
      </c>
      <c r="E92" s="261"/>
      <c r="F92" s="260" t="str">
        <f>$H$26</f>
        <v>選択してください</v>
      </c>
      <c r="G92" s="262"/>
      <c r="H92" s="261"/>
      <c r="I92" s="36"/>
      <c r="J92" s="6"/>
      <c r="K92" s="6"/>
      <c r="L92" s="6"/>
      <c r="M92" s="6"/>
    </row>
    <row r="93" ht="19.5" customHeight="1"/>
    <row r="94" ht="19.5" customHeight="1"/>
    <row r="95" ht="19.5" customHeight="1"/>
    <row r="96" ht="19.5" customHeight="1"/>
    <row r="97" ht="19.5" customHeight="1"/>
    <row r="98" ht="19.5" customHeight="1"/>
    <row r="99" ht="19.5" customHeight="1"/>
  </sheetData>
  <sheetProtection password="E9BB" sheet="1"/>
  <mergeCells count="205">
    <mergeCell ref="B92:C92"/>
    <mergeCell ref="D92:E92"/>
    <mergeCell ref="F92:H92"/>
    <mergeCell ref="I82:J82"/>
    <mergeCell ref="L62:M62"/>
    <mergeCell ref="J49:K49"/>
    <mergeCell ref="B86:C86"/>
    <mergeCell ref="D60:F60"/>
    <mergeCell ref="B88:M88"/>
    <mergeCell ref="B87:M87"/>
    <mergeCell ref="B2:M2"/>
    <mergeCell ref="B4:M4"/>
    <mergeCell ref="B6:M7"/>
    <mergeCell ref="B9:C9"/>
    <mergeCell ref="D9:M9"/>
    <mergeCell ref="D86:E86"/>
    <mergeCell ref="G86:H86"/>
    <mergeCell ref="L45:M45"/>
    <mergeCell ref="L44:M44"/>
    <mergeCell ref="D45:F45"/>
    <mergeCell ref="B24:M24"/>
    <mergeCell ref="H39:I39"/>
    <mergeCell ref="H40:I40"/>
    <mergeCell ref="J40:K40"/>
    <mergeCell ref="H41:I41"/>
    <mergeCell ref="B26:C26"/>
    <mergeCell ref="D26:F26"/>
    <mergeCell ref="H26:J26"/>
    <mergeCell ref="B28:M28"/>
    <mergeCell ref="L37:M38"/>
    <mergeCell ref="L58:M58"/>
    <mergeCell ref="L67:M67"/>
    <mergeCell ref="L61:M61"/>
    <mergeCell ref="H43:I43"/>
    <mergeCell ref="C39:C45"/>
    <mergeCell ref="D57:F57"/>
    <mergeCell ref="J57:K57"/>
    <mergeCell ref="J59:K59"/>
    <mergeCell ref="J41:K41"/>
    <mergeCell ref="B90:E90"/>
    <mergeCell ref="G90:H90"/>
    <mergeCell ref="B89:M89"/>
    <mergeCell ref="I86:J86"/>
    <mergeCell ref="K86:L86"/>
    <mergeCell ref="J42:K42"/>
    <mergeCell ref="D44:F44"/>
    <mergeCell ref="L43:M43"/>
    <mergeCell ref="L42:M42"/>
    <mergeCell ref="L78:M78"/>
    <mergeCell ref="I71:I74"/>
    <mergeCell ref="B76:M76"/>
    <mergeCell ref="L40:M40"/>
    <mergeCell ref="B30:M30"/>
    <mergeCell ref="H44:I44"/>
    <mergeCell ref="H45:I45"/>
    <mergeCell ref="D40:F40"/>
    <mergeCell ref="B39:B61"/>
    <mergeCell ref="L68:M68"/>
    <mergeCell ref="D42:F42"/>
    <mergeCell ref="B22:D22"/>
    <mergeCell ref="B31:M31"/>
    <mergeCell ref="J45:K45"/>
    <mergeCell ref="L39:M39"/>
    <mergeCell ref="J32:M34"/>
    <mergeCell ref="H42:I42"/>
    <mergeCell ref="L41:M41"/>
    <mergeCell ref="D41:F41"/>
    <mergeCell ref="B35:M35"/>
    <mergeCell ref="J43:K43"/>
    <mergeCell ref="J39:K39"/>
    <mergeCell ref="J37:K38"/>
    <mergeCell ref="D43:F43"/>
    <mergeCell ref="J47:K47"/>
    <mergeCell ref="L53:M53"/>
    <mergeCell ref="G36:I38"/>
    <mergeCell ref="D39:F39"/>
    <mergeCell ref="B36:F38"/>
    <mergeCell ref="L48:M48"/>
    <mergeCell ref="J53:K53"/>
    <mergeCell ref="D61:F61"/>
    <mergeCell ref="H61:I61"/>
    <mergeCell ref="D58:F58"/>
    <mergeCell ref="H55:I55"/>
    <mergeCell ref="L55:M55"/>
    <mergeCell ref="J50:K50"/>
    <mergeCell ref="J55:K55"/>
    <mergeCell ref="D54:F54"/>
    <mergeCell ref="J54:K54"/>
    <mergeCell ref="J58:K58"/>
    <mergeCell ref="H58:I58"/>
    <mergeCell ref="L66:M66"/>
    <mergeCell ref="D47:F47"/>
    <mergeCell ref="D46:F46"/>
    <mergeCell ref="L52:M52"/>
    <mergeCell ref="J44:K44"/>
    <mergeCell ref="D48:F48"/>
    <mergeCell ref="L57:M57"/>
    <mergeCell ref="J48:K48"/>
    <mergeCell ref="L47:M47"/>
    <mergeCell ref="B62:B64"/>
    <mergeCell ref="C62:C64"/>
    <mergeCell ref="D62:F62"/>
    <mergeCell ref="H62:I62"/>
    <mergeCell ref="J62:K62"/>
    <mergeCell ref="J36:M36"/>
    <mergeCell ref="D63:F63"/>
    <mergeCell ref="H63:I63"/>
    <mergeCell ref="J63:K63"/>
    <mergeCell ref="D55:F55"/>
    <mergeCell ref="B68:K68"/>
    <mergeCell ref="H60:I60"/>
    <mergeCell ref="B66:B67"/>
    <mergeCell ref="H67:I67"/>
    <mergeCell ref="J60:K60"/>
    <mergeCell ref="J61:K61"/>
    <mergeCell ref="D64:F64"/>
    <mergeCell ref="J67:K67"/>
    <mergeCell ref="C66:F66"/>
    <mergeCell ref="H66:I66"/>
    <mergeCell ref="J71:M72"/>
    <mergeCell ref="L63:M63"/>
    <mergeCell ref="L64:M64"/>
    <mergeCell ref="C65:F65"/>
    <mergeCell ref="L65:M65"/>
    <mergeCell ref="L50:M50"/>
    <mergeCell ref="D50:F50"/>
    <mergeCell ref="B72:E72"/>
    <mergeCell ref="J56:K56"/>
    <mergeCell ref="D56:F56"/>
    <mergeCell ref="B12:M12"/>
    <mergeCell ref="E20:F20"/>
    <mergeCell ref="H20:I20"/>
    <mergeCell ref="L46:M46"/>
    <mergeCell ref="L51:M51"/>
    <mergeCell ref="J46:K46"/>
    <mergeCell ref="G19:H19"/>
    <mergeCell ref="I19:M19"/>
    <mergeCell ref="B20:D20"/>
    <mergeCell ref="F32:I34"/>
    <mergeCell ref="B11:M11"/>
    <mergeCell ref="B13:C14"/>
    <mergeCell ref="D13:H14"/>
    <mergeCell ref="B15:C16"/>
    <mergeCell ref="D15:H16"/>
    <mergeCell ref="J20:M22"/>
    <mergeCell ref="E22:F22"/>
    <mergeCell ref="H21:I21"/>
    <mergeCell ref="H22:I22"/>
    <mergeCell ref="E19:F19"/>
    <mergeCell ref="F18:G18"/>
    <mergeCell ref="H18:M18"/>
    <mergeCell ref="B29:M29"/>
    <mergeCell ref="B32:E34"/>
    <mergeCell ref="B83:C83"/>
    <mergeCell ref="D83:E83"/>
    <mergeCell ref="G71:H71"/>
    <mergeCell ref="G72:H72"/>
    <mergeCell ref="B69:M69"/>
    <mergeCell ref="L49:M49"/>
    <mergeCell ref="G73:H73"/>
    <mergeCell ref="B73:E73"/>
    <mergeCell ref="B82:C82"/>
    <mergeCell ref="D82:E82"/>
    <mergeCell ref="B10:M10"/>
    <mergeCell ref="J52:K52"/>
    <mergeCell ref="D59:F59"/>
    <mergeCell ref="L54:M54"/>
    <mergeCell ref="L60:M60"/>
    <mergeCell ref="B18:D19"/>
    <mergeCell ref="D51:F51"/>
    <mergeCell ref="E21:F21"/>
    <mergeCell ref="L59:M59"/>
    <mergeCell ref="B23:M23"/>
    <mergeCell ref="B71:E71"/>
    <mergeCell ref="D53:F53"/>
    <mergeCell ref="J51:K51"/>
    <mergeCell ref="D52:F52"/>
    <mergeCell ref="D49:F49"/>
    <mergeCell ref="B70:M70"/>
    <mergeCell ref="B21:D21"/>
    <mergeCell ref="J66:K66"/>
    <mergeCell ref="H59:I59"/>
    <mergeCell ref="C67:F67"/>
    <mergeCell ref="C46:C61"/>
    <mergeCell ref="L77:M77"/>
    <mergeCell ref="G74:H74"/>
    <mergeCell ref="F77:G77"/>
    <mergeCell ref="B74:E74"/>
    <mergeCell ref="L56:M56"/>
    <mergeCell ref="F78:G78"/>
    <mergeCell ref="B79:M79"/>
    <mergeCell ref="B81:M81"/>
    <mergeCell ref="B80:M80"/>
    <mergeCell ref="H77:I78"/>
    <mergeCell ref="B77:C78"/>
    <mergeCell ref="B84:C84"/>
    <mergeCell ref="I84:J84"/>
    <mergeCell ref="K84:L84"/>
    <mergeCell ref="G82:H82"/>
    <mergeCell ref="G83:H83"/>
    <mergeCell ref="G84:H84"/>
    <mergeCell ref="D84:E84"/>
    <mergeCell ref="K82:L82"/>
    <mergeCell ref="I83:J83"/>
    <mergeCell ref="K83:L83"/>
  </mergeCells>
  <conditionalFormatting sqref="B36 B39 B68:B69 J36:J37 C66:C67 J66:J67 B71:B73 D39:D41 J39:J41 L39:L41 L66:L68 D43:D61 J43:J61 L43:L61 C46 G39:G63 K64:K65">
    <cfRule type="expression" priority="37" dxfId="0" stopIfTrue="1">
      <formula>輸送用バイオエタノール!#REF!="Ⅲ[再生可能エネルギー供給量]"</formula>
    </cfRule>
    <cfRule type="expression" priority="38" dxfId="0" stopIfTrue="1">
      <formula>輸送用バイオエタノール!#REF!="Ⅰ[想定削減率]"</formula>
    </cfRule>
  </conditionalFormatting>
  <conditionalFormatting sqref="C39">
    <cfRule type="expression" priority="35" dxfId="0" stopIfTrue="1">
      <formula>輸送用バイオエタノール!#REF!="Ⅲ[再生可能エネルギー供給量]"</formula>
    </cfRule>
    <cfRule type="expression" priority="36" dxfId="0" stopIfTrue="1">
      <formula>輸送用バイオエタノール!#REF!="Ⅰ[想定削減率]"</formula>
    </cfRule>
  </conditionalFormatting>
  <conditionalFormatting sqref="B70">
    <cfRule type="expression" priority="33" dxfId="0" stopIfTrue="1">
      <formula>輸送用バイオエタノール!#REF!="Ⅲ[再生可能エネルギー供給量]"</formula>
    </cfRule>
    <cfRule type="expression" priority="34" dxfId="0" stopIfTrue="1">
      <formula>輸送用バイオエタノール!#REF!="Ⅰ[想定削減率]"</formula>
    </cfRule>
  </conditionalFormatting>
  <conditionalFormatting sqref="H64">
    <cfRule type="expression" priority="31" dxfId="0" stopIfTrue="1">
      <formula>輸送用バイオエタノール!#REF!="Ⅲ[再生可能エネルギー供給量]"</formula>
    </cfRule>
    <cfRule type="expression" priority="32" dxfId="0" stopIfTrue="1">
      <formula>輸送用バイオエタノール!#REF!="Ⅰ[想定削減率]"</formula>
    </cfRule>
  </conditionalFormatting>
  <conditionalFormatting sqref="D64">
    <cfRule type="expression" priority="29" dxfId="0" stopIfTrue="1">
      <formula>輸送用バイオエタノール!#REF!="Ⅲ[再生可能エネルギー供給量]"</formula>
    </cfRule>
    <cfRule type="expression" priority="30" dxfId="0" stopIfTrue="1">
      <formula>輸送用バイオエタノール!#REF!="Ⅰ[想定削減率]"</formula>
    </cfRule>
  </conditionalFormatting>
  <conditionalFormatting sqref="D62">
    <cfRule type="expression" priority="27" dxfId="0" stopIfTrue="1">
      <formula>輸送用バイオエタノール!#REF!="Ⅲ[再生可能エネルギー供給量]"</formula>
    </cfRule>
    <cfRule type="expression" priority="28" dxfId="0" stopIfTrue="1">
      <formula>輸送用バイオエタノール!#REF!="Ⅰ[想定削減率]"</formula>
    </cfRule>
  </conditionalFormatting>
  <conditionalFormatting sqref="D63">
    <cfRule type="expression" priority="25" dxfId="0" stopIfTrue="1">
      <formula>輸送用バイオエタノール!#REF!="Ⅲ[再生可能エネルギー供給量]"</formula>
    </cfRule>
    <cfRule type="expression" priority="26" dxfId="0" stopIfTrue="1">
      <formula>輸送用バイオエタノール!#REF!="Ⅰ[想定削減率]"</formula>
    </cfRule>
  </conditionalFormatting>
  <conditionalFormatting sqref="J62">
    <cfRule type="expression" priority="23" dxfId="0" stopIfTrue="1">
      <formula>輸送用バイオエタノール!#REF!="Ⅲ[再生可能エネルギー供給量]"</formula>
    </cfRule>
    <cfRule type="expression" priority="24" dxfId="0" stopIfTrue="1">
      <formula>輸送用バイオエタノール!#REF!="Ⅰ[想定削減率]"</formula>
    </cfRule>
  </conditionalFormatting>
  <conditionalFormatting sqref="J63">
    <cfRule type="expression" priority="21" dxfId="0" stopIfTrue="1">
      <formula>輸送用バイオエタノール!#REF!="Ⅲ[再生可能エネルギー供給量]"</formula>
    </cfRule>
    <cfRule type="expression" priority="22" dxfId="0" stopIfTrue="1">
      <formula>輸送用バイオエタノール!#REF!="Ⅰ[想定削減率]"</formula>
    </cfRule>
  </conditionalFormatting>
  <conditionalFormatting sqref="L62">
    <cfRule type="expression" priority="19" dxfId="0" stopIfTrue="1">
      <formula>輸送用バイオエタノール!#REF!="Ⅲ[再生可能エネルギー供給量]"</formula>
    </cfRule>
    <cfRule type="expression" priority="20" dxfId="0" stopIfTrue="1">
      <formula>輸送用バイオエタノール!#REF!="Ⅰ[想定削減率]"</formula>
    </cfRule>
  </conditionalFormatting>
  <conditionalFormatting sqref="L63">
    <cfRule type="expression" priority="17" dxfId="0" stopIfTrue="1">
      <formula>輸送用バイオエタノール!#REF!="Ⅲ[再生可能エネルギー供給量]"</formula>
    </cfRule>
    <cfRule type="expression" priority="18" dxfId="0" stopIfTrue="1">
      <formula>輸送用バイオエタノール!#REF!="Ⅰ[想定削減率]"</formula>
    </cfRule>
  </conditionalFormatting>
  <conditionalFormatting sqref="L64">
    <cfRule type="expression" priority="15" dxfId="0" stopIfTrue="1">
      <formula>輸送用バイオエタノール!#REF!="Ⅲ[再生可能エネルギー供給量]"</formula>
    </cfRule>
    <cfRule type="expression" priority="16" dxfId="0" stopIfTrue="1">
      <formula>輸送用バイオエタノール!#REF!="Ⅰ[想定削減率]"</formula>
    </cfRule>
  </conditionalFormatting>
  <conditionalFormatting sqref="B66">
    <cfRule type="expression" priority="13" dxfId="0" stopIfTrue="1">
      <formula>輸送用バイオエタノール!#REF!="Ⅲ[再生可能エネルギー供給量]"</formula>
    </cfRule>
    <cfRule type="expression" priority="14" dxfId="0" stopIfTrue="1">
      <formula>輸送用バイオエタノール!#REF!="Ⅰ[想定削減率]"</formula>
    </cfRule>
  </conditionalFormatting>
  <conditionalFormatting sqref="H65">
    <cfRule type="expression" priority="11" dxfId="0" stopIfTrue="1">
      <formula>輸送用バイオエタノール!#REF!="Ⅲ[再生可能エネルギー供給量]"</formula>
    </cfRule>
    <cfRule type="expression" priority="12" dxfId="0" stopIfTrue="1">
      <formula>輸送用バイオエタノール!#REF!="Ⅰ[想定削減率]"</formula>
    </cfRule>
  </conditionalFormatting>
  <conditionalFormatting sqref="L65">
    <cfRule type="expression" priority="9" dxfId="0" stopIfTrue="1">
      <formula>輸送用バイオエタノール!#REF!="Ⅲ[再生可能エネルギー供給量]"</formula>
    </cfRule>
    <cfRule type="expression" priority="10" dxfId="0" stopIfTrue="1">
      <formula>輸送用バイオエタノール!#REF!="Ⅰ[想定削減率]"</formula>
    </cfRule>
  </conditionalFormatting>
  <conditionalFormatting sqref="D42">
    <cfRule type="expression" priority="7" dxfId="0" stopIfTrue="1">
      <formula>輸送用バイオエタノール!#REF!="Ⅲ[再生可能エネルギー供給量]"</formula>
    </cfRule>
    <cfRule type="expression" priority="8" dxfId="0" stopIfTrue="1">
      <formula>輸送用バイオエタノール!#REF!="Ⅰ[想定削減率]"</formula>
    </cfRule>
  </conditionalFormatting>
  <conditionalFormatting sqref="J42">
    <cfRule type="expression" priority="5" dxfId="0" stopIfTrue="1">
      <formula>輸送用バイオエタノール!#REF!="Ⅲ[再生可能エネルギー供給量]"</formula>
    </cfRule>
    <cfRule type="expression" priority="6" dxfId="0" stopIfTrue="1">
      <formula>輸送用バイオエタノール!#REF!="Ⅰ[想定削減率]"</formula>
    </cfRule>
  </conditionalFormatting>
  <conditionalFormatting sqref="L42">
    <cfRule type="expression" priority="3" dxfId="0" stopIfTrue="1">
      <formula>輸送用バイオエタノール!#REF!="Ⅲ[再生可能エネルギー供給量]"</formula>
    </cfRule>
    <cfRule type="expression" priority="4" dxfId="0" stopIfTrue="1">
      <formula>輸送用バイオエタノール!#REF!="Ⅰ[想定削減率]"</formula>
    </cfRule>
  </conditionalFormatting>
  <conditionalFormatting sqref="B90">
    <cfRule type="expression" priority="1" dxfId="0" stopIfTrue="1">
      <formula>輸送用バイオエタノール!#REF!="Ⅲ[再生可能エネルギー供給量]"</formula>
    </cfRule>
    <cfRule type="expression" priority="2" dxfId="0" stopIfTrue="1">
      <formula>輸送用バイオエタノール!#REF!="Ⅰ[想定削減率]"</formula>
    </cfRule>
  </conditionalFormatting>
  <dataValidations count="1">
    <dataValidation type="list" allowBlank="1" showInputMessage="1" showErrorMessage="1" sqref="H26:J26">
      <formula1>"選択してください,法定耐用年数を記入,想定使用年数を記入"</formula1>
    </dataValidation>
  </dataValidations>
  <printOptions/>
  <pageMargins left="1.0236220472440944" right="1.0236220472440944" top="0.7480314960629921" bottom="0.7480314960629921" header="0.31496062992125984" footer="0.31496062992125984"/>
  <pageSetup fitToWidth="0" fitToHeight="1" horizontalDpi="600" verticalDpi="600" orientation="portrait" paperSize="9" scale="51" r:id="rId2"/>
  <drawing r:id="rId1"/>
</worksheet>
</file>

<file path=xl/worksheets/sheet2.xml><?xml version="1.0" encoding="utf-8"?>
<worksheet xmlns="http://schemas.openxmlformats.org/spreadsheetml/2006/main" xmlns:r="http://schemas.openxmlformats.org/officeDocument/2006/relationships">
  <dimension ref="B2:E14"/>
  <sheetViews>
    <sheetView zoomScaleSheetLayoutView="100" zoomScalePageLayoutView="0" workbookViewId="0" topLeftCell="C1">
      <selection activeCell="C9" sqref="C9"/>
    </sheetView>
  </sheetViews>
  <sheetFormatPr defaultColWidth="0" defaultRowHeight="15"/>
  <cols>
    <col min="1" max="1" width="2.00390625" style="53" customWidth="1"/>
    <col min="2" max="2" width="11.57421875" style="53" customWidth="1"/>
    <col min="3" max="3" width="20.28125" style="53" customWidth="1"/>
    <col min="4" max="4" width="48.28125" style="53" customWidth="1"/>
    <col min="5" max="5" width="52.00390625" style="53" customWidth="1"/>
    <col min="6" max="6" width="2.00390625" style="53" customWidth="1"/>
    <col min="7" max="16384" width="0" style="53" hidden="1" customWidth="1"/>
  </cols>
  <sheetData>
    <row r="2" spans="2:5" ht="15.75">
      <c r="B2" s="266" t="s">
        <v>129</v>
      </c>
      <c r="C2" s="266"/>
      <c r="D2" s="266"/>
      <c r="E2" s="266"/>
    </row>
    <row r="4" spans="2:5" ht="12.75">
      <c r="B4" s="54" t="s">
        <v>117</v>
      </c>
      <c r="C4" s="55" t="s">
        <v>116</v>
      </c>
      <c r="D4" s="55" t="s">
        <v>115</v>
      </c>
      <c r="E4" s="56" t="s">
        <v>114</v>
      </c>
    </row>
    <row r="5" spans="2:5" ht="26.25">
      <c r="B5" s="57">
        <v>42865</v>
      </c>
      <c r="C5" s="58" t="s">
        <v>118</v>
      </c>
      <c r="D5" s="59" t="s">
        <v>113</v>
      </c>
      <c r="E5" s="60" t="s">
        <v>112</v>
      </c>
    </row>
    <row r="6" spans="2:5" ht="26.25">
      <c r="B6" s="57">
        <v>42865</v>
      </c>
      <c r="C6" s="58" t="s">
        <v>119</v>
      </c>
      <c r="D6" s="59" t="s">
        <v>113</v>
      </c>
      <c r="E6" s="60" t="s">
        <v>112</v>
      </c>
    </row>
    <row r="7" spans="2:5" ht="26.25">
      <c r="B7" s="57">
        <v>42865</v>
      </c>
      <c r="C7" s="58" t="s">
        <v>120</v>
      </c>
      <c r="D7" s="59" t="s">
        <v>113</v>
      </c>
      <c r="E7" s="60" t="s">
        <v>112</v>
      </c>
    </row>
    <row r="8" spans="2:5" ht="26.25">
      <c r="B8" s="57">
        <v>42865</v>
      </c>
      <c r="C8" s="58" t="s">
        <v>121</v>
      </c>
      <c r="D8" s="59" t="s">
        <v>113</v>
      </c>
      <c r="E8" s="60" t="s">
        <v>112</v>
      </c>
    </row>
    <row r="9" spans="2:5" ht="26.25">
      <c r="B9" s="57">
        <v>42865</v>
      </c>
      <c r="C9" s="58" t="s">
        <v>122</v>
      </c>
      <c r="D9" s="59" t="s">
        <v>111</v>
      </c>
      <c r="E9" s="60" t="s">
        <v>110</v>
      </c>
    </row>
    <row r="10" spans="2:5" ht="26.25">
      <c r="B10" s="57">
        <v>42865</v>
      </c>
      <c r="C10" s="58" t="s">
        <v>123</v>
      </c>
      <c r="D10" s="59" t="s">
        <v>111</v>
      </c>
      <c r="E10" s="60" t="s">
        <v>110</v>
      </c>
    </row>
    <row r="11" spans="2:5" ht="26.25">
      <c r="B11" s="57">
        <v>42865</v>
      </c>
      <c r="C11" s="58" t="s">
        <v>124</v>
      </c>
      <c r="D11" s="59" t="s">
        <v>111</v>
      </c>
      <c r="E11" s="60" t="s">
        <v>110</v>
      </c>
    </row>
    <row r="12" spans="2:5" ht="12.75">
      <c r="B12" s="57">
        <v>42865</v>
      </c>
      <c r="C12" s="58" t="s">
        <v>125</v>
      </c>
      <c r="D12" s="59" t="s">
        <v>127</v>
      </c>
      <c r="E12" s="60" t="s">
        <v>128</v>
      </c>
    </row>
    <row r="13" spans="2:5" ht="12.75">
      <c r="B13" s="57">
        <v>42865</v>
      </c>
      <c r="C13" s="58" t="s">
        <v>126</v>
      </c>
      <c r="D13" s="59" t="s">
        <v>127</v>
      </c>
      <c r="E13" s="60" t="s">
        <v>128</v>
      </c>
    </row>
    <row r="14" spans="2:5" ht="12.75">
      <c r="B14" s="267">
        <v>42888</v>
      </c>
      <c r="C14" s="268" t="s">
        <v>130</v>
      </c>
      <c r="D14" s="269" t="s">
        <v>131</v>
      </c>
      <c r="E14" s="270" t="s">
        <v>132</v>
      </c>
    </row>
  </sheetData>
  <sheetProtection password="E9BB" sheet="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Maeki, Wataru (JP - Tokyo)</dc:creator>
  <cp:keywords/>
  <dc:description/>
  <cp:lastModifiedBy>Maeki, Wataru</cp:lastModifiedBy>
  <cp:lastPrinted>2017-05-10T02:06:52Z</cp:lastPrinted>
  <dcterms:created xsi:type="dcterms:W3CDTF">2015-11-24T01:48:43Z</dcterms:created>
  <dcterms:modified xsi:type="dcterms:W3CDTF">2017-06-02T08:11:10Z</dcterms:modified>
  <cp:category/>
  <cp:version/>
  <cp:contentType/>
  <cp:contentStatus/>
</cp:coreProperties>
</file>