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730" windowHeight="11760" activeTab="1"/>
  </bookViews>
  <sheets>
    <sheet name="記入例" sheetId="1" r:id="rId1"/>
    <sheet name="総合計" sheetId="2" r:id="rId2"/>
    <sheet name="A調査" sheetId="3" r:id="rId3"/>
    <sheet name="B調査" sheetId="4" r:id="rId4"/>
    <sheet name="C調査" sheetId="5" r:id="rId5"/>
    <sheet name="D調査" sheetId="6" r:id="rId6"/>
    <sheet name="E調査" sheetId="7" r:id="rId7"/>
  </sheets>
  <definedNames>
    <definedName name="_Fill" localSheetId="2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hidden="1">#REF!</definedName>
    <definedName name="_Key1" localSheetId="2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hidden="1">#REF!</definedName>
    <definedName name="_Key2" localSheetId="2" hidden="1">#REF!</definedName>
    <definedName name="_Key2" localSheetId="4" hidden="1">#REF!</definedName>
    <definedName name="_Key2" localSheetId="5" hidden="1">#REF!</definedName>
    <definedName name="_Key2" localSheetId="6" hidden="1">#REF!</definedName>
    <definedName name="_Key2" hidden="1">#REF!</definedName>
    <definedName name="_Order1" hidden="1">255</definedName>
    <definedName name="_Order2" hidden="1">255</definedName>
    <definedName name="_Sort" localSheetId="2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hidden="1">#REF!</definedName>
    <definedName name="_xlnm.Print_Area" localSheetId="0">'記入例'!$B$1:$R$60</definedName>
    <definedName name="_xlnm.Print_Titles" localSheetId="0">'記入例'!$3:$10</definedName>
  </definedNames>
  <calcPr fullCalcOnLoad="1"/>
</workbook>
</file>

<file path=xl/sharedStrings.xml><?xml version="1.0" encoding="utf-8"?>
<sst xmlns="http://schemas.openxmlformats.org/spreadsheetml/2006/main" count="1440" uniqueCount="169">
  <si>
    <t>（単位：円）</t>
  </si>
  <si>
    <t>経 費 区 分</t>
  </si>
  <si>
    <t>人  件  費</t>
  </si>
  <si>
    <t>＠</t>
  </si>
  <si>
    <t>=</t>
  </si>
  <si>
    <t>小　計</t>
  </si>
  <si>
    <t>業 務 費</t>
  </si>
  <si>
    <t>旅費</t>
  </si>
  <si>
    <t>式</t>
  </si>
  <si>
    <t>×</t>
  </si>
  <si>
    <t>＠</t>
  </si>
  <si>
    <t>=</t>
  </si>
  <si>
    <t>印刷製本費</t>
  </si>
  <si>
    <t>（人件費＋業務費）</t>
  </si>
  <si>
    <t>計</t>
  </si>
  <si>
    <t>消費税及び
地方消費税</t>
  </si>
  <si>
    <t>合　計</t>
  </si>
  <si>
    <t>×　100/108</t>
  </si>
  <si>
    <t>積 算 額</t>
  </si>
  <si>
    <t>備　　　　考</t>
  </si>
  <si>
    <t>内　　　　　　　　訳</t>
  </si>
  <si>
    <t>外注費</t>
  </si>
  <si>
    <t>海外旅費</t>
  </si>
  <si>
    <t>人  件  費　計</t>
  </si>
  <si>
    <t>以内</t>
  </si>
  <si>
    <t>（人件費＋業務費－外注費）×15％以内 =</t>
  </si>
  <si>
    <t>主任技師</t>
  </si>
  <si>
    <t>技師A</t>
  </si>
  <si>
    <t>技師B</t>
  </si>
  <si>
    <t>技師C</t>
  </si>
  <si>
    <t>事業名：　　　　　　　　　　　　　　　　　　　　　</t>
  </si>
  <si>
    <t>代表事業者名：</t>
  </si>
  <si>
    <t>賃金</t>
  </si>
  <si>
    <t>諸謝金</t>
  </si>
  <si>
    <t>借料及び損料</t>
  </si>
  <si>
    <t>会議費</t>
  </si>
  <si>
    <t>消耗品費</t>
  </si>
  <si>
    <t>雑役務費</t>
  </si>
  <si>
    <t>その他経費</t>
  </si>
  <si>
    <t>業務費　計</t>
  </si>
  <si>
    <t>間接経費</t>
  </si>
  <si>
    <t>賃金職員</t>
  </si>
  <si>
    <t>人×</t>
  </si>
  <si>
    <t>回×</t>
  </si>
  <si>
    <t>人日×</t>
  </si>
  <si>
    <t>△△△協議会出席謝金</t>
  </si>
  <si>
    <t>平成27年度アジアの低炭素社会実現のためのJCM案件形成可能性
調査事業委託業務</t>
  </si>
  <si>
    <t>△△△協議会出席のための旅費</t>
  </si>
  <si>
    <t>現地視察（○○市×○名）</t>
  </si>
  <si>
    <t>小計</t>
  </si>
  <si>
    <t>国内旅費</t>
  </si>
  <si>
    <t>税込</t>
  </si>
  <si>
    <t>税抜</t>
  </si>
  <si>
    <t>×100/108＋</t>
  </si>
  <si>
    <t>△△△協議会資料（２００ページ）</t>
  </si>
  <si>
    <t>報告書の作成</t>
  </si>
  <si>
    <t>部</t>
  </si>
  <si>
    <t>通信運搬費</t>
  </si>
  <si>
    <t>△△△協議会事務連絡</t>
  </si>
  <si>
    <t>(検討員４人×３回分)</t>
  </si>
  <si>
    <t>回</t>
  </si>
  <si>
    <t>○○○○○装置リース費用</t>
  </si>
  <si>
    <t>ヶ月</t>
  </si>
  <si>
    <t>△△△協議会会場賃料</t>
  </si>
  <si>
    <t>△△△協議会お茶代</t>
  </si>
  <si>
    <t>　　　　　(検討員○人＋事務局○人）×○回分</t>
  </si>
  <si>
    <t>人</t>
  </si>
  <si>
    <t>翻訳費</t>
  </si>
  <si>
    <t>小計</t>
  </si>
  <si>
    <t>○○○に関する調査</t>
  </si>
  <si>
    <t>A社</t>
  </si>
  <si>
    <t>B社</t>
  </si>
  <si>
    <t>事業　計</t>
  </si>
  <si>
    <t>C社</t>
  </si>
  <si>
    <t>D社</t>
  </si>
  <si>
    <t>E社</t>
  </si>
  <si>
    <t>tCO2/年</t>
  </si>
  <si>
    <t>PJ実施時のエネルギー起源二酸化炭素削減量</t>
  </si>
  <si>
    <t>法定耐用年数</t>
  </si>
  <si>
    <t>年</t>
  </si>
  <si>
    <t>PJ実施時の費用対効果</t>
  </si>
  <si>
    <t>A調査</t>
  </si>
  <si>
    <t>B調査</t>
  </si>
  <si>
    <t>C調査</t>
  </si>
  <si>
    <t>D調査</t>
  </si>
  <si>
    <t>E調査</t>
  </si>
  <si>
    <t>別添２</t>
  </si>
  <si>
    <t>事業名：</t>
  </si>
  <si>
    <t>経　費　内　訳　書</t>
  </si>
  <si>
    <t>（単位：円）</t>
  </si>
  <si>
    <t>経費区分</t>
  </si>
  <si>
    <t>積算額</t>
  </si>
  <si>
    <t>内　　　　　　訳　</t>
  </si>
  <si>
    <t>備考</t>
  </si>
  <si>
    <t>人　件　費</t>
  </si>
  <si>
    <t>主任技師</t>
  </si>
  <si>
    <t>○</t>
  </si>
  <si>
    <t>人日×</t>
  </si>
  <si>
    <t>＠</t>
  </si>
  <si>
    <t>＝</t>
  </si>
  <si>
    <t>○○○</t>
  </si>
  <si>
    <t>技 師 Ａ</t>
  </si>
  <si>
    <t>技 師 Ｂ</t>
  </si>
  <si>
    <t>人件費計</t>
  </si>
  <si>
    <t>○○○○</t>
  </si>
  <si>
    <t>小　　計</t>
  </si>
  <si>
    <t>業　務　費</t>
  </si>
  <si>
    <t>賃金</t>
  </si>
  <si>
    <t>賃金職員</t>
  </si>
  <si>
    <t>○○</t>
  </si>
  <si>
    <t>諸謝金</t>
  </si>
  <si>
    <t>△△△協議会出席謝金</t>
  </si>
  <si>
    <t>人×</t>
  </si>
  <si>
    <t>回×</t>
  </si>
  <si>
    <t>○○○○</t>
  </si>
  <si>
    <t>△△△協議会開催のための旅費</t>
  </si>
  <si>
    <t>式×</t>
  </si>
  <si>
    <t>＠</t>
  </si>
  <si>
    <t>○○</t>
  </si>
  <si>
    <t>＝</t>
  </si>
  <si>
    <t>○○○</t>
  </si>
  <si>
    <t>現地見学（○○市×○名）</t>
  </si>
  <si>
    <t>小　　計</t>
  </si>
  <si>
    <t>×100/108＝</t>
  </si>
  <si>
    <t>○○○</t>
  </si>
  <si>
    <t>○○○○</t>
  </si>
  <si>
    <t>△△△協議会資料（２００ページ）</t>
  </si>
  <si>
    <t>○</t>
  </si>
  <si>
    <t>部×</t>
  </si>
  <si>
    <t>○○</t>
  </si>
  <si>
    <t>＝</t>
  </si>
  <si>
    <t>報告書の作成</t>
  </si>
  <si>
    <t>通信運搬費</t>
  </si>
  <si>
    <t>△△△協議会事務連絡　　　　　　</t>
  </si>
  <si>
    <t>　（検討員４人×３回分）</t>
  </si>
  <si>
    <t>×100/108＝</t>
  </si>
  <si>
    <t>借料及び損料</t>
  </si>
  <si>
    <t>○○○○○○装置リース費用</t>
  </si>
  <si>
    <t>ヶ月×</t>
  </si>
  <si>
    <t>△△△協議会会場借料　　　　　　</t>
  </si>
  <si>
    <t>会議費</t>
  </si>
  <si>
    <t>△△△協議会お茶代</t>
  </si>
  <si>
    <t>人×</t>
  </si>
  <si>
    <t>　（検討員○人＋事務局○人）×○回分</t>
  </si>
  <si>
    <t>消耗品費</t>
  </si>
  <si>
    <t>別紙１</t>
  </si>
  <si>
    <t>雑役務費</t>
  </si>
  <si>
    <t>翻訳費</t>
  </si>
  <si>
    <t>外注費</t>
  </si>
  <si>
    <t>○○○に関する調査</t>
  </si>
  <si>
    <t>その他経費</t>
  </si>
  <si>
    <t>業務費計</t>
  </si>
  <si>
    <t>（ 人 件 費 ＋ 業 務 費  ）</t>
  </si>
  <si>
    <t>間接経費　　　　　　　　　　　　　　　　　　　　　　　(一般管理費)</t>
  </si>
  <si>
    <t>（人件費＋業務費－外注費）×15％＝</t>
  </si>
  <si>
    <t>○○○○</t>
  </si>
  <si>
    <t>合計</t>
  </si>
  <si>
    <t>　</t>
  </si>
  <si>
    <t>平成27年度アジアの低炭素社会実現のためのJCM案件形成可能性
調査事業委託業務</t>
  </si>
  <si>
    <t>記入例</t>
  </si>
  <si>
    <t>代表事業者名：</t>
  </si>
  <si>
    <t>別添２-うちわけ</t>
  </si>
  <si>
    <t>A調査</t>
  </si>
  <si>
    <t>E調査</t>
  </si>
  <si>
    <t>D調査</t>
  </si>
  <si>
    <t>C調査</t>
  </si>
  <si>
    <t>B調査</t>
  </si>
  <si>
    <t>※複数の者が共同で応募する場合の別添２の記入については、公募説明会時の環境省担当官の指示に従うこと。</t>
  </si>
  <si>
    <t>別添２-内訳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</si>
</sst>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  <numFmt numFmtId="178" formatCode="#,##0_ "/>
    <numFmt numFmtId="179" formatCode="0.0_ "/>
    <numFmt numFmtId="180" formatCode="#,##0;&quot;▲ &quot;#,##0"/>
    <numFmt numFmtId="181" formatCode="0.0000%"/>
    <numFmt numFmtId="182" formatCode="#,##0;[Red]&quot;▲&quot;* #,##0;&quot;--&quot;"/>
    <numFmt numFmtId="183" formatCode="0.00000_);[Red]\(0.00000\)"/>
    <numFmt numFmtId="184" formatCode="#,##0;\-#,##0;\-"/>
    <numFmt numFmtId="185" formatCode="General_)"/>
    <numFmt numFmtId="186" formatCode="0.0%"/>
  </numFmts>
  <fonts count="7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FC丸ゴシック体-L"/>
      <family val="3"/>
    </font>
    <font>
      <sz val="11"/>
      <name val="ＭＳ 明朝"/>
      <family val="1"/>
    </font>
    <font>
      <sz val="10"/>
      <name val="ＭＳ 明朝"/>
      <family val="1"/>
    </font>
    <font>
      <sz val="10.5"/>
      <color indexed="10"/>
      <name val="ＭＳ Ｐゴシック"/>
      <family val="3"/>
    </font>
    <font>
      <b/>
      <sz val="20"/>
      <color indexed="8"/>
      <name val="ＭＳ Ｐゴシック"/>
      <family val="3"/>
    </font>
    <font>
      <b/>
      <sz val="20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0.5"/>
      <color indexed="10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FF0000"/>
      <name val="ＭＳ Ｐゴシック"/>
      <family val="3"/>
    </font>
    <font>
      <b/>
      <sz val="20"/>
      <color theme="1"/>
      <name val="Calibri"/>
      <family val="3"/>
    </font>
    <font>
      <sz val="12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b/>
      <sz val="10.5"/>
      <color rgb="FFFF0000"/>
      <name val="ＭＳ Ｐゴシック"/>
      <family val="3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</fills>
  <borders count="58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/>
      <bottom/>
    </border>
    <border>
      <left style="double"/>
      <right/>
      <top style="thin"/>
      <bottom/>
    </border>
    <border>
      <left style="double"/>
      <right/>
      <top/>
      <bottom/>
    </border>
    <border>
      <left style="double"/>
      <right/>
      <top/>
      <bottom style="thin"/>
    </border>
    <border>
      <left style="double"/>
      <right/>
      <top style="thin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medium"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double"/>
      <top style="thin"/>
      <bottom style="thin"/>
    </border>
  </borders>
  <cellStyleXfs count="12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82" fontId="10" fillId="0" borderId="0" applyFill="0" applyBorder="0" applyProtection="0">
      <alignment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183" fontId="2" fillId="0" borderId="0" applyFill="0" applyBorder="0" applyAlignment="0" applyProtection="0"/>
    <xf numFmtId="184" fontId="11" fillId="0" borderId="0" applyFill="0" applyBorder="0" applyAlignment="0">
      <protection/>
    </xf>
    <xf numFmtId="185" fontId="12" fillId="0" borderId="0">
      <alignment/>
      <protection/>
    </xf>
    <xf numFmtId="185" fontId="13" fillId="0" borderId="0">
      <alignment/>
      <protection/>
    </xf>
    <xf numFmtId="185" fontId="13" fillId="0" borderId="0">
      <alignment/>
      <protection/>
    </xf>
    <xf numFmtId="185" fontId="13" fillId="0" borderId="0">
      <alignment/>
      <protection/>
    </xf>
    <xf numFmtId="185" fontId="13" fillId="0" borderId="0">
      <alignment/>
      <protection/>
    </xf>
    <xf numFmtId="185" fontId="13" fillId="0" borderId="0">
      <alignment/>
      <protection/>
    </xf>
    <xf numFmtId="185" fontId="13" fillId="0" borderId="0">
      <alignment/>
      <protection/>
    </xf>
    <xf numFmtId="185" fontId="13" fillId="0" borderId="0">
      <alignment/>
      <protection/>
    </xf>
    <xf numFmtId="0" fontId="14" fillId="0" borderId="0">
      <alignment horizontal="left"/>
      <protection/>
    </xf>
    <xf numFmtId="0" fontId="15" fillId="0" borderId="0" applyNumberFormat="0" applyFill="0" applyBorder="0" applyProtection="0">
      <alignment horizontal="right"/>
    </xf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0" fontId="16" fillId="0" borderId="0">
      <alignment/>
      <protection/>
    </xf>
    <xf numFmtId="0" fontId="2" fillId="30" borderId="0" applyNumberFormat="0" applyBorder="0" applyAlignment="0">
      <protection/>
    </xf>
    <xf numFmtId="186" fontId="2" fillId="0" borderId="0" applyFill="0" applyBorder="0" applyAlignment="0" applyProtection="0"/>
    <xf numFmtId="4" fontId="14" fillId="0" borderId="0">
      <alignment horizontal="right"/>
      <protection/>
    </xf>
    <xf numFmtId="0" fontId="17" fillId="31" borderId="0" applyNumberFormat="0" applyBorder="0" applyAlignment="0" applyProtection="0"/>
    <xf numFmtId="0" fontId="2" fillId="0" borderId="0" applyNumberFormat="0" applyFill="0" applyBorder="0" applyAlignment="0" applyProtection="0"/>
    <xf numFmtId="15" fontId="2" fillId="0" borderId="0" applyFill="0" applyBorder="0" applyAlignment="0" applyProtection="0"/>
    <xf numFmtId="4" fontId="2" fillId="0" borderId="0" applyFill="0" applyBorder="0" applyAlignment="0" applyProtection="0"/>
    <xf numFmtId="0" fontId="18" fillId="0" borderId="3">
      <alignment horizontal="center"/>
      <protection/>
    </xf>
    <xf numFmtId="3" fontId="2" fillId="0" borderId="0" applyFill="0" applyBorder="0" applyAlignment="0" applyProtection="0"/>
    <xf numFmtId="0" fontId="2" fillId="32" borderId="0" applyNumberFormat="0" applyBorder="0" applyAlignment="0" applyProtection="0"/>
    <xf numFmtId="4" fontId="19" fillId="0" borderId="0">
      <alignment horizontal="right"/>
      <protection/>
    </xf>
    <xf numFmtId="0" fontId="20" fillId="0" borderId="0">
      <alignment horizontal="left"/>
      <protection/>
    </xf>
    <xf numFmtId="0" fontId="16" fillId="33" borderId="0" applyNumberFormat="0" applyBorder="0" applyProtection="0">
      <alignment vertical="top" wrapText="1"/>
    </xf>
    <xf numFmtId="49" fontId="2" fillId="34" borderId="0" applyBorder="0" applyAlignment="0" applyProtection="0"/>
    <xf numFmtId="0" fontId="21" fillId="0" borderId="0">
      <alignment horizontal="center"/>
      <protection/>
    </xf>
    <xf numFmtId="0" fontId="56" fillId="35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41" borderId="4" applyNumberFormat="0" applyAlignment="0" applyProtection="0"/>
    <xf numFmtId="0" fontId="59" fillId="42" borderId="0" applyNumberFormat="0" applyBorder="0" applyAlignment="0" applyProtection="0"/>
    <xf numFmtId="9" fontId="0" fillId="0" borderId="0" applyFont="0" applyFill="0" applyBorder="0" applyAlignment="0" applyProtection="0"/>
    <xf numFmtId="0" fontId="0" fillId="43" borderId="5" applyNumberFormat="0" applyFont="0" applyAlignment="0" applyProtection="0"/>
    <xf numFmtId="0" fontId="60" fillId="0" borderId="6" applyNumberFormat="0" applyFill="0" applyAlignment="0" applyProtection="0"/>
    <xf numFmtId="0" fontId="61" fillId="44" borderId="0" applyNumberFormat="0" applyBorder="0" applyAlignment="0" applyProtection="0"/>
    <xf numFmtId="0" fontId="22" fillId="0" borderId="7">
      <alignment vertical="center"/>
      <protection/>
    </xf>
    <xf numFmtId="0" fontId="62" fillId="45" borderId="8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2" fillId="0" borderId="0" applyFill="0" applyAlignment="0" applyProtection="0"/>
    <xf numFmtId="38" fontId="2" fillId="0" borderId="0" applyFill="0" applyBorder="0" applyAlignment="0" applyProtection="0"/>
    <xf numFmtId="38" fontId="2" fillId="0" borderId="0" applyFill="0" applyBorder="0" applyAlignment="0" applyProtection="0"/>
    <xf numFmtId="38" fontId="2" fillId="0" borderId="0" applyFill="0" applyBorder="0" applyAlignment="0" applyProtection="0"/>
    <xf numFmtId="38" fontId="1" fillId="0" borderId="0" applyFont="0" applyFill="0" applyBorder="0" applyAlignment="0" applyProtection="0"/>
    <xf numFmtId="38" fontId="2" fillId="0" borderId="0" applyFill="0" applyBorder="0" applyAlignment="0" applyProtection="0"/>
    <xf numFmtId="38" fontId="2" fillId="0" borderId="0" applyFill="0" applyBorder="0" applyAlignment="0" applyProtection="0"/>
    <xf numFmtId="38" fontId="2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10" applyNumberFormat="0" applyFill="0" applyAlignment="0" applyProtection="0"/>
    <xf numFmtId="0" fontId="66" fillId="0" borderId="11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12" applyNumberFormat="0" applyFill="0" applyAlignment="0" applyProtection="0"/>
    <xf numFmtId="0" fontId="68" fillId="45" borderId="13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46" borderId="8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3" fillId="0" borderId="0">
      <alignment/>
      <protection/>
    </xf>
    <xf numFmtId="0" fontId="24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7" fillId="0" borderId="0">
      <alignment/>
      <protection/>
    </xf>
    <xf numFmtId="0" fontId="71" fillId="47" borderId="0" applyNumberFormat="0" applyBorder="0" applyAlignment="0" applyProtection="0"/>
  </cellStyleXfs>
  <cellXfs count="330">
    <xf numFmtId="0" fontId="0" fillId="0" borderId="0" xfId="0" applyFont="1" applyAlignment="1">
      <alignment vertical="center"/>
    </xf>
    <xf numFmtId="0" fontId="2" fillId="0" borderId="0" xfId="122" applyFont="1" applyAlignment="1">
      <alignment vertical="center"/>
      <protection/>
    </xf>
    <xf numFmtId="20" fontId="2" fillId="0" borderId="14" xfId="122" applyNumberFormat="1" applyFont="1" applyBorder="1" applyAlignment="1" applyProtection="1">
      <alignment horizontal="center" vertical="center"/>
      <protection locked="0"/>
    </xf>
    <xf numFmtId="0" fontId="2" fillId="0" borderId="14" xfId="122" applyNumberFormat="1" applyFont="1" applyBorder="1" applyAlignment="1" applyProtection="1">
      <alignment horizontal="center" vertical="center"/>
      <protection locked="0"/>
    </xf>
    <xf numFmtId="20" fontId="2" fillId="0" borderId="14" xfId="122" applyNumberFormat="1" applyFont="1" applyBorder="1" applyAlignment="1" applyProtection="1">
      <alignment horizontal="right" vertical="center"/>
      <protection locked="0"/>
    </xf>
    <xf numFmtId="0" fontId="4" fillId="0" borderId="15" xfId="122" applyFont="1" applyBorder="1" applyAlignment="1" applyProtection="1">
      <alignment horizontal="center" vertical="center"/>
      <protection locked="0"/>
    </xf>
    <xf numFmtId="0" fontId="4" fillId="0" borderId="16" xfId="122" applyFont="1" applyBorder="1" applyAlignment="1" applyProtection="1">
      <alignment horizontal="center" vertical="center"/>
      <protection locked="0"/>
    </xf>
    <xf numFmtId="3" fontId="4" fillId="0" borderId="17" xfId="122" applyNumberFormat="1" applyFont="1" applyBorder="1" applyAlignment="1" applyProtection="1">
      <alignment horizontal="center" vertical="center"/>
      <protection locked="0"/>
    </xf>
    <xf numFmtId="0" fontId="2" fillId="0" borderId="16" xfId="122" applyFont="1" applyBorder="1" applyAlignment="1">
      <alignment vertical="center"/>
      <protection/>
    </xf>
    <xf numFmtId="0" fontId="4" fillId="0" borderId="18" xfId="122" applyFont="1" applyBorder="1" applyAlignment="1" applyProtection="1">
      <alignment horizontal="center" vertical="center" shrinkToFit="1"/>
      <protection locked="0"/>
    </xf>
    <xf numFmtId="0" fontId="4" fillId="0" borderId="0" xfId="122" applyFont="1" applyBorder="1" applyAlignment="1" applyProtection="1">
      <alignment horizontal="left" vertical="center"/>
      <protection locked="0"/>
    </xf>
    <xf numFmtId="0" fontId="4" fillId="0" borderId="19" xfId="122" applyFont="1" applyBorder="1" applyAlignment="1" applyProtection="1">
      <alignment horizontal="center" vertical="center" shrinkToFit="1"/>
      <protection locked="0"/>
    </xf>
    <xf numFmtId="0" fontId="4" fillId="0" borderId="0" xfId="122" applyFont="1" applyBorder="1" applyAlignment="1" applyProtection="1">
      <alignment vertical="center"/>
      <protection locked="0"/>
    </xf>
    <xf numFmtId="0" fontId="6" fillId="0" borderId="0" xfId="122" applyFont="1" applyAlignment="1">
      <alignment vertical="center"/>
      <protection/>
    </xf>
    <xf numFmtId="177" fontId="6" fillId="0" borderId="0" xfId="122" applyNumberFormat="1" applyFont="1" applyAlignment="1">
      <alignment vertical="center"/>
      <protection/>
    </xf>
    <xf numFmtId="0" fontId="4" fillId="0" borderId="20" xfId="122" applyFont="1" applyBorder="1" applyAlignment="1" applyProtection="1">
      <alignment vertical="center"/>
      <protection locked="0"/>
    </xf>
    <xf numFmtId="0" fontId="4" fillId="0" borderId="21" xfId="122" applyFont="1" applyBorder="1" applyAlignment="1" applyProtection="1">
      <alignment vertical="center"/>
      <protection locked="0"/>
    </xf>
    <xf numFmtId="38" fontId="4" fillId="0" borderId="22" xfId="101" applyFont="1" applyBorder="1" applyAlignment="1" applyProtection="1">
      <alignment horizontal="right" vertical="center"/>
      <protection locked="0"/>
    </xf>
    <xf numFmtId="0" fontId="4" fillId="0" borderId="21" xfId="122" applyFont="1" applyBorder="1" applyAlignment="1" applyProtection="1">
      <alignment horizontal="right" vertical="center"/>
      <protection locked="0"/>
    </xf>
    <xf numFmtId="176" fontId="4" fillId="0" borderId="21" xfId="122" applyNumberFormat="1" applyFont="1" applyBorder="1" applyAlignment="1" applyProtection="1">
      <alignment vertical="center"/>
      <protection locked="0"/>
    </xf>
    <xf numFmtId="176" fontId="4" fillId="0" borderId="21" xfId="122" applyNumberFormat="1" applyFont="1" applyBorder="1" applyAlignment="1" applyProtection="1">
      <alignment horizontal="center" vertical="center"/>
      <protection locked="0"/>
    </xf>
    <xf numFmtId="0" fontId="4" fillId="0" borderId="23" xfId="122" applyFont="1" applyBorder="1" applyAlignment="1" applyProtection="1">
      <alignment horizontal="center" vertical="center" shrinkToFit="1"/>
      <protection locked="0"/>
    </xf>
    <xf numFmtId="0" fontId="2" fillId="0" borderId="0" xfId="122" applyFont="1" applyBorder="1" applyAlignment="1">
      <alignment vertical="center"/>
      <protection/>
    </xf>
    <xf numFmtId="0" fontId="4" fillId="0" borderId="0" xfId="122" applyFont="1" applyBorder="1" applyAlignment="1" applyProtection="1">
      <alignment horizontal="right" vertical="center"/>
      <protection locked="0"/>
    </xf>
    <xf numFmtId="176" fontId="4" fillId="0" borderId="0" xfId="122" applyNumberFormat="1" applyFont="1" applyBorder="1" applyAlignment="1" applyProtection="1">
      <alignment vertical="center"/>
      <protection locked="0"/>
    </xf>
    <xf numFmtId="176" fontId="4" fillId="0" borderId="0" xfId="122" applyNumberFormat="1" applyFont="1" applyBorder="1" applyAlignment="1" applyProtection="1">
      <alignment horizontal="center" vertical="center"/>
      <protection locked="0"/>
    </xf>
    <xf numFmtId="0" fontId="5" fillId="0" borderId="24" xfId="122" applyFont="1" applyBorder="1" applyAlignment="1" applyProtection="1">
      <alignment vertical="center"/>
      <protection locked="0"/>
    </xf>
    <xf numFmtId="38" fontId="5" fillId="0" borderId="25" xfId="101" applyFont="1" applyBorder="1" applyAlignment="1" applyProtection="1">
      <alignment horizontal="right" vertical="center"/>
      <protection locked="0"/>
    </xf>
    <xf numFmtId="0" fontId="2" fillId="0" borderId="0" xfId="122" applyFont="1" applyBorder="1" applyAlignment="1">
      <alignment horizontal="center" vertical="center"/>
      <protection/>
    </xf>
    <xf numFmtId="0" fontId="2" fillId="0" borderId="19" xfId="122" applyFont="1" applyBorder="1" applyAlignment="1">
      <alignment vertical="center" shrinkToFit="1"/>
      <protection/>
    </xf>
    <xf numFmtId="3" fontId="4" fillId="0" borderId="0" xfId="122" applyNumberFormat="1" applyFont="1" applyBorder="1" applyAlignment="1" applyProtection="1">
      <alignment horizontal="center" vertical="center"/>
      <protection locked="0"/>
    </xf>
    <xf numFmtId="0" fontId="6" fillId="0" borderId="0" xfId="122" applyFont="1" applyBorder="1" applyAlignment="1">
      <alignment vertical="center"/>
      <protection/>
    </xf>
    <xf numFmtId="177" fontId="2" fillId="0" borderId="0" xfId="122" applyNumberFormat="1" applyFont="1" applyAlignment="1">
      <alignment vertical="center"/>
      <protection/>
    </xf>
    <xf numFmtId="0" fontId="4" fillId="0" borderId="16" xfId="122" applyFont="1" applyBorder="1" applyAlignment="1" applyProtection="1">
      <alignment horizontal="left" vertical="center"/>
      <protection locked="0"/>
    </xf>
    <xf numFmtId="3" fontId="4" fillId="0" borderId="16" xfId="122" applyNumberFormat="1" applyFont="1" applyBorder="1" applyAlignment="1" applyProtection="1">
      <alignment horizontal="center" vertical="center"/>
      <protection locked="0"/>
    </xf>
    <xf numFmtId="176" fontId="4" fillId="0" borderId="16" xfId="122" applyNumberFormat="1" applyFont="1" applyBorder="1" applyAlignment="1" applyProtection="1">
      <alignment horizontal="right" vertical="center"/>
      <protection locked="0"/>
    </xf>
    <xf numFmtId="176" fontId="4" fillId="0" borderId="16" xfId="122" applyNumberFormat="1" applyFont="1" applyBorder="1" applyAlignment="1" applyProtection="1">
      <alignment vertical="center"/>
      <protection locked="0"/>
    </xf>
    <xf numFmtId="3" fontId="4" fillId="0" borderId="16" xfId="122" applyNumberFormat="1" applyFont="1" applyBorder="1" applyAlignment="1" applyProtection="1">
      <alignment vertical="center"/>
      <protection locked="0"/>
    </xf>
    <xf numFmtId="0" fontId="2" fillId="0" borderId="0" xfId="122" applyFont="1" applyFill="1" applyAlignment="1">
      <alignment vertical="center"/>
      <protection/>
    </xf>
    <xf numFmtId="0" fontId="4" fillId="0" borderId="16" xfId="122" applyFont="1" applyFill="1" applyBorder="1" applyAlignment="1" applyProtection="1">
      <alignment horizontal="left" vertical="center"/>
      <protection locked="0"/>
    </xf>
    <xf numFmtId="0" fontId="4" fillId="0" borderId="16" xfId="122" applyFont="1" applyFill="1" applyBorder="1" applyAlignment="1" applyProtection="1">
      <alignment vertical="center"/>
      <protection locked="0"/>
    </xf>
    <xf numFmtId="0" fontId="4" fillId="0" borderId="16" xfId="122" applyFont="1" applyFill="1" applyBorder="1" applyAlignment="1" applyProtection="1">
      <alignment horizontal="right" vertical="center"/>
      <protection locked="0"/>
    </xf>
    <xf numFmtId="0" fontId="4" fillId="0" borderId="18" xfId="122" applyFont="1" applyFill="1" applyBorder="1" applyAlignment="1" applyProtection="1">
      <alignment horizontal="center" vertical="center" shrinkToFit="1"/>
      <protection locked="0"/>
    </xf>
    <xf numFmtId="38" fontId="2" fillId="0" borderId="0" xfId="101" applyFont="1" applyFill="1" applyAlignment="1">
      <alignment vertical="center"/>
    </xf>
    <xf numFmtId="0" fontId="4" fillId="0" borderId="16" xfId="122" applyFont="1" applyBorder="1" applyAlignment="1" applyProtection="1">
      <alignment vertical="center"/>
      <protection locked="0"/>
    </xf>
    <xf numFmtId="0" fontId="4" fillId="0" borderId="16" xfId="122" applyFont="1" applyBorder="1" applyAlignment="1" applyProtection="1">
      <alignment horizontal="right" vertical="center"/>
      <protection locked="0"/>
    </xf>
    <xf numFmtId="176" fontId="4" fillId="0" borderId="16" xfId="122" applyNumberFormat="1" applyFont="1" applyBorder="1" applyAlignment="1" applyProtection="1">
      <alignment horizontal="center" vertical="center"/>
      <protection locked="0"/>
    </xf>
    <xf numFmtId="178" fontId="4" fillId="0" borderId="18" xfId="122" applyNumberFormat="1" applyFont="1" applyBorder="1" applyAlignment="1" applyProtection="1">
      <alignment horizontal="center" vertical="center" shrinkToFit="1"/>
      <protection locked="0"/>
    </xf>
    <xf numFmtId="0" fontId="4" fillId="0" borderId="26" xfId="122" applyFont="1" applyBorder="1" applyAlignment="1" applyProtection="1">
      <alignment vertical="center"/>
      <protection locked="0"/>
    </xf>
    <xf numFmtId="0" fontId="4" fillId="0" borderId="26" xfId="122" applyFont="1" applyBorder="1" applyAlignment="1" applyProtection="1">
      <alignment horizontal="right" vertical="center"/>
      <protection locked="0"/>
    </xf>
    <xf numFmtId="176" fontId="4" fillId="0" borderId="26" xfId="122" applyNumberFormat="1" applyFont="1" applyBorder="1" applyAlignment="1" applyProtection="1">
      <alignment vertical="center"/>
      <protection locked="0"/>
    </xf>
    <xf numFmtId="176" fontId="4" fillId="0" borderId="26" xfId="122" applyNumberFormat="1" applyFont="1" applyBorder="1" applyAlignment="1" applyProtection="1">
      <alignment horizontal="center" vertical="center"/>
      <protection locked="0"/>
    </xf>
    <xf numFmtId="3" fontId="4" fillId="0" borderId="26" xfId="122" applyNumberFormat="1" applyFont="1" applyBorder="1" applyAlignment="1" applyProtection="1">
      <alignment vertical="center"/>
      <protection locked="0"/>
    </xf>
    <xf numFmtId="178" fontId="4" fillId="0" borderId="27" xfId="122" applyNumberFormat="1" applyFont="1" applyBorder="1" applyAlignment="1" applyProtection="1">
      <alignment horizontal="center" vertical="center" shrinkToFit="1"/>
      <protection locked="0"/>
    </xf>
    <xf numFmtId="38" fontId="4" fillId="0" borderId="0" xfId="101" applyFont="1" applyBorder="1" applyAlignment="1" applyProtection="1">
      <alignment horizontal="right" vertical="center"/>
      <protection locked="0"/>
    </xf>
    <xf numFmtId="3" fontId="4" fillId="0" borderId="0" xfId="122" applyNumberFormat="1" applyFont="1" applyBorder="1" applyAlignment="1" applyProtection="1">
      <alignment vertical="center"/>
      <protection locked="0"/>
    </xf>
    <xf numFmtId="178" fontId="4" fillId="0" borderId="0" xfId="122" applyNumberFormat="1" applyFont="1" applyBorder="1" applyAlignment="1" applyProtection="1">
      <alignment horizontal="center" vertical="center" shrinkToFit="1"/>
      <protection locked="0"/>
    </xf>
    <xf numFmtId="0" fontId="7" fillId="0" borderId="0" xfId="122" applyFont="1" applyBorder="1" applyAlignment="1" applyProtection="1">
      <alignment horizontal="center" vertical="center"/>
      <protection locked="0"/>
    </xf>
    <xf numFmtId="0" fontId="7" fillId="0" borderId="0" xfId="122" applyFont="1" applyBorder="1" applyAlignment="1" applyProtection="1">
      <alignment vertical="center"/>
      <protection locked="0"/>
    </xf>
    <xf numFmtId="0" fontId="7" fillId="0" borderId="0" xfId="122" applyFont="1" applyBorder="1" applyAlignment="1" applyProtection="1">
      <alignment horizontal="right" vertical="center"/>
      <protection locked="0"/>
    </xf>
    <xf numFmtId="179" fontId="7" fillId="0" borderId="0" xfId="122" applyNumberFormat="1" applyFont="1" applyBorder="1" applyAlignment="1" applyProtection="1">
      <alignment vertical="center"/>
      <protection locked="0"/>
    </xf>
    <xf numFmtId="176" fontId="7" fillId="0" borderId="0" xfId="122" applyNumberFormat="1" applyFont="1" applyBorder="1" applyAlignment="1" applyProtection="1">
      <alignment vertical="center"/>
      <protection locked="0"/>
    </xf>
    <xf numFmtId="176" fontId="7" fillId="0" borderId="0" xfId="122" applyNumberFormat="1" applyFont="1" applyBorder="1" applyAlignment="1" applyProtection="1">
      <alignment horizontal="center" vertical="center"/>
      <protection locked="0"/>
    </xf>
    <xf numFmtId="3" fontId="7" fillId="0" borderId="0" xfId="122" applyNumberFormat="1" applyFont="1" applyBorder="1" applyAlignment="1" applyProtection="1">
      <alignment vertical="center"/>
      <protection locked="0"/>
    </xf>
    <xf numFmtId="178" fontId="7" fillId="0" borderId="0" xfId="122" applyNumberFormat="1" applyFont="1" applyBorder="1" applyAlignment="1" applyProtection="1">
      <alignment horizontal="right" vertical="center" shrinkToFit="1"/>
      <protection locked="0"/>
    </xf>
    <xf numFmtId="0" fontId="6" fillId="0" borderId="0" xfId="122" applyFont="1" applyBorder="1" applyAlignment="1">
      <alignment horizontal="right" vertical="center"/>
      <protection/>
    </xf>
    <xf numFmtId="178" fontId="6" fillId="0" borderId="0" xfId="122" applyNumberFormat="1" applyFont="1" applyBorder="1" applyAlignment="1">
      <alignment vertical="center"/>
      <protection/>
    </xf>
    <xf numFmtId="0" fontId="6" fillId="0" borderId="0" xfId="122" applyFont="1" applyAlignment="1">
      <alignment horizontal="center" vertical="center"/>
      <protection/>
    </xf>
    <xf numFmtId="0" fontId="6" fillId="0" borderId="0" xfId="122" applyFont="1" applyAlignment="1">
      <alignment vertical="center" shrinkToFit="1"/>
      <protection/>
    </xf>
    <xf numFmtId="176" fontId="6" fillId="0" borderId="0" xfId="122" applyNumberFormat="1" applyFont="1" applyBorder="1" applyAlignment="1">
      <alignment vertical="center"/>
      <protection/>
    </xf>
    <xf numFmtId="180" fontId="6" fillId="0" borderId="0" xfId="122" applyNumberFormat="1" applyFont="1" applyBorder="1" applyAlignment="1">
      <alignment vertical="center"/>
      <protection/>
    </xf>
    <xf numFmtId="0" fontId="9" fillId="0" borderId="0" xfId="122" applyFont="1" applyAlignment="1">
      <alignment vertical="center"/>
      <protection/>
    </xf>
    <xf numFmtId="181" fontId="6" fillId="0" borderId="0" xfId="122" applyNumberFormat="1" applyFont="1" applyBorder="1" applyAlignment="1">
      <alignment vertical="center"/>
      <protection/>
    </xf>
    <xf numFmtId="0" fontId="2" fillId="0" borderId="0" xfId="122" applyFont="1" applyAlignment="1">
      <alignment horizontal="center" vertical="center"/>
      <protection/>
    </xf>
    <xf numFmtId="0" fontId="2" fillId="0" borderId="0" xfId="122" applyFont="1" applyAlignment="1">
      <alignment vertical="center" shrinkToFit="1"/>
      <protection/>
    </xf>
    <xf numFmtId="0" fontId="8" fillId="0" borderId="0" xfId="122" applyFont="1" applyAlignment="1">
      <alignment vertical="center"/>
      <protection/>
    </xf>
    <xf numFmtId="38" fontId="2" fillId="0" borderId="0" xfId="92" applyFont="1" applyFill="1" applyAlignment="1">
      <alignment vertical="center"/>
    </xf>
    <xf numFmtId="38" fontId="2" fillId="0" borderId="0" xfId="122" applyNumberFormat="1" applyFont="1" applyFill="1" applyAlignment="1">
      <alignment vertical="center"/>
      <protection/>
    </xf>
    <xf numFmtId="10" fontId="2" fillId="0" borderId="0" xfId="85" applyNumberFormat="1" applyFont="1" applyFill="1" applyAlignment="1">
      <alignment vertical="center"/>
    </xf>
    <xf numFmtId="0" fontId="4" fillId="0" borderId="15" xfId="122" applyFont="1" applyBorder="1" applyAlignment="1" applyProtection="1">
      <alignment vertical="center"/>
      <protection locked="0"/>
    </xf>
    <xf numFmtId="38" fontId="4" fillId="0" borderId="17" xfId="101" applyFont="1" applyBorder="1" applyAlignment="1" applyProtection="1">
      <alignment horizontal="right" vertical="center"/>
      <protection locked="0"/>
    </xf>
    <xf numFmtId="38" fontId="2" fillId="0" borderId="0" xfId="92" applyFont="1" applyAlignment="1">
      <alignment vertical="center"/>
    </xf>
    <xf numFmtId="0" fontId="7" fillId="0" borderId="24" xfId="122" applyFont="1" applyBorder="1" applyAlignment="1" applyProtection="1">
      <alignment vertical="center"/>
      <protection locked="0"/>
    </xf>
    <xf numFmtId="38" fontId="2" fillId="0" borderId="0" xfId="122" applyNumberFormat="1" applyFont="1" applyAlignment="1">
      <alignment vertical="center"/>
      <protection/>
    </xf>
    <xf numFmtId="38" fontId="7" fillId="0" borderId="25" xfId="101" applyFont="1" applyBorder="1" applyAlignment="1" applyProtection="1">
      <alignment horizontal="right" vertical="center"/>
      <protection locked="0"/>
    </xf>
    <xf numFmtId="0" fontId="7" fillId="0" borderId="24" xfId="122" applyFont="1" applyBorder="1" applyAlignment="1" applyProtection="1">
      <alignment horizontal="left" vertical="center"/>
      <protection locked="0"/>
    </xf>
    <xf numFmtId="38" fontId="7" fillId="0" borderId="28" xfId="101" applyFont="1" applyBorder="1" applyAlignment="1" applyProtection="1">
      <alignment horizontal="right" vertical="center"/>
      <protection locked="0"/>
    </xf>
    <xf numFmtId="38" fontId="7" fillId="0" borderId="17" xfId="101" applyFont="1" applyBorder="1" applyAlignment="1" applyProtection="1">
      <alignment horizontal="right" vertical="center"/>
      <protection locked="0"/>
    </xf>
    <xf numFmtId="38" fontId="7" fillId="0" borderId="29" xfId="101" applyFont="1" applyBorder="1" applyAlignment="1" applyProtection="1">
      <alignment horizontal="right" vertical="center"/>
      <protection locked="0"/>
    </xf>
    <xf numFmtId="38" fontId="7" fillId="0" borderId="25" xfId="101" applyFont="1" applyFill="1" applyBorder="1" applyAlignment="1" applyProtection="1">
      <alignment horizontal="right" vertical="center"/>
      <protection locked="0"/>
    </xf>
    <xf numFmtId="0" fontId="7" fillId="0" borderId="30" xfId="122" applyFont="1" applyBorder="1" applyAlignment="1" applyProtection="1">
      <alignment vertical="center"/>
      <protection locked="0"/>
    </xf>
    <xf numFmtId="38" fontId="72" fillId="0" borderId="16" xfId="100" applyFont="1" applyFill="1" applyBorder="1" applyAlignment="1" applyProtection="1">
      <alignment vertical="center"/>
      <protection locked="0"/>
    </xf>
    <xf numFmtId="176" fontId="72" fillId="0" borderId="16" xfId="122" applyNumberFormat="1" applyFont="1" applyFill="1" applyBorder="1" applyAlignment="1" applyProtection="1">
      <alignment horizontal="left" vertical="center"/>
      <protection locked="0"/>
    </xf>
    <xf numFmtId="3" fontId="72" fillId="0" borderId="16" xfId="122" applyNumberFormat="1" applyFont="1" applyFill="1" applyBorder="1" applyAlignment="1" applyProtection="1">
      <alignment vertical="center"/>
      <protection locked="0"/>
    </xf>
    <xf numFmtId="0" fontId="2" fillId="0" borderId="0" xfId="123" applyFont="1" applyAlignment="1">
      <alignment vertical="center" wrapText="1"/>
      <protection/>
    </xf>
    <xf numFmtId="0" fontId="73" fillId="0" borderId="0" xfId="123" applyFont="1" applyBorder="1" applyAlignment="1">
      <alignment horizontal="center" vertical="center" wrapText="1"/>
      <protection/>
    </xf>
    <xf numFmtId="0" fontId="27" fillId="0" borderId="0" xfId="123" applyFont="1" applyBorder="1" applyAlignment="1">
      <alignment horizontal="center" vertical="center" wrapText="1"/>
      <protection/>
    </xf>
    <xf numFmtId="0" fontId="29" fillId="0" borderId="0" xfId="123" applyFont="1" applyBorder="1" applyAlignment="1">
      <alignment horizontal="left" vertical="center"/>
      <protection/>
    </xf>
    <xf numFmtId="0" fontId="29" fillId="0" borderId="0" xfId="123" applyFont="1" applyBorder="1" applyAlignment="1">
      <alignment horizontal="left" vertical="center"/>
      <protection/>
    </xf>
    <xf numFmtId="0" fontId="73" fillId="0" borderId="0" xfId="123" applyFont="1" applyBorder="1" applyAlignment="1">
      <alignment horizontal="center" vertical="center" wrapText="1"/>
      <protection/>
    </xf>
    <xf numFmtId="38" fontId="5" fillId="48" borderId="25" xfId="101" applyFont="1" applyFill="1" applyBorder="1" applyAlignment="1" applyProtection="1">
      <alignment horizontal="right" vertical="center"/>
      <protection locked="0"/>
    </xf>
    <xf numFmtId="0" fontId="7" fillId="0" borderId="0" xfId="122" applyFont="1" applyBorder="1" applyAlignment="1">
      <alignment vertical="center"/>
      <protection/>
    </xf>
    <xf numFmtId="0" fontId="7" fillId="0" borderId="0" xfId="122" applyFont="1" applyFill="1" applyBorder="1" applyAlignment="1" applyProtection="1">
      <alignment horizontal="center" vertical="center"/>
      <protection locked="0"/>
    </xf>
    <xf numFmtId="38" fontId="7" fillId="0" borderId="0" xfId="92" applyFont="1" applyBorder="1" applyAlignment="1">
      <alignment vertical="center"/>
    </xf>
    <xf numFmtId="176" fontId="7" fillId="0" borderId="0" xfId="122" applyNumberFormat="1" applyFont="1" applyFill="1" applyBorder="1" applyAlignment="1" applyProtection="1">
      <alignment horizontal="center" vertical="center"/>
      <protection locked="0"/>
    </xf>
    <xf numFmtId="3" fontId="7" fillId="0" borderId="0" xfId="122" applyNumberFormat="1" applyFont="1" applyFill="1" applyBorder="1" applyAlignment="1" applyProtection="1">
      <alignment vertical="center"/>
      <protection locked="0"/>
    </xf>
    <xf numFmtId="0" fontId="7" fillId="0" borderId="19" xfId="122" applyFont="1" applyBorder="1" applyAlignment="1">
      <alignment vertical="center" shrinkToFit="1"/>
      <protection/>
    </xf>
    <xf numFmtId="0" fontId="7" fillId="0" borderId="0" xfId="122" applyFont="1" applyBorder="1" applyAlignment="1">
      <alignment horizontal="center" vertical="center"/>
      <protection/>
    </xf>
    <xf numFmtId="176" fontId="5" fillId="0" borderId="21" xfId="122" applyNumberFormat="1" applyFont="1" applyFill="1" applyBorder="1" applyAlignment="1" applyProtection="1">
      <alignment horizontal="left" vertical="center"/>
      <protection locked="0"/>
    </xf>
    <xf numFmtId="176" fontId="5" fillId="0" borderId="21" xfId="122" applyNumberFormat="1" applyFont="1" applyFill="1" applyBorder="1" applyAlignment="1" applyProtection="1">
      <alignment horizontal="center" vertical="center"/>
      <protection locked="0"/>
    </xf>
    <xf numFmtId="176" fontId="5" fillId="0" borderId="0" xfId="122" applyNumberFormat="1" applyFont="1" applyFill="1" applyBorder="1" applyAlignment="1" applyProtection="1">
      <alignment horizontal="left" vertical="center"/>
      <protection locked="0"/>
    </xf>
    <xf numFmtId="176" fontId="5" fillId="0" borderId="0" xfId="122" applyNumberFormat="1" applyFont="1" applyFill="1" applyBorder="1" applyAlignment="1" applyProtection="1">
      <alignment horizontal="center" vertical="center"/>
      <protection locked="0"/>
    </xf>
    <xf numFmtId="0" fontId="7" fillId="0" borderId="0" xfId="122" applyFont="1" applyBorder="1" applyAlignment="1">
      <alignment horizontal="right" vertical="center"/>
      <protection/>
    </xf>
    <xf numFmtId="0" fontId="7" fillId="0" borderId="0" xfId="122" applyFont="1" applyAlignment="1">
      <alignment vertical="center"/>
      <protection/>
    </xf>
    <xf numFmtId="3" fontId="7" fillId="0" borderId="0" xfId="122" applyNumberFormat="1" applyFont="1" applyBorder="1" applyAlignment="1" applyProtection="1">
      <alignment horizontal="center" vertical="center"/>
      <protection locked="0"/>
    </xf>
    <xf numFmtId="0" fontId="7" fillId="0" borderId="19" xfId="122" applyFont="1" applyBorder="1" applyAlignment="1">
      <alignment horizontal="center" vertical="center" shrinkToFit="1"/>
      <protection/>
    </xf>
    <xf numFmtId="0" fontId="5" fillId="0" borderId="21" xfId="122" applyFont="1" applyBorder="1" applyAlignment="1">
      <alignment vertical="center"/>
      <protection/>
    </xf>
    <xf numFmtId="3" fontId="5" fillId="0" borderId="21" xfId="122" applyNumberFormat="1" applyFont="1" applyBorder="1" applyAlignment="1" applyProtection="1">
      <alignment horizontal="left" vertical="center"/>
      <protection locked="0"/>
    </xf>
    <xf numFmtId="0" fontId="5" fillId="0" borderId="21" xfId="122" applyFont="1" applyBorder="1" applyAlignment="1" applyProtection="1">
      <alignment horizontal="center" vertical="center"/>
      <protection locked="0"/>
    </xf>
    <xf numFmtId="176" fontId="5" fillId="0" borderId="21" xfId="122" applyNumberFormat="1" applyFont="1" applyBorder="1" applyAlignment="1" applyProtection="1">
      <alignment horizontal="center" vertical="center"/>
      <protection locked="0"/>
    </xf>
    <xf numFmtId="0" fontId="5" fillId="0" borderId="0" xfId="122" applyFont="1" applyBorder="1" applyAlignment="1">
      <alignment vertical="center"/>
      <protection/>
    </xf>
    <xf numFmtId="176" fontId="5" fillId="0" borderId="0" xfId="122" applyNumberFormat="1" applyFont="1" applyBorder="1" applyAlignment="1">
      <alignment horizontal="right" vertical="center"/>
      <protection/>
    </xf>
    <xf numFmtId="0" fontId="5" fillId="0" borderId="0" xfId="122" applyFont="1" applyBorder="1" applyAlignment="1">
      <alignment horizontal="right" vertical="center"/>
      <protection/>
    </xf>
    <xf numFmtId="3" fontId="5" fillId="0" borderId="0" xfId="122" applyNumberFormat="1" applyFont="1" applyBorder="1" applyAlignment="1" applyProtection="1">
      <alignment horizontal="left" vertical="center"/>
      <protection locked="0"/>
    </xf>
    <xf numFmtId="0" fontId="5" fillId="0" borderId="0" xfId="122" applyFont="1" applyBorder="1" applyAlignment="1" applyProtection="1">
      <alignment horizontal="center" vertical="center"/>
      <protection locked="0"/>
    </xf>
    <xf numFmtId="176" fontId="5" fillId="0" borderId="0" xfId="122" applyNumberFormat="1" applyFont="1" applyBorder="1" applyAlignment="1" applyProtection="1">
      <alignment horizontal="center" vertical="center"/>
      <protection locked="0"/>
    </xf>
    <xf numFmtId="0" fontId="7" fillId="0" borderId="19" xfId="122" applyFont="1" applyBorder="1" applyAlignment="1" applyProtection="1">
      <alignment horizontal="center" vertical="center" shrinkToFit="1"/>
      <protection locked="0"/>
    </xf>
    <xf numFmtId="176" fontId="7" fillId="0" borderId="0" xfId="122" applyNumberFormat="1" applyFont="1" applyBorder="1" applyAlignment="1">
      <alignment horizontal="right" vertical="center"/>
      <protection/>
    </xf>
    <xf numFmtId="3" fontId="7" fillId="0" borderId="0" xfId="122" applyNumberFormat="1" applyFont="1" applyBorder="1" applyAlignment="1" applyProtection="1">
      <alignment horizontal="left" vertical="center"/>
      <protection locked="0"/>
    </xf>
    <xf numFmtId="176" fontId="7" fillId="0" borderId="0" xfId="122" applyNumberFormat="1" applyFont="1" applyFill="1" applyBorder="1" applyAlignment="1" applyProtection="1">
      <alignment horizontal="right" vertical="center"/>
      <protection locked="0"/>
    </xf>
    <xf numFmtId="0" fontId="5" fillId="0" borderId="0" xfId="122" applyFont="1" applyBorder="1" applyAlignment="1" applyProtection="1">
      <alignment vertical="center"/>
      <protection locked="0"/>
    </xf>
    <xf numFmtId="38" fontId="5" fillId="0" borderId="25" xfId="101" applyFont="1" applyBorder="1" applyAlignment="1">
      <alignment vertical="center"/>
    </xf>
    <xf numFmtId="0" fontId="5" fillId="0" borderId="0" xfId="122" applyFont="1" applyBorder="1" applyAlignment="1" applyProtection="1">
      <alignment horizontal="right" vertical="center"/>
      <protection locked="0"/>
    </xf>
    <xf numFmtId="3" fontId="5" fillId="0" borderId="0" xfId="122" applyNumberFormat="1" applyFont="1" applyBorder="1" applyAlignment="1" applyProtection="1">
      <alignment horizontal="center" vertical="center"/>
      <protection locked="0"/>
    </xf>
    <xf numFmtId="176" fontId="5" fillId="0" borderId="21" xfId="122" applyNumberFormat="1" applyFont="1" applyBorder="1" applyAlignment="1" applyProtection="1">
      <alignment vertical="center"/>
      <protection locked="0"/>
    </xf>
    <xf numFmtId="176" fontId="5" fillId="0" borderId="0" xfId="122" applyNumberFormat="1" applyFont="1" applyBorder="1" applyAlignment="1" applyProtection="1">
      <alignment vertical="center"/>
      <protection locked="0"/>
    </xf>
    <xf numFmtId="38" fontId="5" fillId="0" borderId="0" xfId="122" applyNumberFormat="1" applyFont="1" applyBorder="1" applyAlignment="1">
      <alignment vertical="center"/>
      <protection/>
    </xf>
    <xf numFmtId="0" fontId="7" fillId="0" borderId="0" xfId="122" applyFont="1" applyBorder="1" applyAlignment="1">
      <alignment horizontal="left" vertical="center"/>
      <protection/>
    </xf>
    <xf numFmtId="0" fontId="74" fillId="0" borderId="24" xfId="122" applyFont="1" applyBorder="1" applyAlignment="1" applyProtection="1">
      <alignment vertical="center"/>
      <protection locked="0"/>
    </xf>
    <xf numFmtId="0" fontId="74" fillId="0" borderId="0" xfId="122" applyFont="1" applyBorder="1" applyAlignment="1" applyProtection="1">
      <alignment vertical="center"/>
      <protection locked="0"/>
    </xf>
    <xf numFmtId="0" fontId="5" fillId="0" borderId="0" xfId="122" applyFont="1" applyBorder="1" applyAlignment="1" applyProtection="1">
      <alignment horizontal="left" vertical="center"/>
      <protection locked="0"/>
    </xf>
    <xf numFmtId="0" fontId="7" fillId="0" borderId="0" xfId="122" applyFont="1" applyFill="1" applyBorder="1" applyAlignment="1" applyProtection="1">
      <alignment vertical="center"/>
      <protection locked="0"/>
    </xf>
    <xf numFmtId="176" fontId="7" fillId="0" borderId="0" xfId="122" applyNumberFormat="1" applyFont="1" applyFill="1" applyBorder="1" applyAlignment="1" applyProtection="1">
      <alignment vertical="center"/>
      <protection locked="0"/>
    </xf>
    <xf numFmtId="0" fontId="7" fillId="0" borderId="0" xfId="122" applyFont="1" applyBorder="1" applyAlignment="1" applyProtection="1">
      <alignment horizontal="left" vertical="center"/>
      <protection locked="0"/>
    </xf>
    <xf numFmtId="0" fontId="5" fillId="0" borderId="0" xfId="122" applyFont="1" applyFill="1" applyBorder="1" applyAlignment="1" applyProtection="1">
      <alignment vertical="center"/>
      <protection locked="0"/>
    </xf>
    <xf numFmtId="0" fontId="5" fillId="0" borderId="0" xfId="122" applyFont="1" applyFill="1" applyBorder="1" applyAlignment="1" applyProtection="1">
      <alignment horizontal="center" vertical="center"/>
      <protection locked="0"/>
    </xf>
    <xf numFmtId="0" fontId="74" fillId="0" borderId="24" xfId="122" applyFont="1" applyBorder="1" applyAlignment="1" applyProtection="1">
      <alignment horizontal="left" vertical="center"/>
      <protection locked="0"/>
    </xf>
    <xf numFmtId="176" fontId="7" fillId="49" borderId="0" xfId="122" applyNumberFormat="1" applyFont="1" applyFill="1" applyBorder="1" applyAlignment="1" applyProtection="1">
      <alignment horizontal="right" vertical="center"/>
      <protection locked="0"/>
    </xf>
    <xf numFmtId="176" fontId="5" fillId="49" borderId="21" xfId="122" applyNumberFormat="1" applyFont="1" applyFill="1" applyBorder="1" applyAlignment="1" applyProtection="1">
      <alignment horizontal="right" vertical="center"/>
      <protection locked="0"/>
    </xf>
    <xf numFmtId="176" fontId="5" fillId="49" borderId="0" xfId="122" applyNumberFormat="1" applyFont="1" applyFill="1" applyBorder="1" applyAlignment="1" applyProtection="1">
      <alignment horizontal="right" vertical="center"/>
      <protection locked="0"/>
    </xf>
    <xf numFmtId="176" fontId="5" fillId="49" borderId="21" xfId="122" applyNumberFormat="1" applyFont="1" applyFill="1" applyBorder="1" applyAlignment="1" applyProtection="1">
      <alignment vertical="center"/>
      <protection locked="0"/>
    </xf>
    <xf numFmtId="176" fontId="5" fillId="49" borderId="0" xfId="122" applyNumberFormat="1" applyFont="1" applyFill="1" applyBorder="1" applyAlignment="1" applyProtection="1">
      <alignment vertical="center"/>
      <protection locked="0"/>
    </xf>
    <xf numFmtId="0" fontId="7" fillId="49" borderId="0" xfId="122" applyFont="1" applyFill="1" applyAlignment="1">
      <alignment vertical="center"/>
      <protection/>
    </xf>
    <xf numFmtId="176" fontId="7" fillId="49" borderId="0" xfId="122" applyNumberFormat="1" applyFont="1" applyFill="1" applyBorder="1" applyAlignment="1" applyProtection="1">
      <alignment vertical="center"/>
      <protection locked="0"/>
    </xf>
    <xf numFmtId="0" fontId="7" fillId="0" borderId="16" xfId="122" applyFont="1" applyBorder="1" applyAlignment="1" applyProtection="1">
      <alignment horizontal="left" vertical="center"/>
      <protection locked="0"/>
    </xf>
    <xf numFmtId="0" fontId="7" fillId="0" borderId="16" xfId="122" applyFont="1" applyFill="1" applyBorder="1" applyAlignment="1" applyProtection="1">
      <alignment horizontal="left" vertical="center"/>
      <protection locked="0"/>
    </xf>
    <xf numFmtId="38" fontId="5" fillId="48" borderId="25" xfId="101" applyFont="1" applyFill="1" applyBorder="1" applyAlignment="1">
      <alignment vertical="center"/>
    </xf>
    <xf numFmtId="38" fontId="5" fillId="48" borderId="25" xfId="101" applyNumberFormat="1" applyFont="1" applyFill="1" applyBorder="1" applyAlignment="1">
      <alignment horizontal="right" vertical="center"/>
    </xf>
    <xf numFmtId="38" fontId="5" fillId="0" borderId="25" xfId="101" applyNumberFormat="1" applyFont="1" applyBorder="1" applyAlignment="1">
      <alignment horizontal="right" vertical="center"/>
    </xf>
    <xf numFmtId="38" fontId="75" fillId="48" borderId="25" xfId="101" applyFont="1" applyFill="1" applyBorder="1" applyAlignment="1" applyProtection="1">
      <alignment horizontal="right" vertical="center"/>
      <protection locked="0"/>
    </xf>
    <xf numFmtId="38" fontId="75" fillId="0" borderId="25" xfId="101" applyFont="1" applyBorder="1" applyAlignment="1">
      <alignment vertical="center"/>
    </xf>
    <xf numFmtId="3" fontId="5" fillId="50" borderId="0" xfId="122" applyNumberFormat="1" applyFont="1" applyFill="1" applyBorder="1" applyAlignment="1" applyProtection="1">
      <alignment vertical="center"/>
      <protection locked="0"/>
    </xf>
    <xf numFmtId="3" fontId="5" fillId="0" borderId="0" xfId="122" applyNumberFormat="1" applyFont="1" applyFill="1" applyBorder="1" applyAlignment="1" applyProtection="1">
      <alignment vertical="center"/>
      <protection locked="0"/>
    </xf>
    <xf numFmtId="176" fontId="5" fillId="50" borderId="0" xfId="122" applyNumberFormat="1" applyFont="1" applyFill="1" applyBorder="1" applyAlignment="1" applyProtection="1">
      <alignment vertical="center"/>
      <protection locked="0"/>
    </xf>
    <xf numFmtId="3" fontId="5" fillId="50" borderId="21" xfId="122" applyNumberFormat="1" applyFont="1" applyFill="1" applyBorder="1" applyAlignment="1" applyProtection="1">
      <alignment vertical="center"/>
      <protection locked="0"/>
    </xf>
    <xf numFmtId="176" fontId="5" fillId="50" borderId="21" xfId="122" applyNumberFormat="1" applyFont="1" applyFill="1" applyBorder="1" applyAlignment="1" applyProtection="1">
      <alignment vertical="center"/>
      <protection locked="0"/>
    </xf>
    <xf numFmtId="0" fontId="2" fillId="0" borderId="31" xfId="122" applyFont="1" applyBorder="1" applyAlignment="1">
      <alignment vertical="center"/>
      <protection/>
    </xf>
    <xf numFmtId="3" fontId="7" fillId="0" borderId="32" xfId="122" applyNumberFormat="1" applyFont="1" applyFill="1" applyBorder="1" applyAlignment="1" applyProtection="1">
      <alignment vertical="center"/>
      <protection locked="0"/>
    </xf>
    <xf numFmtId="3" fontId="5" fillId="50" borderId="32" xfId="122" applyNumberFormat="1" applyFont="1" applyFill="1" applyBorder="1" applyAlignment="1" applyProtection="1">
      <alignment vertical="center"/>
      <protection locked="0"/>
    </xf>
    <xf numFmtId="0" fontId="4" fillId="0" borderId="33" xfId="122" applyFont="1" applyBorder="1" applyAlignment="1" applyProtection="1">
      <alignment vertical="center"/>
      <protection locked="0"/>
    </xf>
    <xf numFmtId="0" fontId="4" fillId="0" borderId="32" xfId="122" applyFont="1" applyBorder="1" applyAlignment="1" applyProtection="1">
      <alignment vertical="center"/>
      <protection locked="0"/>
    </xf>
    <xf numFmtId="0" fontId="2" fillId="0" borderId="32" xfId="122" applyFont="1" applyBorder="1" applyAlignment="1">
      <alignment vertical="center"/>
      <protection/>
    </xf>
    <xf numFmtId="0" fontId="7" fillId="0" borderId="32" xfId="122" applyFont="1" applyBorder="1" applyAlignment="1">
      <alignment vertical="center"/>
      <protection/>
    </xf>
    <xf numFmtId="3" fontId="5" fillId="0" borderId="32" xfId="122" applyNumberFormat="1" applyFont="1" applyFill="1" applyBorder="1" applyAlignment="1" applyProtection="1">
      <alignment vertical="center"/>
      <protection locked="0"/>
    </xf>
    <xf numFmtId="176" fontId="7" fillId="0" borderId="32" xfId="122" applyNumberFormat="1" applyFont="1" applyBorder="1" applyAlignment="1" applyProtection="1">
      <alignment vertical="center"/>
      <protection locked="0"/>
    </xf>
    <xf numFmtId="176" fontId="5" fillId="50" borderId="32" xfId="122" applyNumberFormat="1" applyFont="1" applyFill="1" applyBorder="1" applyAlignment="1" applyProtection="1">
      <alignment vertical="center"/>
      <protection locked="0"/>
    </xf>
    <xf numFmtId="176" fontId="5" fillId="0" borderId="32" xfId="122" applyNumberFormat="1" applyFont="1" applyBorder="1" applyAlignment="1" applyProtection="1">
      <alignment vertical="center"/>
      <protection locked="0"/>
    </xf>
    <xf numFmtId="0" fontId="7" fillId="0" borderId="32" xfId="122" applyFont="1" applyBorder="1" applyAlignment="1" applyProtection="1">
      <alignment vertical="center"/>
      <protection locked="0"/>
    </xf>
    <xf numFmtId="3" fontId="4" fillId="0" borderId="31" xfId="122" applyNumberFormat="1" applyFont="1" applyBorder="1" applyAlignment="1" applyProtection="1">
      <alignment vertical="center"/>
      <protection locked="0"/>
    </xf>
    <xf numFmtId="3" fontId="4" fillId="0" borderId="34" xfId="122" applyNumberFormat="1" applyFont="1" applyBorder="1" applyAlignment="1" applyProtection="1">
      <alignment vertical="center"/>
      <protection locked="0"/>
    </xf>
    <xf numFmtId="0" fontId="7" fillId="0" borderId="31" xfId="122" applyFont="1" applyBorder="1" applyAlignment="1">
      <alignment horizontal="center" vertical="center"/>
      <protection/>
    </xf>
    <xf numFmtId="3" fontId="4" fillId="0" borderId="31" xfId="122" applyNumberFormat="1" applyFont="1" applyFill="1" applyBorder="1" applyAlignment="1" applyProtection="1">
      <alignment vertical="center"/>
      <protection locked="0"/>
    </xf>
    <xf numFmtId="3" fontId="4" fillId="0" borderId="16" xfId="122" applyNumberFormat="1" applyFont="1" applyFill="1" applyBorder="1" applyAlignment="1" applyProtection="1">
      <alignment vertical="center"/>
      <protection locked="0"/>
    </xf>
    <xf numFmtId="176" fontId="5" fillId="51" borderId="21" xfId="122" applyNumberFormat="1" applyFont="1" applyFill="1" applyBorder="1" applyAlignment="1" applyProtection="1">
      <alignment vertical="center"/>
      <protection locked="0"/>
    </xf>
    <xf numFmtId="176" fontId="5" fillId="51" borderId="32" xfId="122" applyNumberFormat="1" applyFont="1" applyFill="1" applyBorder="1" applyAlignment="1" applyProtection="1">
      <alignment vertical="center"/>
      <protection locked="0"/>
    </xf>
    <xf numFmtId="176" fontId="5" fillId="51" borderId="0" xfId="122" applyNumberFormat="1" applyFont="1" applyFill="1" applyBorder="1" applyAlignment="1" applyProtection="1">
      <alignment vertical="center"/>
      <protection locked="0"/>
    </xf>
    <xf numFmtId="0" fontId="7" fillId="0" borderId="17" xfId="122" applyFont="1" applyBorder="1" applyAlignment="1">
      <alignment horizontal="center" vertical="center"/>
      <protection/>
    </xf>
    <xf numFmtId="0" fontId="2" fillId="0" borderId="17" xfId="122" applyFont="1" applyBorder="1" applyAlignment="1">
      <alignment vertical="center"/>
      <protection/>
    </xf>
    <xf numFmtId="3" fontId="7" fillId="0" borderId="25" xfId="122" applyNumberFormat="1" applyFont="1" applyFill="1" applyBorder="1" applyAlignment="1" applyProtection="1">
      <alignment vertical="center"/>
      <protection locked="0"/>
    </xf>
    <xf numFmtId="3" fontId="5" fillId="50" borderId="25" xfId="122" applyNumberFormat="1" applyFont="1" applyFill="1" applyBorder="1" applyAlignment="1" applyProtection="1">
      <alignment vertical="center"/>
      <protection locked="0"/>
    </xf>
    <xf numFmtId="0" fontId="4" fillId="0" borderId="22" xfId="122" applyFont="1" applyBorder="1" applyAlignment="1" applyProtection="1">
      <alignment vertical="center"/>
      <protection locked="0"/>
    </xf>
    <xf numFmtId="0" fontId="4" fillId="0" borderId="25" xfId="122" applyFont="1" applyBorder="1" applyAlignment="1" applyProtection="1">
      <alignment vertical="center"/>
      <protection locked="0"/>
    </xf>
    <xf numFmtId="0" fontId="2" fillId="0" borderId="25" xfId="122" applyFont="1" applyBorder="1" applyAlignment="1">
      <alignment vertical="center"/>
      <protection/>
    </xf>
    <xf numFmtId="0" fontId="7" fillId="0" borderId="25" xfId="122" applyFont="1" applyBorder="1" applyAlignment="1">
      <alignment vertical="center"/>
      <protection/>
    </xf>
    <xf numFmtId="3" fontId="5" fillId="0" borderId="25" xfId="122" applyNumberFormat="1" applyFont="1" applyFill="1" applyBorder="1" applyAlignment="1" applyProtection="1">
      <alignment vertical="center"/>
      <protection locked="0"/>
    </xf>
    <xf numFmtId="176" fontId="7" fillId="0" borderId="25" xfId="122" applyNumberFormat="1" applyFont="1" applyBorder="1" applyAlignment="1" applyProtection="1">
      <alignment vertical="center"/>
      <protection locked="0"/>
    </xf>
    <xf numFmtId="176" fontId="5" fillId="50" borderId="25" xfId="122" applyNumberFormat="1" applyFont="1" applyFill="1" applyBorder="1" applyAlignment="1" applyProtection="1">
      <alignment vertical="center"/>
      <protection locked="0"/>
    </xf>
    <xf numFmtId="176" fontId="5" fillId="0" borderId="25" xfId="122" applyNumberFormat="1" applyFont="1" applyBorder="1" applyAlignment="1" applyProtection="1">
      <alignment vertical="center"/>
      <protection locked="0"/>
    </xf>
    <xf numFmtId="0" fontId="7" fillId="0" borderId="25" xfId="122" applyFont="1" applyBorder="1" applyAlignment="1" applyProtection="1">
      <alignment vertical="center"/>
      <protection locked="0"/>
    </xf>
    <xf numFmtId="176" fontId="5" fillId="51" borderId="25" xfId="122" applyNumberFormat="1" applyFont="1" applyFill="1" applyBorder="1" applyAlignment="1" applyProtection="1">
      <alignment vertical="center"/>
      <protection locked="0"/>
    </xf>
    <xf numFmtId="3" fontId="4" fillId="0" borderId="17" xfId="122" applyNumberFormat="1" applyFont="1" applyBorder="1" applyAlignment="1" applyProtection="1">
      <alignment vertical="center"/>
      <protection locked="0"/>
    </xf>
    <xf numFmtId="3" fontId="4" fillId="0" borderId="17" xfId="122" applyNumberFormat="1" applyFont="1" applyFill="1" applyBorder="1" applyAlignment="1" applyProtection="1">
      <alignment vertical="center"/>
      <protection locked="0"/>
    </xf>
    <xf numFmtId="3" fontId="4" fillId="0" borderId="29" xfId="122" applyNumberFormat="1" applyFont="1" applyBorder="1" applyAlignment="1" applyProtection="1">
      <alignment vertical="center"/>
      <protection locked="0"/>
    </xf>
    <xf numFmtId="0" fontId="29" fillId="0" borderId="0" xfId="123" applyFont="1" applyBorder="1" applyAlignment="1">
      <alignment horizontal="left" vertical="center"/>
      <protection/>
    </xf>
    <xf numFmtId="0" fontId="33" fillId="0" borderId="0" xfId="112" applyFont="1" applyAlignment="1">
      <alignment horizontal="left" vertical="center"/>
      <protection/>
    </xf>
    <xf numFmtId="0" fontId="34" fillId="0" borderId="0" xfId="112" applyFont="1" applyAlignment="1">
      <alignment horizontal="center" vertical="center"/>
      <protection/>
    </xf>
    <xf numFmtId="0" fontId="34" fillId="0" borderId="0" xfId="112" applyFont="1" applyAlignment="1">
      <alignment horizontal="right" vertical="center"/>
      <protection/>
    </xf>
    <xf numFmtId="0" fontId="33" fillId="0" borderId="0" xfId="112" applyFont="1" applyBorder="1" applyAlignment="1">
      <alignment horizontal="center" vertical="center"/>
      <protection/>
    </xf>
    <xf numFmtId="178" fontId="34" fillId="0" borderId="0" xfId="112" applyNumberFormat="1" applyFont="1" applyBorder="1" applyAlignment="1">
      <alignment horizontal="right" vertical="center"/>
      <protection/>
    </xf>
    <xf numFmtId="0" fontId="35" fillId="0" borderId="0" xfId="112" applyFont="1" applyAlignment="1">
      <alignment horizontal="center" vertical="center"/>
      <protection/>
    </xf>
    <xf numFmtId="0" fontId="7" fillId="0" borderId="0" xfId="112" applyFont="1" applyAlignment="1">
      <alignment horizontal="center" vertical="center"/>
      <protection/>
    </xf>
    <xf numFmtId="0" fontId="34" fillId="0" borderId="0" xfId="112" applyFont="1" applyBorder="1" applyAlignment="1">
      <alignment horizontal="center" vertical="center"/>
      <protection/>
    </xf>
    <xf numFmtId="0" fontId="29" fillId="0" borderId="0" xfId="112" applyFont="1" applyAlignment="1">
      <alignment horizontal="left" vertical="center"/>
      <protection/>
    </xf>
    <xf numFmtId="0" fontId="7" fillId="0" borderId="0" xfId="112" applyFont="1" applyAlignment="1">
      <alignment horizontal="right" vertical="center"/>
      <protection/>
    </xf>
    <xf numFmtId="0" fontId="7" fillId="0" borderId="21" xfId="112" applyFont="1" applyBorder="1" applyAlignment="1">
      <alignment horizontal="right" vertical="center"/>
      <protection/>
    </xf>
    <xf numFmtId="0" fontId="7" fillId="0" borderId="21" xfId="112" applyFont="1" applyBorder="1" applyAlignment="1">
      <alignment horizontal="center" vertical="center"/>
      <protection/>
    </xf>
    <xf numFmtId="0" fontId="37" fillId="0" borderId="0" xfId="112" applyFont="1" applyBorder="1" applyAlignment="1">
      <alignment horizontal="center" vertical="center"/>
      <protection/>
    </xf>
    <xf numFmtId="178" fontId="35" fillId="0" borderId="0" xfId="112" applyNumberFormat="1" applyFont="1" applyBorder="1" applyAlignment="1">
      <alignment horizontal="right" vertical="center"/>
      <protection/>
    </xf>
    <xf numFmtId="0" fontId="37" fillId="0" borderId="0" xfId="112" applyFont="1" applyAlignment="1">
      <alignment horizontal="center" vertical="center"/>
      <protection/>
    </xf>
    <xf numFmtId="0" fontId="7" fillId="0" borderId="35" xfId="112" applyFont="1" applyBorder="1" applyAlignment="1">
      <alignment horizontal="center" vertical="center"/>
      <protection/>
    </xf>
    <xf numFmtId="0" fontId="34" fillId="0" borderId="21" xfId="112" applyFont="1" applyBorder="1" applyAlignment="1">
      <alignment horizontal="center" vertical="center"/>
      <protection/>
    </xf>
    <xf numFmtId="178" fontId="34" fillId="0" borderId="21" xfId="112" applyNumberFormat="1" applyFont="1" applyBorder="1" applyAlignment="1">
      <alignment horizontal="right" vertical="center"/>
      <protection/>
    </xf>
    <xf numFmtId="0" fontId="7" fillId="0" borderId="28" xfId="112" applyFont="1" applyBorder="1" applyAlignment="1">
      <alignment horizontal="distributed" vertical="center"/>
      <protection/>
    </xf>
    <xf numFmtId="0" fontId="33" fillId="0" borderId="36" xfId="112" applyFont="1" applyBorder="1" applyAlignment="1">
      <alignment horizontal="left" vertical="center"/>
      <protection/>
    </xf>
    <xf numFmtId="0" fontId="34" fillId="0" borderId="16" xfId="112" applyFont="1" applyBorder="1" applyAlignment="1">
      <alignment horizontal="center" vertical="center"/>
      <protection/>
    </xf>
    <xf numFmtId="178" fontId="2" fillId="0" borderId="17" xfId="112" applyNumberFormat="1" applyFont="1" applyBorder="1" applyAlignment="1">
      <alignment horizontal="right" vertical="center"/>
      <protection/>
    </xf>
    <xf numFmtId="0" fontId="34" fillId="0" borderId="16" xfId="112" applyFont="1" applyBorder="1" applyAlignment="1">
      <alignment horizontal="left" vertical="center"/>
      <protection/>
    </xf>
    <xf numFmtId="0" fontId="34" fillId="0" borderId="16" xfId="112" applyFont="1" applyBorder="1" applyAlignment="1">
      <alignment horizontal="right" vertical="center"/>
      <protection/>
    </xf>
    <xf numFmtId="178" fontId="34" fillId="0" borderId="16" xfId="112" applyNumberFormat="1" applyFont="1" applyBorder="1" applyAlignment="1">
      <alignment horizontal="right" vertical="center"/>
      <protection/>
    </xf>
    <xf numFmtId="0" fontId="34" fillId="0" borderId="17" xfId="112" applyFont="1" applyBorder="1" applyAlignment="1">
      <alignment horizontal="center" vertical="center"/>
      <protection/>
    </xf>
    <xf numFmtId="0" fontId="34" fillId="0" borderId="37" xfId="112" applyFont="1" applyBorder="1" applyAlignment="1">
      <alignment horizontal="center" vertical="center"/>
      <protection/>
    </xf>
    <xf numFmtId="0" fontId="2" fillId="0" borderId="25" xfId="112" applyFont="1" applyBorder="1" applyAlignment="1">
      <alignment horizontal="right" vertical="center"/>
      <protection/>
    </xf>
    <xf numFmtId="0" fontId="34" fillId="0" borderId="0" xfId="112" applyFont="1" applyBorder="1" applyAlignment="1">
      <alignment horizontal="left" vertical="center"/>
      <protection/>
    </xf>
    <xf numFmtId="0" fontId="34" fillId="0" borderId="0" xfId="112" applyFont="1" applyBorder="1" applyAlignment="1">
      <alignment horizontal="right" vertical="center"/>
      <protection/>
    </xf>
    <xf numFmtId="0" fontId="34" fillId="0" borderId="25" xfId="112" applyFont="1" applyBorder="1" applyAlignment="1">
      <alignment horizontal="center" vertical="center"/>
      <protection/>
    </xf>
    <xf numFmtId="178" fontId="2" fillId="0" borderId="25" xfId="112" applyNumberFormat="1" applyFont="1" applyBorder="1" applyAlignment="1">
      <alignment horizontal="right" vertical="center"/>
      <protection/>
    </xf>
    <xf numFmtId="0" fontId="33" fillId="0" borderId="21" xfId="112" applyFont="1" applyBorder="1" applyAlignment="1">
      <alignment horizontal="center"/>
      <protection/>
    </xf>
    <xf numFmtId="0" fontId="33" fillId="0" borderId="21" xfId="112" applyFont="1" applyBorder="1" applyAlignment="1">
      <alignment horizontal="right"/>
      <protection/>
    </xf>
    <xf numFmtId="178" fontId="33" fillId="0" borderId="38" xfId="112" applyNumberFormat="1" applyFont="1" applyBorder="1" applyAlignment="1">
      <alignment horizontal="right"/>
      <protection/>
    </xf>
    <xf numFmtId="0" fontId="34" fillId="0" borderId="39" xfId="112" applyFont="1" applyBorder="1" applyAlignment="1">
      <alignment horizontal="center" vertical="center"/>
      <protection/>
    </xf>
    <xf numFmtId="0" fontId="34" fillId="0" borderId="38" xfId="112" applyFont="1" applyBorder="1" applyAlignment="1">
      <alignment horizontal="center" vertical="center"/>
      <protection/>
    </xf>
    <xf numFmtId="0" fontId="2" fillId="0" borderId="22" xfId="112" applyFont="1" applyBorder="1" applyAlignment="1">
      <alignment horizontal="right" vertical="center"/>
      <protection/>
    </xf>
    <xf numFmtId="0" fontId="34" fillId="0" borderId="21" xfId="112" applyFont="1" applyBorder="1" applyAlignment="1">
      <alignment horizontal="right" vertical="center"/>
      <protection/>
    </xf>
    <xf numFmtId="178" fontId="33" fillId="0" borderId="21" xfId="112" applyNumberFormat="1" applyFont="1" applyBorder="1" applyAlignment="1">
      <alignment horizontal="right"/>
      <protection/>
    </xf>
    <xf numFmtId="0" fontId="34" fillId="0" borderId="22" xfId="112" applyFont="1" applyBorder="1" applyAlignment="1">
      <alignment horizontal="center" vertical="center"/>
      <protection/>
    </xf>
    <xf numFmtId="0" fontId="33" fillId="0" borderId="37" xfId="112" applyFont="1" applyBorder="1" applyAlignment="1">
      <alignment horizontal="left" vertical="center"/>
      <protection/>
    </xf>
    <xf numFmtId="0" fontId="34" fillId="0" borderId="30" xfId="112" applyFont="1" applyBorder="1" applyAlignment="1">
      <alignment horizontal="center" vertical="center"/>
      <protection/>
    </xf>
    <xf numFmtId="0" fontId="34" fillId="0" borderId="30" xfId="112" applyFont="1" applyBorder="1" applyAlignment="1">
      <alignment horizontal="distributed" vertical="center"/>
      <protection/>
    </xf>
    <xf numFmtId="0" fontId="34" fillId="0" borderId="21" xfId="112" applyFont="1" applyBorder="1" applyAlignment="1">
      <alignment horizontal="left"/>
      <protection/>
    </xf>
    <xf numFmtId="0" fontId="34" fillId="0" borderId="0" xfId="112" applyFont="1" applyBorder="1" applyAlignment="1">
      <alignment horizontal="left" vertical="top"/>
      <protection/>
    </xf>
    <xf numFmtId="0" fontId="34" fillId="0" borderId="30" xfId="112" applyFont="1" applyBorder="1" applyAlignment="1">
      <alignment horizontal="distributed" vertical="center" wrapText="1"/>
      <protection/>
    </xf>
    <xf numFmtId="0" fontId="34" fillId="0" borderId="0" xfId="112" applyFont="1" applyBorder="1" applyAlignment="1">
      <alignment vertical="center"/>
      <protection/>
    </xf>
    <xf numFmtId="0" fontId="34" fillId="0" borderId="0" xfId="112" applyFont="1" applyBorder="1" applyAlignment="1">
      <alignment horizontal="left" vertical="center" wrapText="1"/>
      <protection/>
    </xf>
    <xf numFmtId="178" fontId="2" fillId="0" borderId="28" xfId="112" applyNumberFormat="1" applyFont="1" applyBorder="1" applyAlignment="1">
      <alignment horizontal="right" vertical="center"/>
      <protection/>
    </xf>
    <xf numFmtId="0" fontId="34" fillId="0" borderId="35" xfId="112" applyFont="1" applyBorder="1" applyAlignment="1">
      <alignment horizontal="center" vertical="center"/>
      <protection/>
    </xf>
    <xf numFmtId="0" fontId="34" fillId="0" borderId="35" xfId="112" applyFont="1" applyBorder="1" applyAlignment="1">
      <alignment horizontal="right" vertical="center"/>
      <protection/>
    </xf>
    <xf numFmtId="0" fontId="33" fillId="0" borderId="35" xfId="112" applyFont="1" applyBorder="1" applyAlignment="1">
      <alignment horizontal="center"/>
      <protection/>
    </xf>
    <xf numFmtId="0" fontId="33" fillId="0" borderId="35" xfId="112" applyFont="1" applyBorder="1" applyAlignment="1">
      <alignment horizontal="right"/>
      <protection/>
    </xf>
    <xf numFmtId="178" fontId="33" fillId="0" borderId="40" xfId="112" applyNumberFormat="1" applyFont="1" applyBorder="1" applyAlignment="1">
      <alignment horizontal="right" vertical="center"/>
      <protection/>
    </xf>
    <xf numFmtId="0" fontId="34" fillId="0" borderId="28" xfId="112" applyFont="1" applyBorder="1" applyAlignment="1">
      <alignment horizontal="center" vertical="center"/>
      <protection/>
    </xf>
    <xf numFmtId="0" fontId="34" fillId="0" borderId="35" xfId="112" applyFont="1" applyBorder="1" applyAlignment="1">
      <alignment horizontal="left" vertical="center"/>
      <protection/>
    </xf>
    <xf numFmtId="178" fontId="2" fillId="0" borderId="35" xfId="112" applyNumberFormat="1" applyFont="1" applyBorder="1" applyAlignment="1">
      <alignment horizontal="left" vertical="center"/>
      <protection/>
    </xf>
    <xf numFmtId="178" fontId="6" fillId="0" borderId="35" xfId="112" applyNumberFormat="1" applyFont="1" applyBorder="1" applyAlignment="1">
      <alignment horizontal="right" vertical="center"/>
      <protection/>
    </xf>
    <xf numFmtId="178" fontId="6" fillId="0" borderId="28" xfId="112" applyNumberFormat="1" applyFont="1" applyBorder="1" applyAlignment="1">
      <alignment horizontal="right" vertical="center"/>
      <protection/>
    </xf>
    <xf numFmtId="0" fontId="2" fillId="0" borderId="35" xfId="112" applyFont="1" applyBorder="1" applyAlignment="1">
      <alignment horizontal="center" vertical="center"/>
      <protection/>
    </xf>
    <xf numFmtId="0" fontId="2" fillId="0" borderId="35" xfId="112" applyFont="1" applyBorder="1" applyAlignment="1">
      <alignment horizontal="left" vertical="center"/>
      <protection/>
    </xf>
    <xf numFmtId="0" fontId="2" fillId="0" borderId="35" xfId="112" applyFont="1" applyBorder="1" applyAlignment="1">
      <alignment horizontal="right" vertical="center"/>
      <protection/>
    </xf>
    <xf numFmtId="0" fontId="6" fillId="0" borderId="35" xfId="112" applyFont="1" applyBorder="1" applyAlignment="1">
      <alignment horizontal="center"/>
      <protection/>
    </xf>
    <xf numFmtId="0" fontId="6" fillId="0" borderId="35" xfId="112" applyFont="1" applyBorder="1" applyAlignment="1">
      <alignment horizontal="right"/>
      <protection/>
    </xf>
    <xf numFmtId="178" fontId="6" fillId="0" borderId="40" xfId="112" applyNumberFormat="1" applyFont="1" applyBorder="1" applyAlignment="1">
      <alignment horizontal="right" vertical="center"/>
      <protection/>
    </xf>
    <xf numFmtId="0" fontId="2" fillId="0" borderId="28" xfId="112" applyFont="1" applyBorder="1" applyAlignment="1">
      <alignment horizontal="center" vertical="center"/>
      <protection/>
    </xf>
    <xf numFmtId="0" fontId="2" fillId="0" borderId="0" xfId="112" applyFont="1" applyAlignment="1">
      <alignment horizontal="center" vertical="center"/>
      <protection/>
    </xf>
    <xf numFmtId="178" fontId="7" fillId="0" borderId="0" xfId="112" applyNumberFormat="1" applyFont="1" applyAlignment="1">
      <alignment horizontal="right" vertical="center"/>
      <protection/>
    </xf>
    <xf numFmtId="0" fontId="38" fillId="0" borderId="0" xfId="112" applyFont="1" applyBorder="1" applyAlignment="1">
      <alignment horizontal="center" vertical="center"/>
      <protection/>
    </xf>
    <xf numFmtId="0" fontId="7" fillId="0" borderId="28" xfId="112" applyFont="1" applyBorder="1" applyAlignment="1">
      <alignment horizontal="distributed" vertical="center"/>
      <protection/>
    </xf>
    <xf numFmtId="0" fontId="7" fillId="0" borderId="41" xfId="112" applyFont="1" applyBorder="1" applyAlignment="1">
      <alignment horizontal="center" vertical="center"/>
      <protection/>
    </xf>
    <xf numFmtId="0" fontId="7" fillId="0" borderId="35" xfId="112" applyFont="1" applyBorder="1" applyAlignment="1">
      <alignment horizontal="center" vertical="center"/>
      <protection/>
    </xf>
    <xf numFmtId="0" fontId="7" fillId="0" borderId="40" xfId="112" applyFont="1" applyBorder="1" applyAlignment="1">
      <alignment horizontal="center" vertical="center"/>
      <protection/>
    </xf>
    <xf numFmtId="0" fontId="33" fillId="0" borderId="37" xfId="112" applyFont="1" applyBorder="1" applyAlignment="1">
      <alignment horizontal="distributed" vertical="center"/>
      <protection/>
    </xf>
    <xf numFmtId="0" fontId="33" fillId="0" borderId="30" xfId="112" applyFont="1" applyBorder="1" applyAlignment="1">
      <alignment horizontal="distributed" vertical="center"/>
      <protection/>
    </xf>
    <xf numFmtId="0" fontId="33" fillId="0" borderId="21" xfId="112" applyFont="1" applyBorder="1" applyAlignment="1">
      <alignment horizontal="center"/>
      <protection/>
    </xf>
    <xf numFmtId="178" fontId="34" fillId="0" borderId="21" xfId="112" applyNumberFormat="1" applyFont="1" applyBorder="1" applyAlignment="1">
      <alignment horizontal="right"/>
      <protection/>
    </xf>
    <xf numFmtId="0" fontId="37" fillId="0" borderId="0" xfId="112" applyFont="1" applyAlignment="1">
      <alignment horizontal="left" vertical="center" wrapText="1"/>
      <protection/>
    </xf>
    <xf numFmtId="0" fontId="38" fillId="0" borderId="42" xfId="112" applyFont="1" applyBorder="1" applyAlignment="1">
      <alignment horizontal="center" vertical="center"/>
      <protection/>
    </xf>
    <xf numFmtId="0" fontId="38" fillId="0" borderId="43" xfId="112" applyFont="1" applyBorder="1" applyAlignment="1">
      <alignment horizontal="center" vertical="center"/>
      <protection/>
    </xf>
    <xf numFmtId="0" fontId="38" fillId="0" borderId="44" xfId="112" applyFont="1" applyBorder="1" applyAlignment="1">
      <alignment horizontal="center" vertical="center"/>
      <protection/>
    </xf>
    <xf numFmtId="0" fontId="33" fillId="0" borderId="41" xfId="112" applyFont="1" applyBorder="1" applyAlignment="1">
      <alignment horizontal="distributed" vertical="center"/>
      <protection/>
    </xf>
    <xf numFmtId="0" fontId="33" fillId="0" borderId="40" xfId="112" applyFont="1" applyBorder="1" applyAlignment="1">
      <alignment horizontal="distributed" vertical="center"/>
      <protection/>
    </xf>
    <xf numFmtId="0" fontId="6" fillId="0" borderId="41" xfId="112" applyFont="1" applyBorder="1" applyAlignment="1">
      <alignment horizontal="distributed" vertical="center"/>
      <protection/>
    </xf>
    <xf numFmtId="0" fontId="6" fillId="0" borderId="40" xfId="112" applyFont="1" applyBorder="1" applyAlignment="1">
      <alignment horizontal="distributed" vertical="center"/>
      <protection/>
    </xf>
    <xf numFmtId="178" fontId="6" fillId="0" borderId="35" xfId="112" applyNumberFormat="1" applyFont="1" applyBorder="1" applyAlignment="1">
      <alignment horizontal="right" vertical="center"/>
      <protection/>
    </xf>
    <xf numFmtId="0" fontId="6" fillId="0" borderId="41" xfId="112" applyFont="1" applyBorder="1" applyAlignment="1">
      <alignment horizontal="distributed" vertical="center" wrapText="1"/>
      <protection/>
    </xf>
    <xf numFmtId="0" fontId="33" fillId="0" borderId="16" xfId="112" applyFont="1" applyBorder="1" applyAlignment="1">
      <alignment horizontal="center"/>
      <protection/>
    </xf>
    <xf numFmtId="0" fontId="34" fillId="0" borderId="0" xfId="112" applyFont="1" applyBorder="1" applyAlignment="1">
      <alignment horizontal="left" vertical="center" wrapText="1"/>
      <protection/>
    </xf>
    <xf numFmtId="0" fontId="36" fillId="0" borderId="0" xfId="112" applyFont="1" applyBorder="1" applyAlignment="1">
      <alignment horizontal="center" vertical="center" wrapText="1"/>
      <protection/>
    </xf>
    <xf numFmtId="0" fontId="36" fillId="0" borderId="0" xfId="112" applyFont="1" applyAlignment="1">
      <alignment horizontal="center" vertical="center"/>
      <protection/>
    </xf>
    <xf numFmtId="0" fontId="76" fillId="0" borderId="45" xfId="122" applyFont="1" applyBorder="1" applyAlignment="1" applyProtection="1">
      <alignment horizontal="center" vertical="center" wrapText="1"/>
      <protection locked="0"/>
    </xf>
    <xf numFmtId="0" fontId="7" fillId="0" borderId="0" xfId="122" applyFont="1" applyBorder="1" applyAlignment="1" applyProtection="1">
      <alignment horizontal="center" vertical="center"/>
      <protection locked="0"/>
    </xf>
    <xf numFmtId="0" fontId="4" fillId="0" borderId="0" xfId="122" applyFont="1" applyBorder="1" applyAlignment="1" applyProtection="1">
      <alignment horizontal="center" vertical="center" wrapText="1"/>
      <protection locked="0"/>
    </xf>
    <xf numFmtId="0" fontId="7" fillId="0" borderId="46" xfId="122" applyFont="1" applyBorder="1" applyAlignment="1" applyProtection="1">
      <alignment horizontal="center" vertical="center"/>
      <protection locked="0"/>
    </xf>
    <xf numFmtId="0" fontId="7" fillId="0" borderId="47" xfId="122" applyFont="1" applyBorder="1" applyAlignment="1" applyProtection="1">
      <alignment horizontal="center" vertical="center"/>
      <protection locked="0"/>
    </xf>
    <xf numFmtId="176" fontId="5" fillId="0" borderId="21" xfId="122" applyNumberFormat="1" applyFont="1" applyBorder="1" applyAlignment="1">
      <alignment horizontal="right" vertical="center"/>
      <protection/>
    </xf>
    <xf numFmtId="0" fontId="5" fillId="0" borderId="21" xfId="122" applyFont="1" applyBorder="1" applyAlignment="1">
      <alignment horizontal="right" vertical="center"/>
      <protection/>
    </xf>
    <xf numFmtId="0" fontId="7" fillId="0" borderId="48" xfId="122" applyFont="1" applyBorder="1" applyAlignment="1" applyProtection="1">
      <alignment horizontal="distributed" vertical="center" wrapText="1"/>
      <protection locked="0"/>
    </xf>
    <xf numFmtId="0" fontId="7" fillId="0" borderId="40" xfId="122" applyFont="1" applyBorder="1" applyAlignment="1" applyProtection="1">
      <alignment horizontal="distributed" vertical="center" wrapText="1"/>
      <protection locked="0"/>
    </xf>
    <xf numFmtId="20" fontId="28" fillId="0" borderId="0" xfId="122" applyNumberFormat="1" applyFont="1" applyBorder="1" applyAlignment="1" applyProtection="1">
      <alignment horizontal="right" vertical="center"/>
      <protection locked="0"/>
    </xf>
    <xf numFmtId="0" fontId="7" fillId="0" borderId="48" xfId="122" applyFont="1" applyBorder="1" applyAlignment="1" applyProtection="1">
      <alignment horizontal="center" vertical="center"/>
      <protection locked="0"/>
    </xf>
    <xf numFmtId="0" fontId="7" fillId="0" borderId="40" xfId="122" applyFont="1" applyBorder="1" applyAlignment="1" applyProtection="1">
      <alignment horizontal="center" vertical="center"/>
      <protection locked="0"/>
    </xf>
    <xf numFmtId="0" fontId="7" fillId="0" borderId="48" xfId="122" applyFont="1" applyFill="1" applyBorder="1" applyAlignment="1" applyProtection="1">
      <alignment horizontal="distributed" vertical="center"/>
      <protection locked="0"/>
    </xf>
    <xf numFmtId="0" fontId="7" fillId="0" borderId="40" xfId="122" applyFont="1" applyFill="1" applyBorder="1" applyAlignment="1" applyProtection="1">
      <alignment horizontal="distributed" vertical="center"/>
      <protection locked="0"/>
    </xf>
    <xf numFmtId="0" fontId="7" fillId="0" borderId="15" xfId="122" applyFont="1" applyBorder="1" applyAlignment="1" applyProtection="1">
      <alignment horizontal="center" vertical="center"/>
      <protection locked="0"/>
    </xf>
    <xf numFmtId="0" fontId="7" fillId="0" borderId="49" xfId="122" applyFont="1" applyBorder="1" applyAlignment="1" applyProtection="1">
      <alignment horizontal="center" vertical="center"/>
      <protection locked="0"/>
    </xf>
    <xf numFmtId="0" fontId="29" fillId="0" borderId="0" xfId="123" applyFont="1" applyBorder="1" applyAlignment="1">
      <alignment horizontal="left" vertical="center"/>
      <protection/>
    </xf>
    <xf numFmtId="0" fontId="29" fillId="0" borderId="0" xfId="123" applyFont="1" applyAlignment="1">
      <alignment horizontal="left" vertical="center"/>
      <protection/>
    </xf>
    <xf numFmtId="0" fontId="73" fillId="0" borderId="21" xfId="123" applyFont="1" applyBorder="1" applyAlignment="1">
      <alignment horizontal="center" vertical="center" wrapText="1"/>
      <protection/>
    </xf>
    <xf numFmtId="0" fontId="73" fillId="0" borderId="0" xfId="123" applyFont="1" applyBorder="1" applyAlignment="1">
      <alignment horizontal="center" vertical="center" wrapText="1"/>
      <protection/>
    </xf>
    <xf numFmtId="0" fontId="7" fillId="0" borderId="50" xfId="122" applyFont="1" applyBorder="1" applyAlignment="1" applyProtection="1">
      <alignment horizontal="center" vertical="center"/>
      <protection locked="0"/>
    </xf>
    <xf numFmtId="0" fontId="7" fillId="0" borderId="51" xfId="122" applyFont="1" applyBorder="1" applyAlignment="1" applyProtection="1">
      <alignment horizontal="center" vertical="center"/>
      <protection locked="0"/>
    </xf>
    <xf numFmtId="0" fontId="7" fillId="0" borderId="20" xfId="122" applyFont="1" applyBorder="1" applyAlignment="1" applyProtection="1">
      <alignment horizontal="center" vertical="center"/>
      <protection locked="0"/>
    </xf>
    <xf numFmtId="0" fontId="7" fillId="0" borderId="38" xfId="122" applyFont="1" applyBorder="1" applyAlignment="1" applyProtection="1">
      <alignment horizontal="center" vertical="center"/>
      <protection locked="0"/>
    </xf>
    <xf numFmtId="3" fontId="7" fillId="0" borderId="52" xfId="122" applyNumberFormat="1" applyFont="1" applyBorder="1" applyAlignment="1" applyProtection="1">
      <alignment horizontal="center" vertical="center"/>
      <protection locked="0"/>
    </xf>
    <xf numFmtId="3" fontId="7" fillId="0" borderId="22" xfId="122" applyNumberFormat="1" applyFont="1" applyBorder="1" applyAlignment="1" applyProtection="1">
      <alignment horizontal="center" vertical="center"/>
      <protection locked="0"/>
    </xf>
    <xf numFmtId="0" fontId="7" fillId="0" borderId="53" xfId="122" applyFont="1" applyBorder="1" applyAlignment="1" applyProtection="1">
      <alignment horizontal="center" vertical="center" shrinkToFit="1"/>
      <protection locked="0"/>
    </xf>
    <xf numFmtId="0" fontId="7" fillId="0" borderId="23" xfId="122" applyFont="1" applyBorder="1" applyAlignment="1" applyProtection="1">
      <alignment horizontal="center" vertical="center" shrinkToFit="1"/>
      <protection locked="0"/>
    </xf>
    <xf numFmtId="0" fontId="7" fillId="0" borderId="54" xfId="122" applyFont="1" applyBorder="1" applyAlignment="1" applyProtection="1">
      <alignment horizontal="center" vertical="center"/>
      <protection locked="0"/>
    </xf>
    <xf numFmtId="0" fontId="7" fillId="0" borderId="55" xfId="122" applyFont="1" applyBorder="1" applyAlignment="1" applyProtection="1">
      <alignment horizontal="center" vertical="center"/>
      <protection locked="0"/>
    </xf>
    <xf numFmtId="0" fontId="7" fillId="0" borderId="56" xfId="122" applyFont="1" applyBorder="1" applyAlignment="1" applyProtection="1">
      <alignment horizontal="center" vertical="center"/>
      <protection locked="0"/>
    </xf>
    <xf numFmtId="0" fontId="7" fillId="0" borderId="41" xfId="122" applyFont="1" applyBorder="1" applyAlignment="1" applyProtection="1">
      <alignment horizontal="center" vertical="center"/>
      <protection locked="0"/>
    </xf>
    <xf numFmtId="0" fontId="7" fillId="0" borderId="35" xfId="122" applyFont="1" applyBorder="1" applyAlignment="1" applyProtection="1">
      <alignment horizontal="center" vertical="center"/>
      <protection locked="0"/>
    </xf>
    <xf numFmtId="0" fontId="7" fillId="0" borderId="57" xfId="122" applyFont="1" applyBorder="1" applyAlignment="1" applyProtection="1">
      <alignment horizontal="center" vertical="center"/>
      <protection locked="0"/>
    </xf>
  </cellXfs>
  <cellStyles count="113">
    <cellStyle name="Normal" xfId="0"/>
    <cellStyle name="，付 .0桁" xfId="15"/>
    <cellStyle name="20% - アクセント 1" xfId="16"/>
    <cellStyle name="20% - アクセント 1 2" xfId="17"/>
    <cellStyle name="20% - アクセント 2" xfId="18"/>
    <cellStyle name="20% - アクセント 2 2" xfId="19"/>
    <cellStyle name="20% - アクセント 3" xfId="20"/>
    <cellStyle name="20% - アクセント 3 2" xfId="21"/>
    <cellStyle name="20% - アクセント 4" xfId="22"/>
    <cellStyle name="20% - アクセント 4 2" xfId="23"/>
    <cellStyle name="20% - アクセント 5" xfId="24"/>
    <cellStyle name="20% - アクセント 5 2" xfId="25"/>
    <cellStyle name="20% - アクセント 6" xfId="26"/>
    <cellStyle name="20% - アクセント 6 2" xfId="27"/>
    <cellStyle name="40% - アクセント 1" xfId="28"/>
    <cellStyle name="40% - アクセント 1 2" xfId="29"/>
    <cellStyle name="40% - アクセント 2" xfId="30"/>
    <cellStyle name="40% - アクセント 2 2" xfId="31"/>
    <cellStyle name="40% - アクセント 3" xfId="32"/>
    <cellStyle name="40% - アクセント 3 2" xfId="33"/>
    <cellStyle name="40% - アクセント 4" xfId="34"/>
    <cellStyle name="40% - アクセント 4 2" xfId="35"/>
    <cellStyle name="40% - アクセント 5" xfId="36"/>
    <cellStyle name="40% - アクセント 5 2" xfId="37"/>
    <cellStyle name="40% - アクセント 6" xfId="38"/>
    <cellStyle name="40% - アクセント 6 2" xfId="39"/>
    <cellStyle name="60% - アクセント 1" xfId="40"/>
    <cellStyle name="60% - アクセント 2" xfId="41"/>
    <cellStyle name="60% - アクセント 3" xfId="42"/>
    <cellStyle name="60% - アクセント 4" xfId="43"/>
    <cellStyle name="60% - アクセント 5" xfId="44"/>
    <cellStyle name="60% - アクセント 6" xfId="45"/>
    <cellStyle name="blank" xfId="46"/>
    <cellStyle name="Calc Currency (0)" xfId="47"/>
    <cellStyle name="Comma  - Style1" xfId="48"/>
    <cellStyle name="Comma  - Style2" xfId="49"/>
    <cellStyle name="Comma  - Style3" xfId="50"/>
    <cellStyle name="Comma  - Style4" xfId="51"/>
    <cellStyle name="Comma  - Style5" xfId="52"/>
    <cellStyle name="Comma  - Style6" xfId="53"/>
    <cellStyle name="Comma  - Style7" xfId="54"/>
    <cellStyle name="Comma  - Style8" xfId="55"/>
    <cellStyle name="entry" xfId="56"/>
    <cellStyle name="Header" xfId="57"/>
    <cellStyle name="Header1" xfId="58"/>
    <cellStyle name="Header2" xfId="59"/>
    <cellStyle name="Normal_#18-Internet" xfId="60"/>
    <cellStyle name="NotApplicable" xfId="61"/>
    <cellStyle name="Percent (0)" xfId="62"/>
    <cellStyle name="price" xfId="63"/>
    <cellStyle name="ProblemFunc" xfId="64"/>
    <cellStyle name="PSChar" xfId="65"/>
    <cellStyle name="PSDate" xfId="66"/>
    <cellStyle name="PSDec" xfId="67"/>
    <cellStyle name="PSHeading" xfId="68"/>
    <cellStyle name="PSInt" xfId="69"/>
    <cellStyle name="PSSpacer" xfId="70"/>
    <cellStyle name="revised" xfId="71"/>
    <cellStyle name="section" xfId="72"/>
    <cellStyle name="TableBody" xfId="73"/>
    <cellStyle name="TextEntry" xfId="74"/>
    <cellStyle name="title" xfId="75"/>
    <cellStyle name="アクセント 1" xfId="76"/>
    <cellStyle name="アクセント 2" xfId="77"/>
    <cellStyle name="アクセント 3" xfId="78"/>
    <cellStyle name="アクセント 4" xfId="79"/>
    <cellStyle name="アクセント 5" xfId="80"/>
    <cellStyle name="アクセント 6" xfId="81"/>
    <cellStyle name="タイトル" xfId="82"/>
    <cellStyle name="チェック セル" xfId="83"/>
    <cellStyle name="どちらでもない" xfId="84"/>
    <cellStyle name="Percent" xfId="85"/>
    <cellStyle name="メモ" xfId="86"/>
    <cellStyle name="リンク セル" xfId="87"/>
    <cellStyle name="悪い" xfId="88"/>
    <cellStyle name="丸ゴシ" xfId="89"/>
    <cellStyle name="計算" xfId="90"/>
    <cellStyle name="警告文" xfId="91"/>
    <cellStyle name="Comma [0]" xfId="92"/>
    <cellStyle name="Comma" xfId="93"/>
    <cellStyle name="桁区切り [0.000]" xfId="94"/>
    <cellStyle name="桁区切り 2" xfId="95"/>
    <cellStyle name="桁区切り 2 2" xfId="96"/>
    <cellStyle name="桁区切り 2 3" xfId="97"/>
    <cellStyle name="桁区切り 2_見積" xfId="98"/>
    <cellStyle name="桁区切り 3" xfId="99"/>
    <cellStyle name="桁区切り 4" xfId="100"/>
    <cellStyle name="桁区切り 4_見積" xfId="101"/>
    <cellStyle name="見出し 1" xfId="102"/>
    <cellStyle name="見出し 2" xfId="103"/>
    <cellStyle name="見出し 3" xfId="104"/>
    <cellStyle name="見出し 4" xfId="105"/>
    <cellStyle name="集計" xfId="106"/>
    <cellStyle name="出力" xfId="107"/>
    <cellStyle name="説明文" xfId="108"/>
    <cellStyle name="Currency [0]" xfId="109"/>
    <cellStyle name="Currency" xfId="110"/>
    <cellStyle name="入力" xfId="111"/>
    <cellStyle name="標準 2" xfId="112"/>
    <cellStyle name="標準 2 2" xfId="113"/>
    <cellStyle name="標準 3" xfId="114"/>
    <cellStyle name="標準 3 2" xfId="115"/>
    <cellStyle name="標準 4" xfId="116"/>
    <cellStyle name="標準 4 2" xfId="117"/>
    <cellStyle name="標準 5" xfId="118"/>
    <cellStyle name="標準 5 2" xfId="119"/>
    <cellStyle name="標準 5_【別紙１】 人件費内訳" xfId="120"/>
    <cellStyle name="標準 6" xfId="121"/>
    <cellStyle name="標準 7" xfId="122"/>
    <cellStyle name="標準 8" xfId="123"/>
    <cellStyle name="標準 9" xfId="124"/>
    <cellStyle name="未定義" xfId="125"/>
    <cellStyle name="良い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238125</xdr:colOff>
      <xdr:row>11</xdr:row>
      <xdr:rowOff>38100</xdr:rowOff>
    </xdr:from>
    <xdr:to>
      <xdr:col>17</xdr:col>
      <xdr:colOff>400050</xdr:colOff>
      <xdr:row>17</xdr:row>
      <xdr:rowOff>123825</xdr:rowOff>
    </xdr:to>
    <xdr:sp>
      <xdr:nvSpPr>
        <xdr:cNvPr id="1" name="角丸四角形吹き出し 1"/>
        <xdr:cNvSpPr>
          <a:spLocks/>
        </xdr:cNvSpPr>
      </xdr:nvSpPr>
      <xdr:spPr>
        <a:xfrm>
          <a:off x="5838825" y="2943225"/>
          <a:ext cx="1323975" cy="1114425"/>
        </a:xfrm>
        <a:prstGeom prst="wedgeRoundRectCallout">
          <a:avLst>
            <a:gd name="adj1" fmla="val -70203"/>
            <a:gd name="adj2" fmla="val -15175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人件費の単位は、１日又は１時間とすること。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（月単位は不可）</a:t>
          </a:r>
        </a:p>
      </xdr:txBody>
    </xdr:sp>
    <xdr:clientData/>
  </xdr:twoCellAnchor>
  <xdr:twoCellAnchor>
    <xdr:from>
      <xdr:col>15</xdr:col>
      <xdr:colOff>161925</xdr:colOff>
      <xdr:row>20</xdr:row>
      <xdr:rowOff>57150</xdr:rowOff>
    </xdr:from>
    <xdr:to>
      <xdr:col>17</xdr:col>
      <xdr:colOff>361950</xdr:colOff>
      <xdr:row>26</xdr:row>
      <xdr:rowOff>123825</xdr:rowOff>
    </xdr:to>
    <xdr:sp>
      <xdr:nvSpPr>
        <xdr:cNvPr id="2" name="角丸四角形吹き出し 2"/>
        <xdr:cNvSpPr>
          <a:spLocks/>
        </xdr:cNvSpPr>
      </xdr:nvSpPr>
      <xdr:spPr>
        <a:xfrm>
          <a:off x="5762625" y="4505325"/>
          <a:ext cx="1362075" cy="1095375"/>
        </a:xfrm>
        <a:prstGeom prst="wedgeRoundRectCallout">
          <a:avLst>
            <a:gd name="adj1" fmla="val -70583"/>
            <a:gd name="adj2" fmla="val -89814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人件費と同様、１日又は１時間単位で計上すること。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（月単位は不可）</a:t>
          </a:r>
        </a:p>
      </xdr:txBody>
    </xdr:sp>
    <xdr:clientData/>
  </xdr:twoCellAnchor>
  <xdr:twoCellAnchor>
    <xdr:from>
      <xdr:col>15</xdr:col>
      <xdr:colOff>57150</xdr:colOff>
      <xdr:row>32</xdr:row>
      <xdr:rowOff>85725</xdr:rowOff>
    </xdr:from>
    <xdr:to>
      <xdr:col>17</xdr:col>
      <xdr:colOff>257175</xdr:colOff>
      <xdr:row>39</xdr:row>
      <xdr:rowOff>19050</xdr:rowOff>
    </xdr:to>
    <xdr:sp>
      <xdr:nvSpPr>
        <xdr:cNvPr id="3" name="角丸四角形吹き出し 3"/>
        <xdr:cNvSpPr>
          <a:spLocks/>
        </xdr:cNvSpPr>
      </xdr:nvSpPr>
      <xdr:spPr>
        <a:xfrm>
          <a:off x="5657850" y="6591300"/>
          <a:ext cx="1362075" cy="1076325"/>
        </a:xfrm>
        <a:prstGeom prst="wedgeRoundRectCallout">
          <a:avLst>
            <a:gd name="adj1" fmla="val -66449"/>
            <a:gd name="adj2" fmla="val -168023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税込で旅費小計を計算してから、税抜小計に割り戻すこと。</a:t>
          </a:r>
        </a:p>
      </xdr:txBody>
    </xdr:sp>
    <xdr:clientData/>
  </xdr:twoCellAnchor>
  <xdr:twoCellAnchor>
    <xdr:from>
      <xdr:col>14</xdr:col>
      <xdr:colOff>352425</xdr:colOff>
      <xdr:row>47</xdr:row>
      <xdr:rowOff>47625</xdr:rowOff>
    </xdr:from>
    <xdr:to>
      <xdr:col>17</xdr:col>
      <xdr:colOff>409575</xdr:colOff>
      <xdr:row>56</xdr:row>
      <xdr:rowOff>47625</xdr:rowOff>
    </xdr:to>
    <xdr:sp>
      <xdr:nvSpPr>
        <xdr:cNvPr id="4" name="角丸四角形吹き出し 4"/>
        <xdr:cNvSpPr>
          <a:spLocks/>
        </xdr:cNvSpPr>
      </xdr:nvSpPr>
      <xdr:spPr>
        <a:xfrm>
          <a:off x="5467350" y="9067800"/>
          <a:ext cx="1704975" cy="1552575"/>
        </a:xfrm>
        <a:prstGeom prst="wedgeRoundRectCallout">
          <a:avLst>
            <a:gd name="adj1" fmla="val -27958"/>
            <a:gd name="adj2" fmla="val -117583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本内訳書は、</a:t>
          </a:r>
          <a:r>
            <a:rPr lang="en-US" cap="none" sz="1200" b="1" i="0" u="none" baseline="0">
              <a:solidFill>
                <a:srgbClr val="FF0000"/>
              </a:solidFill>
            </a:rPr>
            <a:t>事業毎に</a:t>
          </a:r>
          <a:r>
            <a:rPr lang="en-US" cap="none" sz="1200" b="0" i="0" u="none" baseline="0">
              <a:solidFill>
                <a:srgbClr val="000000"/>
              </a:solidFill>
            </a:rPr>
            <a:t>なるべく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200" b="0" i="0" u="none" baseline="0">
              <a:solidFill>
                <a:srgbClr val="000000"/>
              </a:solidFill>
            </a:rPr>
            <a:t>４版１枚におさまるように作成すること。内訳の行数が多くなってしまう経費については、「消耗品内訳」のような別紙を作成して整理すること。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5</xdr:row>
      <xdr:rowOff>76200</xdr:rowOff>
    </xdr:from>
    <xdr:to>
      <xdr:col>19</xdr:col>
      <xdr:colOff>942975</xdr:colOff>
      <xdr:row>5</xdr:row>
      <xdr:rowOff>76200</xdr:rowOff>
    </xdr:to>
    <xdr:sp>
      <xdr:nvSpPr>
        <xdr:cNvPr id="1" name="直線コネクタ 3"/>
        <xdr:cNvSpPr>
          <a:spLocks/>
        </xdr:cNvSpPr>
      </xdr:nvSpPr>
      <xdr:spPr>
        <a:xfrm flipV="1">
          <a:off x="2466975" y="1600200"/>
          <a:ext cx="79343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76200</xdr:rowOff>
    </xdr:from>
    <xdr:to>
      <xdr:col>19</xdr:col>
      <xdr:colOff>942975</xdr:colOff>
      <xdr:row>7</xdr:row>
      <xdr:rowOff>76200</xdr:rowOff>
    </xdr:to>
    <xdr:sp>
      <xdr:nvSpPr>
        <xdr:cNvPr id="2" name="直線コネクタ 5"/>
        <xdr:cNvSpPr>
          <a:spLocks/>
        </xdr:cNvSpPr>
      </xdr:nvSpPr>
      <xdr:spPr>
        <a:xfrm flipV="1">
          <a:off x="2466975" y="1990725"/>
          <a:ext cx="79343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5</xdr:row>
      <xdr:rowOff>76200</xdr:rowOff>
    </xdr:from>
    <xdr:to>
      <xdr:col>19</xdr:col>
      <xdr:colOff>942975</xdr:colOff>
      <xdr:row>5</xdr:row>
      <xdr:rowOff>76200</xdr:rowOff>
    </xdr:to>
    <xdr:sp>
      <xdr:nvSpPr>
        <xdr:cNvPr id="1" name="直線コネクタ 1"/>
        <xdr:cNvSpPr>
          <a:spLocks/>
        </xdr:cNvSpPr>
      </xdr:nvSpPr>
      <xdr:spPr>
        <a:xfrm flipV="1">
          <a:off x="2466975" y="1600200"/>
          <a:ext cx="111347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76200</xdr:rowOff>
    </xdr:from>
    <xdr:to>
      <xdr:col>19</xdr:col>
      <xdr:colOff>942975</xdr:colOff>
      <xdr:row>7</xdr:row>
      <xdr:rowOff>76200</xdr:rowOff>
    </xdr:to>
    <xdr:sp>
      <xdr:nvSpPr>
        <xdr:cNvPr id="2" name="直線コネクタ 2"/>
        <xdr:cNvSpPr>
          <a:spLocks/>
        </xdr:cNvSpPr>
      </xdr:nvSpPr>
      <xdr:spPr>
        <a:xfrm flipV="1">
          <a:off x="2466975" y="1990725"/>
          <a:ext cx="111347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5</xdr:row>
      <xdr:rowOff>76200</xdr:rowOff>
    </xdr:from>
    <xdr:to>
      <xdr:col>19</xdr:col>
      <xdr:colOff>942975</xdr:colOff>
      <xdr:row>5</xdr:row>
      <xdr:rowOff>76200</xdr:rowOff>
    </xdr:to>
    <xdr:sp>
      <xdr:nvSpPr>
        <xdr:cNvPr id="1" name="直線コネクタ 1"/>
        <xdr:cNvSpPr>
          <a:spLocks/>
        </xdr:cNvSpPr>
      </xdr:nvSpPr>
      <xdr:spPr>
        <a:xfrm flipV="1">
          <a:off x="2466975" y="1600200"/>
          <a:ext cx="111347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76200</xdr:rowOff>
    </xdr:from>
    <xdr:to>
      <xdr:col>19</xdr:col>
      <xdr:colOff>942975</xdr:colOff>
      <xdr:row>7</xdr:row>
      <xdr:rowOff>76200</xdr:rowOff>
    </xdr:to>
    <xdr:sp>
      <xdr:nvSpPr>
        <xdr:cNvPr id="2" name="直線コネクタ 2"/>
        <xdr:cNvSpPr>
          <a:spLocks/>
        </xdr:cNvSpPr>
      </xdr:nvSpPr>
      <xdr:spPr>
        <a:xfrm flipV="1">
          <a:off x="2466975" y="1990725"/>
          <a:ext cx="111347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5</xdr:row>
      <xdr:rowOff>76200</xdr:rowOff>
    </xdr:from>
    <xdr:to>
      <xdr:col>19</xdr:col>
      <xdr:colOff>942975</xdr:colOff>
      <xdr:row>5</xdr:row>
      <xdr:rowOff>76200</xdr:rowOff>
    </xdr:to>
    <xdr:sp>
      <xdr:nvSpPr>
        <xdr:cNvPr id="1" name="直線コネクタ 1"/>
        <xdr:cNvSpPr>
          <a:spLocks/>
        </xdr:cNvSpPr>
      </xdr:nvSpPr>
      <xdr:spPr>
        <a:xfrm flipV="1">
          <a:off x="2466975" y="1600200"/>
          <a:ext cx="111347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76200</xdr:rowOff>
    </xdr:from>
    <xdr:to>
      <xdr:col>19</xdr:col>
      <xdr:colOff>942975</xdr:colOff>
      <xdr:row>7</xdr:row>
      <xdr:rowOff>76200</xdr:rowOff>
    </xdr:to>
    <xdr:sp>
      <xdr:nvSpPr>
        <xdr:cNvPr id="2" name="直線コネクタ 2"/>
        <xdr:cNvSpPr>
          <a:spLocks/>
        </xdr:cNvSpPr>
      </xdr:nvSpPr>
      <xdr:spPr>
        <a:xfrm flipV="1">
          <a:off x="2466975" y="1990725"/>
          <a:ext cx="111347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5</xdr:row>
      <xdr:rowOff>76200</xdr:rowOff>
    </xdr:from>
    <xdr:to>
      <xdr:col>19</xdr:col>
      <xdr:colOff>942975</xdr:colOff>
      <xdr:row>5</xdr:row>
      <xdr:rowOff>76200</xdr:rowOff>
    </xdr:to>
    <xdr:sp>
      <xdr:nvSpPr>
        <xdr:cNvPr id="1" name="直線コネクタ 1"/>
        <xdr:cNvSpPr>
          <a:spLocks/>
        </xdr:cNvSpPr>
      </xdr:nvSpPr>
      <xdr:spPr>
        <a:xfrm flipV="1">
          <a:off x="2466975" y="1600200"/>
          <a:ext cx="111347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76200</xdr:rowOff>
    </xdr:from>
    <xdr:to>
      <xdr:col>19</xdr:col>
      <xdr:colOff>942975</xdr:colOff>
      <xdr:row>7</xdr:row>
      <xdr:rowOff>76200</xdr:rowOff>
    </xdr:to>
    <xdr:sp>
      <xdr:nvSpPr>
        <xdr:cNvPr id="2" name="直線コネクタ 2"/>
        <xdr:cNvSpPr>
          <a:spLocks/>
        </xdr:cNvSpPr>
      </xdr:nvSpPr>
      <xdr:spPr>
        <a:xfrm flipV="1">
          <a:off x="2466975" y="1990725"/>
          <a:ext cx="111347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5</xdr:row>
      <xdr:rowOff>76200</xdr:rowOff>
    </xdr:from>
    <xdr:to>
      <xdr:col>19</xdr:col>
      <xdr:colOff>942975</xdr:colOff>
      <xdr:row>5</xdr:row>
      <xdr:rowOff>76200</xdr:rowOff>
    </xdr:to>
    <xdr:sp>
      <xdr:nvSpPr>
        <xdr:cNvPr id="1" name="直線コネクタ 1"/>
        <xdr:cNvSpPr>
          <a:spLocks/>
        </xdr:cNvSpPr>
      </xdr:nvSpPr>
      <xdr:spPr>
        <a:xfrm flipV="1">
          <a:off x="2466975" y="1600200"/>
          <a:ext cx="111347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76200</xdr:rowOff>
    </xdr:from>
    <xdr:to>
      <xdr:col>19</xdr:col>
      <xdr:colOff>942975</xdr:colOff>
      <xdr:row>7</xdr:row>
      <xdr:rowOff>76200</xdr:rowOff>
    </xdr:to>
    <xdr:sp>
      <xdr:nvSpPr>
        <xdr:cNvPr id="2" name="直線コネクタ 2"/>
        <xdr:cNvSpPr>
          <a:spLocks/>
        </xdr:cNvSpPr>
      </xdr:nvSpPr>
      <xdr:spPr>
        <a:xfrm flipV="1">
          <a:off x="2466975" y="1990725"/>
          <a:ext cx="111347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5"/>
  <sheetViews>
    <sheetView showGridLines="0" view="pageBreakPreview" zoomScaleSheetLayoutView="100" zoomScalePageLayoutView="0" workbookViewId="0" topLeftCell="A1">
      <selection activeCell="B60" sqref="B60:P60"/>
    </sheetView>
  </sheetViews>
  <sheetFormatPr defaultColWidth="9.140625" defaultRowHeight="15"/>
  <cols>
    <col min="1" max="1" width="0.85546875" style="210" customWidth="1"/>
    <col min="2" max="2" width="2.57421875" style="210" customWidth="1"/>
    <col min="3" max="3" width="11.8515625" style="210" customWidth="1"/>
    <col min="4" max="4" width="9.28125" style="213" customWidth="1"/>
    <col min="5" max="5" width="1.1484375" style="210" customWidth="1"/>
    <col min="6" max="6" width="3.00390625" style="210" customWidth="1"/>
    <col min="7" max="7" width="15.421875" style="210" customWidth="1"/>
    <col min="8" max="8" width="3.57421875" style="210" bestFit="1" customWidth="1"/>
    <col min="9" max="9" width="4.00390625" style="210" customWidth="1"/>
    <col min="10" max="10" width="3.57421875" style="210" bestFit="1" customWidth="1"/>
    <col min="11" max="11" width="5.421875" style="210" customWidth="1"/>
    <col min="12" max="12" width="3.57421875" style="213" bestFit="1" customWidth="1"/>
    <col min="13" max="13" width="8.8515625" style="272" customWidth="1"/>
    <col min="14" max="14" width="3.57421875" style="210" bestFit="1" customWidth="1"/>
    <col min="15" max="15" width="7.28125" style="272" customWidth="1"/>
    <col min="16" max="16" width="8.421875" style="210" customWidth="1"/>
    <col min="17" max="17" width="9.00390625" style="210" customWidth="1"/>
    <col min="18" max="18" width="7.28125" style="210" customWidth="1"/>
    <col min="19" max="16384" width="9.00390625" style="210" customWidth="1"/>
  </cols>
  <sheetData>
    <row r="1" spans="2:16" s="205" customFormat="1" ht="43.5" thickBot="1" thickTop="1">
      <c r="B1" s="204"/>
      <c r="C1" s="283" t="s">
        <v>159</v>
      </c>
      <c r="D1" s="284"/>
      <c r="E1" s="284"/>
      <c r="F1" s="285"/>
      <c r="G1" s="207"/>
      <c r="H1" s="207"/>
      <c r="I1" s="207"/>
      <c r="J1" s="207"/>
      <c r="K1" s="207"/>
      <c r="L1" s="207"/>
      <c r="M1" s="207"/>
      <c r="N1" s="207"/>
      <c r="O1" s="208"/>
      <c r="P1" s="209" t="s">
        <v>86</v>
      </c>
    </row>
    <row r="2" spans="2:16" s="205" customFormat="1" ht="17.25" customHeight="1" thickTop="1">
      <c r="B2" s="204"/>
      <c r="C2" s="273"/>
      <c r="D2" s="273"/>
      <c r="E2" s="273"/>
      <c r="F2" s="273"/>
      <c r="G2" s="207"/>
      <c r="H2" s="207"/>
      <c r="I2" s="207"/>
      <c r="J2" s="207"/>
      <c r="K2" s="207"/>
      <c r="L2" s="207"/>
      <c r="M2" s="207"/>
      <c r="N2" s="207"/>
      <c r="O2" s="208"/>
      <c r="P2" s="209"/>
    </row>
    <row r="3" spans="2:16" ht="45" customHeight="1">
      <c r="B3" s="294" t="s">
        <v>158</v>
      </c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</row>
    <row r="4" spans="2:16" s="205" customFormat="1" ht="12">
      <c r="B4" s="204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08"/>
      <c r="P4" s="208"/>
    </row>
    <row r="5" spans="2:18" ht="18.75">
      <c r="B5" s="212"/>
      <c r="D5" s="213" t="s">
        <v>87</v>
      </c>
      <c r="E5" s="214"/>
      <c r="F5" s="215"/>
      <c r="G5" s="215"/>
      <c r="H5" s="214"/>
      <c r="I5" s="215"/>
      <c r="J5" s="215"/>
      <c r="K5" s="214"/>
      <c r="L5" s="215"/>
      <c r="M5" s="214"/>
      <c r="N5" s="216"/>
      <c r="O5" s="217"/>
      <c r="P5" s="217"/>
      <c r="R5" s="218"/>
    </row>
    <row r="6" spans="2:18" ht="18.75">
      <c r="B6" s="212"/>
      <c r="D6" s="213" t="s">
        <v>160</v>
      </c>
      <c r="E6" s="214"/>
      <c r="F6" s="219"/>
      <c r="G6" s="219"/>
      <c r="H6" s="214"/>
      <c r="I6" s="219"/>
      <c r="J6" s="219"/>
      <c r="K6" s="214"/>
      <c r="L6" s="219"/>
      <c r="M6" s="214"/>
      <c r="N6" s="216"/>
      <c r="O6" s="217"/>
      <c r="P6" s="217"/>
      <c r="R6" s="218"/>
    </row>
    <row r="7" spans="2:16" s="205" customFormat="1" ht="12">
      <c r="B7" s="204"/>
      <c r="C7" s="206"/>
      <c r="D7" s="206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08"/>
      <c r="P7" s="208"/>
    </row>
    <row r="8" spans="2:18" ht="18.75">
      <c r="B8" s="295" t="s">
        <v>88</v>
      </c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R8" s="218"/>
    </row>
    <row r="9" spans="2:16" s="205" customFormat="1" ht="12">
      <c r="B9" s="204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1"/>
      <c r="P9" s="221" t="s">
        <v>89</v>
      </c>
    </row>
    <row r="10" spans="2:16" s="209" customFormat="1" ht="17.25">
      <c r="B10" s="274" t="s">
        <v>90</v>
      </c>
      <c r="C10" s="274"/>
      <c r="D10" s="222" t="s">
        <v>91</v>
      </c>
      <c r="E10" s="275" t="s">
        <v>92</v>
      </c>
      <c r="F10" s="276"/>
      <c r="G10" s="276"/>
      <c r="H10" s="276"/>
      <c r="I10" s="276"/>
      <c r="J10" s="276"/>
      <c r="K10" s="276"/>
      <c r="L10" s="276"/>
      <c r="M10" s="276"/>
      <c r="N10" s="276"/>
      <c r="O10" s="277"/>
      <c r="P10" s="222" t="s">
        <v>93</v>
      </c>
    </row>
    <row r="11" spans="2:16" s="205" customFormat="1" ht="13.5">
      <c r="B11" s="223" t="s">
        <v>94</v>
      </c>
      <c r="C11" s="224"/>
      <c r="D11" s="225"/>
      <c r="E11" s="224"/>
      <c r="F11" s="226" t="s">
        <v>95</v>
      </c>
      <c r="G11" s="224"/>
      <c r="H11" s="224" t="s">
        <v>96</v>
      </c>
      <c r="I11" s="226" t="s">
        <v>97</v>
      </c>
      <c r="J11" s="224"/>
      <c r="K11" s="224"/>
      <c r="L11" s="227" t="s">
        <v>98</v>
      </c>
      <c r="M11" s="228">
        <v>42000</v>
      </c>
      <c r="N11" s="224" t="s">
        <v>99</v>
      </c>
      <c r="O11" s="228" t="s">
        <v>100</v>
      </c>
      <c r="P11" s="229"/>
    </row>
    <row r="12" spans="2:16" s="205" customFormat="1" ht="13.5">
      <c r="B12" s="230"/>
      <c r="C12" s="211"/>
      <c r="D12" s="231"/>
      <c r="E12" s="211"/>
      <c r="F12" s="232" t="s">
        <v>101</v>
      </c>
      <c r="G12" s="211"/>
      <c r="H12" s="211" t="s">
        <v>96</v>
      </c>
      <c r="I12" s="232" t="s">
        <v>97</v>
      </c>
      <c r="J12" s="211"/>
      <c r="K12" s="211"/>
      <c r="L12" s="233" t="s">
        <v>98</v>
      </c>
      <c r="M12" s="208">
        <v>32000</v>
      </c>
      <c r="N12" s="211" t="s">
        <v>99</v>
      </c>
      <c r="O12" s="208" t="s">
        <v>100</v>
      </c>
      <c r="P12" s="234"/>
    </row>
    <row r="13" spans="2:16" s="205" customFormat="1" ht="13.5">
      <c r="B13" s="230"/>
      <c r="C13" s="211"/>
      <c r="D13" s="231"/>
      <c r="E13" s="211"/>
      <c r="F13" s="232" t="s">
        <v>102</v>
      </c>
      <c r="G13" s="211"/>
      <c r="H13" s="211" t="s">
        <v>96</v>
      </c>
      <c r="I13" s="232" t="s">
        <v>97</v>
      </c>
      <c r="J13" s="211"/>
      <c r="K13" s="211"/>
      <c r="L13" s="233" t="s">
        <v>98</v>
      </c>
      <c r="M13" s="208">
        <v>22000</v>
      </c>
      <c r="N13" s="211" t="s">
        <v>99</v>
      </c>
      <c r="O13" s="208" t="s">
        <v>100</v>
      </c>
      <c r="P13" s="234"/>
    </row>
    <row r="14" spans="2:16" s="205" customFormat="1" ht="13.5">
      <c r="B14" s="278" t="s">
        <v>103</v>
      </c>
      <c r="C14" s="279"/>
      <c r="D14" s="235" t="s">
        <v>104</v>
      </c>
      <c r="E14" s="211"/>
      <c r="F14" s="211"/>
      <c r="G14" s="211"/>
      <c r="H14" s="211"/>
      <c r="I14" s="211"/>
      <c r="J14" s="211"/>
      <c r="K14" s="211"/>
      <c r="L14" s="233"/>
      <c r="M14" s="236" t="s">
        <v>105</v>
      </c>
      <c r="N14" s="237"/>
      <c r="O14" s="238" t="s">
        <v>104</v>
      </c>
      <c r="P14" s="234"/>
    </row>
    <row r="15" spans="2:16" s="205" customFormat="1" ht="13.5">
      <c r="B15" s="239"/>
      <c r="C15" s="240"/>
      <c r="D15" s="241"/>
      <c r="E15" s="220"/>
      <c r="F15" s="220"/>
      <c r="G15" s="220"/>
      <c r="H15" s="220"/>
      <c r="I15" s="220"/>
      <c r="J15" s="220"/>
      <c r="K15" s="220"/>
      <c r="L15" s="242"/>
      <c r="M15" s="236"/>
      <c r="N15" s="237"/>
      <c r="O15" s="243"/>
      <c r="P15" s="244"/>
    </row>
    <row r="16" spans="2:16" s="205" customFormat="1" ht="13.5">
      <c r="B16" s="245" t="s">
        <v>106</v>
      </c>
      <c r="C16" s="246"/>
      <c r="D16" s="231"/>
      <c r="E16" s="211"/>
      <c r="F16" s="211"/>
      <c r="G16" s="211"/>
      <c r="H16" s="211"/>
      <c r="I16" s="211"/>
      <c r="J16" s="211"/>
      <c r="K16" s="211"/>
      <c r="L16" s="233"/>
      <c r="M16" s="208"/>
      <c r="N16" s="211"/>
      <c r="O16" s="208"/>
      <c r="P16" s="234"/>
    </row>
    <row r="17" spans="2:16" s="205" customFormat="1" ht="13.5">
      <c r="B17" s="230"/>
      <c r="C17" s="247" t="s">
        <v>107</v>
      </c>
      <c r="D17" s="235" t="s">
        <v>104</v>
      </c>
      <c r="E17" s="211"/>
      <c r="F17" s="232" t="s">
        <v>108</v>
      </c>
      <c r="G17" s="232"/>
      <c r="J17" s="211" t="s">
        <v>96</v>
      </c>
      <c r="K17" s="211" t="s">
        <v>97</v>
      </c>
      <c r="L17" s="233" t="s">
        <v>98</v>
      </c>
      <c r="M17" s="208">
        <v>6800</v>
      </c>
      <c r="N17" s="211" t="s">
        <v>99</v>
      </c>
      <c r="O17" s="208" t="s">
        <v>100</v>
      </c>
      <c r="P17" s="234"/>
    </row>
    <row r="18" spans="2:16" s="205" customFormat="1" ht="13.5">
      <c r="B18" s="230"/>
      <c r="C18" s="246"/>
      <c r="D18" s="231"/>
      <c r="E18" s="211"/>
      <c r="F18" s="211"/>
      <c r="G18" s="211"/>
      <c r="H18" s="211"/>
      <c r="I18" s="211"/>
      <c r="J18" s="211"/>
      <c r="K18" s="211"/>
      <c r="L18" s="233"/>
      <c r="M18" s="236" t="s">
        <v>105</v>
      </c>
      <c r="N18" s="237"/>
      <c r="O18" s="243" t="s">
        <v>109</v>
      </c>
      <c r="P18" s="234"/>
    </row>
    <row r="19" spans="2:16" s="205" customFormat="1" ht="13.5">
      <c r="B19" s="230"/>
      <c r="C19" s="246"/>
      <c r="D19" s="231"/>
      <c r="E19" s="211"/>
      <c r="F19" s="211"/>
      <c r="G19" s="211"/>
      <c r="H19" s="211"/>
      <c r="I19" s="211"/>
      <c r="J19" s="211"/>
      <c r="K19" s="211"/>
      <c r="L19" s="233"/>
      <c r="M19" s="208"/>
      <c r="N19" s="211"/>
      <c r="O19" s="208"/>
      <c r="P19" s="234"/>
    </row>
    <row r="20" spans="2:16" s="205" customFormat="1" ht="13.5">
      <c r="B20" s="230"/>
      <c r="C20" s="247" t="s">
        <v>110</v>
      </c>
      <c r="D20" s="235" t="s">
        <v>104</v>
      </c>
      <c r="E20" s="211"/>
      <c r="F20" s="232" t="s">
        <v>111</v>
      </c>
      <c r="G20" s="211"/>
      <c r="H20" s="211">
        <v>4</v>
      </c>
      <c r="I20" s="211" t="s">
        <v>112</v>
      </c>
      <c r="J20" s="211" t="s">
        <v>96</v>
      </c>
      <c r="K20" s="211" t="s">
        <v>113</v>
      </c>
      <c r="L20" s="233" t="s">
        <v>98</v>
      </c>
      <c r="M20" s="208">
        <v>20000</v>
      </c>
      <c r="N20" s="211" t="s">
        <v>99</v>
      </c>
      <c r="O20" s="208" t="s">
        <v>100</v>
      </c>
      <c r="P20" s="234"/>
    </row>
    <row r="21" spans="2:16" s="205" customFormat="1" ht="13.5">
      <c r="B21" s="230"/>
      <c r="C21" s="246"/>
      <c r="D21" s="231"/>
      <c r="E21" s="211"/>
      <c r="F21" s="211"/>
      <c r="G21" s="211"/>
      <c r="H21" s="211"/>
      <c r="I21" s="211"/>
      <c r="J21" s="211"/>
      <c r="K21" s="211"/>
      <c r="L21" s="233"/>
      <c r="M21" s="236" t="s">
        <v>105</v>
      </c>
      <c r="N21" s="237"/>
      <c r="O21" s="243" t="s">
        <v>104</v>
      </c>
      <c r="P21" s="234"/>
    </row>
    <row r="22" spans="2:16" s="205" customFormat="1" ht="13.5">
      <c r="B22" s="230"/>
      <c r="C22" s="246"/>
      <c r="D22" s="231"/>
      <c r="E22" s="211"/>
      <c r="F22" s="211"/>
      <c r="G22" s="211"/>
      <c r="H22" s="211"/>
      <c r="I22" s="211"/>
      <c r="J22" s="211"/>
      <c r="K22" s="211"/>
      <c r="L22" s="233"/>
      <c r="M22" s="208"/>
      <c r="N22" s="211"/>
      <c r="O22" s="208"/>
      <c r="P22" s="234"/>
    </row>
    <row r="23" spans="2:16" s="205" customFormat="1" ht="13.5">
      <c r="B23" s="230"/>
      <c r="C23" s="247" t="s">
        <v>7</v>
      </c>
      <c r="D23" s="235" t="s">
        <v>114</v>
      </c>
      <c r="E23" s="211"/>
      <c r="F23" s="232" t="s">
        <v>115</v>
      </c>
      <c r="G23" s="211"/>
      <c r="H23" s="211"/>
      <c r="I23" s="211"/>
      <c r="J23" s="211">
        <v>1</v>
      </c>
      <c r="K23" s="211" t="s">
        <v>116</v>
      </c>
      <c r="L23" s="233" t="s">
        <v>117</v>
      </c>
      <c r="M23" s="208" t="s">
        <v>118</v>
      </c>
      <c r="N23" s="211" t="s">
        <v>119</v>
      </c>
      <c r="O23" s="208" t="s">
        <v>120</v>
      </c>
      <c r="P23" s="234"/>
    </row>
    <row r="24" spans="2:16" s="205" customFormat="1" ht="13.5">
      <c r="B24" s="230"/>
      <c r="C24" s="247"/>
      <c r="D24" s="235"/>
      <c r="E24" s="211"/>
      <c r="F24" s="232" t="s">
        <v>121</v>
      </c>
      <c r="G24" s="211"/>
      <c r="H24" s="211"/>
      <c r="I24" s="211"/>
      <c r="J24" s="211">
        <v>1</v>
      </c>
      <c r="K24" s="211" t="s">
        <v>116</v>
      </c>
      <c r="L24" s="233" t="s">
        <v>117</v>
      </c>
      <c r="M24" s="208" t="s">
        <v>118</v>
      </c>
      <c r="N24" s="211" t="s">
        <v>119</v>
      </c>
      <c r="O24" s="208" t="s">
        <v>120</v>
      </c>
      <c r="P24" s="234"/>
    </row>
    <row r="25" spans="2:16" s="205" customFormat="1" ht="13.5">
      <c r="B25" s="230"/>
      <c r="C25" s="246"/>
      <c r="D25" s="231"/>
      <c r="E25" s="211"/>
      <c r="F25" s="211"/>
      <c r="G25" s="211"/>
      <c r="H25" s="211"/>
      <c r="I25" s="280" t="s">
        <v>122</v>
      </c>
      <c r="J25" s="280"/>
      <c r="K25" s="281" t="str">
        <f>O23</f>
        <v>○○○</v>
      </c>
      <c r="L25" s="281"/>
      <c r="M25" s="248" t="s">
        <v>123</v>
      </c>
      <c r="N25" s="237"/>
      <c r="O25" s="243" t="s">
        <v>124</v>
      </c>
      <c r="P25" s="234"/>
    </row>
    <row r="26" spans="2:16" s="205" customFormat="1" ht="13.5">
      <c r="B26" s="230"/>
      <c r="C26" s="246"/>
      <c r="D26" s="231"/>
      <c r="E26" s="211"/>
      <c r="F26" s="211"/>
      <c r="G26" s="211"/>
      <c r="H26" s="211"/>
      <c r="I26" s="211"/>
      <c r="J26" s="211"/>
      <c r="K26" s="211"/>
      <c r="L26" s="233"/>
      <c r="M26" s="292"/>
      <c r="N26" s="292"/>
      <c r="O26" s="208"/>
      <c r="P26" s="234"/>
    </row>
    <row r="27" spans="2:16" s="205" customFormat="1" ht="13.5">
      <c r="B27" s="230"/>
      <c r="C27" s="247" t="s">
        <v>12</v>
      </c>
      <c r="D27" s="235" t="s">
        <v>125</v>
      </c>
      <c r="E27" s="211"/>
      <c r="F27" s="232" t="s">
        <v>126</v>
      </c>
      <c r="G27" s="211"/>
      <c r="H27" s="211"/>
      <c r="I27" s="211"/>
      <c r="J27" s="211" t="s">
        <v>127</v>
      </c>
      <c r="K27" s="211" t="s">
        <v>128</v>
      </c>
      <c r="L27" s="233" t="s">
        <v>3</v>
      </c>
      <c r="M27" s="208" t="s">
        <v>129</v>
      </c>
      <c r="N27" s="211" t="s">
        <v>130</v>
      </c>
      <c r="O27" s="208" t="s">
        <v>129</v>
      </c>
      <c r="P27" s="234"/>
    </row>
    <row r="28" spans="2:16" s="205" customFormat="1" ht="13.5">
      <c r="B28" s="230"/>
      <c r="C28" s="247"/>
      <c r="D28" s="235"/>
      <c r="E28" s="211"/>
      <c r="F28" s="232" t="s">
        <v>131</v>
      </c>
      <c r="G28" s="211"/>
      <c r="H28" s="211"/>
      <c r="I28" s="211"/>
      <c r="J28" s="211" t="s">
        <v>127</v>
      </c>
      <c r="K28" s="211" t="s">
        <v>128</v>
      </c>
      <c r="L28" s="233" t="s">
        <v>3</v>
      </c>
      <c r="M28" s="208" t="s">
        <v>129</v>
      </c>
      <c r="N28" s="211" t="s">
        <v>130</v>
      </c>
      <c r="O28" s="208" t="s">
        <v>129</v>
      </c>
      <c r="P28" s="234"/>
    </row>
    <row r="29" spans="2:16" s="205" customFormat="1" ht="13.5">
      <c r="B29" s="230"/>
      <c r="C29" s="247"/>
      <c r="D29" s="231"/>
      <c r="E29" s="211"/>
      <c r="F29" s="249"/>
      <c r="G29" s="211"/>
      <c r="H29" s="211"/>
      <c r="I29" s="211"/>
      <c r="J29" s="211"/>
      <c r="K29" s="211"/>
      <c r="L29" s="233"/>
      <c r="M29" s="236" t="s">
        <v>105</v>
      </c>
      <c r="N29" s="237"/>
      <c r="O29" s="243" t="s">
        <v>124</v>
      </c>
      <c r="P29" s="234"/>
    </row>
    <row r="30" spans="2:16" s="205" customFormat="1" ht="13.5">
      <c r="B30" s="230"/>
      <c r="C30" s="247"/>
      <c r="D30" s="231"/>
      <c r="E30" s="211"/>
      <c r="F30" s="211"/>
      <c r="G30" s="211"/>
      <c r="H30" s="211"/>
      <c r="I30" s="211"/>
      <c r="J30" s="211"/>
      <c r="K30" s="211"/>
      <c r="L30" s="233"/>
      <c r="M30" s="208"/>
      <c r="N30" s="211"/>
      <c r="O30" s="208"/>
      <c r="P30" s="234"/>
    </row>
    <row r="31" spans="2:16" s="205" customFormat="1" ht="13.5">
      <c r="B31" s="230"/>
      <c r="C31" s="250" t="s">
        <v>132</v>
      </c>
      <c r="D31" s="235" t="s">
        <v>125</v>
      </c>
      <c r="E31" s="211"/>
      <c r="F31" s="293" t="s">
        <v>133</v>
      </c>
      <c r="G31" s="293"/>
      <c r="H31" s="211"/>
      <c r="I31" s="211"/>
      <c r="J31" s="211" t="s">
        <v>127</v>
      </c>
      <c r="K31" s="211" t="s">
        <v>113</v>
      </c>
      <c r="L31" s="233" t="s">
        <v>3</v>
      </c>
      <c r="M31" s="208" t="s">
        <v>129</v>
      </c>
      <c r="N31" s="211" t="s">
        <v>130</v>
      </c>
      <c r="O31" s="208" t="s">
        <v>129</v>
      </c>
      <c r="P31" s="234"/>
    </row>
    <row r="32" spans="2:16" s="205" customFormat="1" ht="13.5">
      <c r="B32" s="230"/>
      <c r="C32" s="246"/>
      <c r="D32" s="231"/>
      <c r="E32" s="211"/>
      <c r="F32" s="249" t="s">
        <v>134</v>
      </c>
      <c r="G32" s="211"/>
      <c r="H32" s="211"/>
      <c r="I32" s="280" t="s">
        <v>122</v>
      </c>
      <c r="J32" s="280"/>
      <c r="K32" s="281" t="str">
        <f>O31</f>
        <v>○○</v>
      </c>
      <c r="L32" s="281"/>
      <c r="M32" s="248" t="s">
        <v>135</v>
      </c>
      <c r="N32" s="237"/>
      <c r="O32" s="243" t="s">
        <v>100</v>
      </c>
      <c r="P32" s="234"/>
    </row>
    <row r="33" spans="2:16" s="205" customFormat="1" ht="13.5">
      <c r="B33" s="230"/>
      <c r="C33" s="246"/>
      <c r="D33" s="231"/>
      <c r="E33" s="211"/>
      <c r="F33" s="211"/>
      <c r="G33" s="211"/>
      <c r="H33" s="211"/>
      <c r="I33" s="211"/>
      <c r="J33" s="211"/>
      <c r="K33" s="211"/>
      <c r="L33" s="233"/>
      <c r="M33" s="208"/>
      <c r="N33" s="211"/>
      <c r="O33" s="208"/>
      <c r="P33" s="234"/>
    </row>
    <row r="34" spans="2:16" s="205" customFormat="1" ht="12" customHeight="1">
      <c r="B34" s="230"/>
      <c r="C34" s="250" t="s">
        <v>136</v>
      </c>
      <c r="D34" s="235" t="s">
        <v>104</v>
      </c>
      <c r="E34" s="211"/>
      <c r="F34" s="251" t="s">
        <v>137</v>
      </c>
      <c r="G34" s="252"/>
      <c r="H34" s="211"/>
      <c r="I34" s="211"/>
      <c r="J34" s="211" t="s">
        <v>96</v>
      </c>
      <c r="K34" s="211" t="s">
        <v>138</v>
      </c>
      <c r="L34" s="233" t="s">
        <v>98</v>
      </c>
      <c r="M34" s="208" t="s">
        <v>109</v>
      </c>
      <c r="N34" s="211" t="s">
        <v>99</v>
      </c>
      <c r="O34" s="208" t="s">
        <v>109</v>
      </c>
      <c r="P34" s="234"/>
    </row>
    <row r="35" spans="2:16" s="205" customFormat="1" ht="12" customHeight="1">
      <c r="B35" s="230"/>
      <c r="C35" s="250"/>
      <c r="D35" s="235"/>
      <c r="E35" s="211"/>
      <c r="F35" s="293" t="s">
        <v>139</v>
      </c>
      <c r="G35" s="293"/>
      <c r="H35" s="211"/>
      <c r="I35" s="211"/>
      <c r="J35" s="211" t="s">
        <v>96</v>
      </c>
      <c r="K35" s="211" t="s">
        <v>113</v>
      </c>
      <c r="L35" s="233" t="s">
        <v>98</v>
      </c>
      <c r="M35" s="208" t="s">
        <v>109</v>
      </c>
      <c r="N35" s="211" t="s">
        <v>99</v>
      </c>
      <c r="O35" s="208" t="s">
        <v>109</v>
      </c>
      <c r="P35" s="234"/>
    </row>
    <row r="36" spans="2:16" s="205" customFormat="1" ht="13.5">
      <c r="B36" s="230"/>
      <c r="C36" s="246"/>
      <c r="D36" s="231"/>
      <c r="E36" s="211"/>
      <c r="F36" s="249"/>
      <c r="G36" s="211"/>
      <c r="H36" s="211"/>
      <c r="I36" s="211"/>
      <c r="J36" s="211"/>
      <c r="K36" s="211"/>
      <c r="L36" s="233"/>
      <c r="M36" s="236" t="s">
        <v>105</v>
      </c>
      <c r="N36" s="237"/>
      <c r="O36" s="243" t="s">
        <v>100</v>
      </c>
      <c r="P36" s="234"/>
    </row>
    <row r="37" spans="2:16" s="205" customFormat="1" ht="13.5">
      <c r="B37" s="230"/>
      <c r="C37" s="246"/>
      <c r="D37" s="231"/>
      <c r="E37" s="211"/>
      <c r="F37" s="211"/>
      <c r="G37" s="211"/>
      <c r="H37" s="211"/>
      <c r="I37" s="211"/>
      <c r="J37" s="211"/>
      <c r="K37" s="211"/>
      <c r="L37" s="233"/>
      <c r="M37" s="208"/>
      <c r="N37" s="211"/>
      <c r="O37" s="208"/>
      <c r="P37" s="234"/>
    </row>
    <row r="38" spans="2:16" s="205" customFormat="1" ht="13.5">
      <c r="B38" s="230"/>
      <c r="C38" s="247" t="s">
        <v>140</v>
      </c>
      <c r="D38" s="235" t="s">
        <v>104</v>
      </c>
      <c r="E38" s="211"/>
      <c r="F38" s="232" t="s">
        <v>141</v>
      </c>
      <c r="G38" s="211"/>
      <c r="J38" s="211" t="s">
        <v>96</v>
      </c>
      <c r="K38" s="211" t="s">
        <v>142</v>
      </c>
      <c r="L38" s="233" t="s">
        <v>98</v>
      </c>
      <c r="M38" s="208" t="s">
        <v>109</v>
      </c>
      <c r="N38" s="211" t="s">
        <v>99</v>
      </c>
      <c r="O38" s="208" t="s">
        <v>109</v>
      </c>
      <c r="P38" s="234"/>
    </row>
    <row r="39" spans="2:16" s="205" customFormat="1" ht="12" customHeight="1">
      <c r="B39" s="230"/>
      <c r="C39" s="246"/>
      <c r="D39" s="231"/>
      <c r="E39" s="211"/>
      <c r="F39" s="249" t="s">
        <v>143</v>
      </c>
      <c r="G39" s="211"/>
      <c r="H39" s="211"/>
      <c r="I39" s="211"/>
      <c r="J39" s="211"/>
      <c r="K39" s="211"/>
      <c r="L39" s="233"/>
      <c r="M39" s="236" t="s">
        <v>105</v>
      </c>
      <c r="N39" s="237"/>
      <c r="O39" s="243" t="s">
        <v>109</v>
      </c>
      <c r="P39" s="234"/>
    </row>
    <row r="40" spans="2:16" s="205" customFormat="1" ht="13.5">
      <c r="B40" s="230"/>
      <c r="C40" s="246"/>
      <c r="D40" s="231"/>
      <c r="E40" s="211"/>
      <c r="F40" s="211"/>
      <c r="G40" s="211"/>
      <c r="H40" s="211"/>
      <c r="I40" s="211"/>
      <c r="J40" s="211"/>
      <c r="K40" s="211"/>
      <c r="L40" s="233"/>
      <c r="M40" s="208"/>
      <c r="N40" s="211"/>
      <c r="O40" s="208"/>
      <c r="P40" s="234"/>
    </row>
    <row r="41" spans="2:16" s="205" customFormat="1" ht="13.5">
      <c r="B41" s="230"/>
      <c r="C41" s="247" t="s">
        <v>144</v>
      </c>
      <c r="D41" s="235" t="s">
        <v>104</v>
      </c>
      <c r="E41" s="211"/>
      <c r="F41" s="232"/>
      <c r="G41" s="211"/>
      <c r="H41" s="211"/>
      <c r="I41" s="211"/>
      <c r="J41" s="211" t="s">
        <v>96</v>
      </c>
      <c r="K41" s="211" t="s">
        <v>116</v>
      </c>
      <c r="L41" s="233" t="s">
        <v>98</v>
      </c>
      <c r="M41" s="208">
        <v>40000</v>
      </c>
      <c r="N41" s="211" t="s">
        <v>99</v>
      </c>
      <c r="O41" s="208" t="s">
        <v>109</v>
      </c>
      <c r="P41" s="234" t="s">
        <v>145</v>
      </c>
    </row>
    <row r="42" spans="2:16" s="205" customFormat="1" ht="13.5">
      <c r="B42" s="230"/>
      <c r="C42" s="246"/>
      <c r="D42" s="231"/>
      <c r="E42" s="211"/>
      <c r="F42" s="211"/>
      <c r="G42" s="211"/>
      <c r="H42" s="211"/>
      <c r="I42" s="211"/>
      <c r="J42" s="211"/>
      <c r="K42" s="211"/>
      <c r="L42" s="233"/>
      <c r="M42" s="236" t="s">
        <v>105</v>
      </c>
      <c r="N42" s="237"/>
      <c r="O42" s="243" t="s">
        <v>100</v>
      </c>
      <c r="P42" s="234"/>
    </row>
    <row r="43" spans="2:16" s="205" customFormat="1" ht="13.5">
      <c r="B43" s="230"/>
      <c r="C43" s="246"/>
      <c r="D43" s="231"/>
      <c r="E43" s="211"/>
      <c r="F43" s="211"/>
      <c r="G43" s="211"/>
      <c r="H43" s="211"/>
      <c r="I43" s="211"/>
      <c r="J43" s="211"/>
      <c r="K43" s="211"/>
      <c r="L43" s="233"/>
      <c r="M43" s="208"/>
      <c r="N43" s="211"/>
      <c r="O43" s="208"/>
      <c r="P43" s="234"/>
    </row>
    <row r="44" spans="2:16" s="205" customFormat="1" ht="13.5">
      <c r="B44" s="230"/>
      <c r="C44" s="247" t="s">
        <v>146</v>
      </c>
      <c r="D44" s="235" t="s">
        <v>104</v>
      </c>
      <c r="E44" s="211"/>
      <c r="F44" s="232" t="s">
        <v>147</v>
      </c>
      <c r="G44" s="211"/>
      <c r="H44" s="211"/>
      <c r="I44" s="211"/>
      <c r="J44" s="211" t="s">
        <v>96</v>
      </c>
      <c r="K44" s="211" t="s">
        <v>116</v>
      </c>
      <c r="L44" s="233" t="s">
        <v>98</v>
      </c>
      <c r="M44" s="208">
        <v>200000</v>
      </c>
      <c r="N44" s="211" t="s">
        <v>99</v>
      </c>
      <c r="O44" s="208" t="s">
        <v>100</v>
      </c>
      <c r="P44" s="234"/>
    </row>
    <row r="45" spans="2:16" s="205" customFormat="1" ht="13.5">
      <c r="B45" s="230"/>
      <c r="C45" s="246"/>
      <c r="D45" s="231"/>
      <c r="E45" s="211"/>
      <c r="F45" s="211"/>
      <c r="G45" s="211"/>
      <c r="H45" s="211"/>
      <c r="I45" s="211"/>
      <c r="J45" s="211"/>
      <c r="K45" s="211"/>
      <c r="L45" s="233"/>
      <c r="M45" s="236" t="s">
        <v>105</v>
      </c>
      <c r="N45" s="237"/>
      <c r="O45" s="243" t="s">
        <v>100</v>
      </c>
      <c r="P45" s="234"/>
    </row>
    <row r="46" spans="2:16" s="205" customFormat="1" ht="13.5">
      <c r="B46" s="230"/>
      <c r="C46" s="246"/>
      <c r="D46" s="231"/>
      <c r="E46" s="211"/>
      <c r="F46" s="211"/>
      <c r="G46" s="211"/>
      <c r="H46" s="211"/>
      <c r="I46" s="211"/>
      <c r="J46" s="211"/>
      <c r="K46" s="211"/>
      <c r="L46" s="233"/>
      <c r="M46" s="208"/>
      <c r="N46" s="211"/>
      <c r="O46" s="208"/>
      <c r="P46" s="234"/>
    </row>
    <row r="47" spans="2:16" s="205" customFormat="1" ht="13.5">
      <c r="B47" s="230"/>
      <c r="C47" s="247" t="s">
        <v>148</v>
      </c>
      <c r="D47" s="235" t="s">
        <v>104</v>
      </c>
      <c r="E47" s="211"/>
      <c r="F47" s="232" t="s">
        <v>149</v>
      </c>
      <c r="G47" s="211"/>
      <c r="H47" s="211"/>
      <c r="I47" s="211"/>
      <c r="J47" s="211" t="s">
        <v>96</v>
      </c>
      <c r="K47" s="211" t="s">
        <v>116</v>
      </c>
      <c r="L47" s="233" t="s">
        <v>98</v>
      </c>
      <c r="M47" s="208">
        <v>1200000</v>
      </c>
      <c r="N47" s="211" t="s">
        <v>99</v>
      </c>
      <c r="O47" s="208" t="s">
        <v>100</v>
      </c>
      <c r="P47" s="234"/>
    </row>
    <row r="48" spans="2:16" s="205" customFormat="1" ht="13.5">
      <c r="B48" s="230"/>
      <c r="C48" s="246"/>
      <c r="D48" s="231"/>
      <c r="E48" s="211"/>
      <c r="F48" s="211"/>
      <c r="G48" s="211"/>
      <c r="H48" s="211"/>
      <c r="I48" s="211"/>
      <c r="J48" s="211"/>
      <c r="K48" s="211"/>
      <c r="L48" s="233"/>
      <c r="M48" s="236" t="s">
        <v>105</v>
      </c>
      <c r="N48" s="237"/>
      <c r="O48" s="243" t="s">
        <v>100</v>
      </c>
      <c r="P48" s="234"/>
    </row>
    <row r="49" spans="2:16" s="205" customFormat="1" ht="13.5">
      <c r="B49" s="230"/>
      <c r="C49" s="246"/>
      <c r="D49" s="231"/>
      <c r="E49" s="211"/>
      <c r="F49" s="211"/>
      <c r="G49" s="211"/>
      <c r="H49" s="211"/>
      <c r="I49" s="211"/>
      <c r="J49" s="211"/>
      <c r="K49" s="211"/>
      <c r="L49" s="233"/>
      <c r="M49" s="208"/>
      <c r="N49" s="211"/>
      <c r="O49" s="208"/>
      <c r="P49" s="234"/>
    </row>
    <row r="50" spans="2:16" s="205" customFormat="1" ht="13.5">
      <c r="B50" s="230"/>
      <c r="C50" s="247" t="s">
        <v>150</v>
      </c>
      <c r="D50" s="235" t="s">
        <v>104</v>
      </c>
      <c r="E50" s="211"/>
      <c r="F50" s="232"/>
      <c r="G50" s="211"/>
      <c r="H50" s="211"/>
      <c r="I50" s="211"/>
      <c r="J50" s="211" t="s">
        <v>96</v>
      </c>
      <c r="K50" s="211" t="s">
        <v>116</v>
      </c>
      <c r="L50" s="233" t="s">
        <v>98</v>
      </c>
      <c r="M50" s="208">
        <v>20000</v>
      </c>
      <c r="N50" s="211" t="s">
        <v>99</v>
      </c>
      <c r="O50" s="208" t="s">
        <v>100</v>
      </c>
      <c r="P50" s="234"/>
    </row>
    <row r="51" spans="2:16" s="205" customFormat="1" ht="13.5">
      <c r="B51" s="230"/>
      <c r="C51" s="246"/>
      <c r="D51" s="231"/>
      <c r="E51" s="211"/>
      <c r="F51" s="211"/>
      <c r="G51" s="211"/>
      <c r="H51" s="211"/>
      <c r="I51" s="211"/>
      <c r="J51" s="211"/>
      <c r="K51" s="211"/>
      <c r="L51" s="233"/>
      <c r="M51" s="236" t="s">
        <v>105</v>
      </c>
      <c r="N51" s="237"/>
      <c r="O51" s="243" t="s">
        <v>100</v>
      </c>
      <c r="P51" s="234"/>
    </row>
    <row r="52" spans="2:16" s="205" customFormat="1" ht="13.5">
      <c r="B52" s="230"/>
      <c r="C52" s="246"/>
      <c r="D52" s="231"/>
      <c r="E52" s="211"/>
      <c r="F52" s="211"/>
      <c r="G52" s="211"/>
      <c r="H52" s="211"/>
      <c r="I52" s="211"/>
      <c r="J52" s="211"/>
      <c r="K52" s="211"/>
      <c r="L52" s="233"/>
      <c r="M52" s="208"/>
      <c r="N52" s="211"/>
      <c r="O52" s="208"/>
      <c r="P52" s="234"/>
    </row>
    <row r="53" spans="2:16" s="205" customFormat="1" ht="13.5">
      <c r="B53" s="286" t="s">
        <v>151</v>
      </c>
      <c r="C53" s="287"/>
      <c r="D53" s="253" t="s">
        <v>104</v>
      </c>
      <c r="E53" s="254"/>
      <c r="F53" s="254"/>
      <c r="G53" s="254"/>
      <c r="H53" s="254"/>
      <c r="I53" s="254"/>
      <c r="J53" s="254"/>
      <c r="K53" s="254"/>
      <c r="L53" s="255"/>
      <c r="M53" s="256"/>
      <c r="N53" s="257"/>
      <c r="O53" s="258"/>
      <c r="P53" s="259"/>
    </row>
    <row r="54" spans="2:16" s="205" customFormat="1" ht="13.5">
      <c r="B54" s="286" t="s">
        <v>49</v>
      </c>
      <c r="C54" s="287"/>
      <c r="D54" s="253" t="s">
        <v>104</v>
      </c>
      <c r="E54" s="254"/>
      <c r="F54" s="260" t="s">
        <v>152</v>
      </c>
      <c r="G54" s="254"/>
      <c r="H54" s="254"/>
      <c r="I54" s="254"/>
      <c r="J54" s="254"/>
      <c r="K54" s="254"/>
      <c r="L54" s="255"/>
      <c r="M54" s="256"/>
      <c r="N54" s="257"/>
      <c r="O54" s="258"/>
      <c r="P54" s="259"/>
    </row>
    <row r="55" spans="2:16" ht="14.25">
      <c r="B55" s="288" t="s">
        <v>153</v>
      </c>
      <c r="C55" s="289"/>
      <c r="D55" s="253" t="s">
        <v>104</v>
      </c>
      <c r="E55" s="219"/>
      <c r="F55" s="260" t="s">
        <v>154</v>
      </c>
      <c r="G55" s="219"/>
      <c r="H55" s="219"/>
      <c r="K55" s="290"/>
      <c r="L55" s="290"/>
      <c r="M55" s="290"/>
      <c r="N55" s="261"/>
      <c r="O55" s="262" t="s">
        <v>100</v>
      </c>
      <c r="P55" s="263"/>
    </row>
    <row r="56" spans="2:16" s="271" customFormat="1" ht="13.5">
      <c r="B56" s="288" t="s">
        <v>14</v>
      </c>
      <c r="C56" s="289"/>
      <c r="D56" s="253" t="s">
        <v>155</v>
      </c>
      <c r="E56" s="264"/>
      <c r="F56" s="265"/>
      <c r="G56" s="264"/>
      <c r="H56" s="264"/>
      <c r="I56" s="264"/>
      <c r="J56" s="264"/>
      <c r="K56" s="264"/>
      <c r="L56" s="266"/>
      <c r="M56" s="267"/>
      <c r="N56" s="268"/>
      <c r="O56" s="269"/>
      <c r="P56" s="270"/>
    </row>
    <row r="57" spans="2:16" s="271" customFormat="1" ht="30.75" customHeight="1">
      <c r="B57" s="291" t="s">
        <v>15</v>
      </c>
      <c r="C57" s="289"/>
      <c r="D57" s="253" t="s">
        <v>155</v>
      </c>
      <c r="E57" s="264"/>
      <c r="F57" s="265"/>
      <c r="G57" s="264"/>
      <c r="H57" s="264"/>
      <c r="I57" s="264"/>
      <c r="J57" s="264"/>
      <c r="K57" s="264"/>
      <c r="L57" s="266"/>
      <c r="M57" s="267"/>
      <c r="N57" s="268"/>
      <c r="O57" s="269"/>
      <c r="P57" s="270"/>
    </row>
    <row r="58" spans="2:16" s="271" customFormat="1" ht="13.5">
      <c r="B58" s="288" t="s">
        <v>156</v>
      </c>
      <c r="C58" s="289"/>
      <c r="D58" s="253" t="s">
        <v>155</v>
      </c>
      <c r="E58" s="264"/>
      <c r="F58" s="265"/>
      <c r="G58" s="264"/>
      <c r="H58" s="264"/>
      <c r="I58" s="264"/>
      <c r="J58" s="264"/>
      <c r="K58" s="264"/>
      <c r="L58" s="266"/>
      <c r="M58" s="267"/>
      <c r="N58" s="268"/>
      <c r="O58" s="269"/>
      <c r="P58" s="270"/>
    </row>
    <row r="60" spans="2:16" ht="71.25" customHeight="1">
      <c r="B60" s="282" t="s">
        <v>167</v>
      </c>
      <c r="C60" s="282"/>
      <c r="D60" s="282"/>
      <c r="E60" s="282"/>
      <c r="F60" s="282"/>
      <c r="G60" s="282"/>
      <c r="H60" s="282"/>
      <c r="I60" s="282"/>
      <c r="J60" s="282"/>
      <c r="K60" s="282"/>
      <c r="L60" s="282"/>
      <c r="M60" s="282"/>
      <c r="N60" s="282"/>
      <c r="O60" s="282"/>
      <c r="P60" s="282"/>
    </row>
    <row r="65" ht="14.25">
      <c r="N65" s="210" t="s">
        <v>157</v>
      </c>
    </row>
  </sheetData>
  <sheetProtection/>
  <mergeCells count="21">
    <mergeCell ref="B60:P60"/>
    <mergeCell ref="C1:F1"/>
    <mergeCell ref="B54:C54"/>
    <mergeCell ref="B55:C55"/>
    <mergeCell ref="K55:M55"/>
    <mergeCell ref="B56:C56"/>
    <mergeCell ref="B57:C57"/>
    <mergeCell ref="B58:C58"/>
    <mergeCell ref="M26:N26"/>
    <mergeCell ref="F31:G31"/>
    <mergeCell ref="I32:J32"/>
    <mergeCell ref="K32:L32"/>
    <mergeCell ref="F35:G35"/>
    <mergeCell ref="B53:C53"/>
    <mergeCell ref="B3:P3"/>
    <mergeCell ref="B8:P8"/>
    <mergeCell ref="B10:C10"/>
    <mergeCell ref="E10:O10"/>
    <mergeCell ref="B14:C14"/>
    <mergeCell ref="I25:J25"/>
    <mergeCell ref="K25:L25"/>
  </mergeCells>
  <printOptions horizontalCentered="1"/>
  <pageMargins left="0.3937007874015748" right="0.3937007874015748" top="0.5905511811023623" bottom="0.3937007874015748" header="0.7086614173228347" footer="0.5118110236220472"/>
  <pageSetup cellComments="asDisplayed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Y111"/>
  <sheetViews>
    <sheetView showZeros="0" tabSelected="1" view="pageBreakPreview" zoomScale="70" zoomScaleNormal="85" zoomScaleSheetLayoutView="70" zoomScalePageLayoutView="0" workbookViewId="0" topLeftCell="A1">
      <selection activeCell="B2" sqref="B2:T3"/>
    </sheetView>
  </sheetViews>
  <sheetFormatPr defaultColWidth="9.140625" defaultRowHeight="15"/>
  <cols>
    <col min="1" max="1" width="2.28125" style="1" customWidth="1"/>
    <col min="2" max="2" width="3.421875" style="1" customWidth="1"/>
    <col min="3" max="3" width="17.00390625" style="1" customWidth="1"/>
    <col min="4" max="4" width="14.140625" style="1" customWidth="1"/>
    <col min="5" max="5" width="32.140625" style="1" customWidth="1"/>
    <col min="6" max="6" width="5.421875" style="1" hidden="1" customWidth="1"/>
    <col min="7" max="7" width="7.28125" style="1" hidden="1" customWidth="1"/>
    <col min="8" max="9" width="5.421875" style="1" hidden="1" customWidth="1"/>
    <col min="10" max="10" width="7.28125" style="1" hidden="1" customWidth="1"/>
    <col min="11" max="11" width="5.421875" style="1" hidden="1" customWidth="1"/>
    <col min="12" max="12" width="14.140625" style="1" hidden="1" customWidth="1"/>
    <col min="13" max="13" width="2.421875" style="73" hidden="1" customWidth="1"/>
    <col min="14" max="19" width="12.140625" style="1" customWidth="1"/>
    <col min="20" max="20" width="20.00390625" style="74" customWidth="1"/>
    <col min="21" max="21" width="8.140625" style="1" customWidth="1"/>
    <col min="22" max="22" width="9.28125" style="1" bestFit="1" customWidth="1"/>
    <col min="23" max="16384" width="9.00390625" style="1" customWidth="1"/>
  </cols>
  <sheetData>
    <row r="1" spans="2:20" ht="24" customHeight="1">
      <c r="B1" s="305" t="s">
        <v>168</v>
      </c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</row>
    <row r="2" spans="2:20" ht="24" customHeight="1">
      <c r="B2" s="314" t="s">
        <v>46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</row>
    <row r="3" spans="2:20" ht="24" customHeight="1"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</row>
    <row r="4" spans="2:20" ht="24" customHeight="1"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9"/>
      <c r="P4" s="99"/>
      <c r="Q4" s="99"/>
      <c r="R4" s="99"/>
      <c r="S4" s="99"/>
      <c r="T4" s="95"/>
    </row>
    <row r="5" spans="2:20" ht="24">
      <c r="B5" s="95"/>
      <c r="C5" s="312" t="s">
        <v>30</v>
      </c>
      <c r="D5" s="312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</row>
    <row r="6" spans="2:20" ht="12" customHeight="1">
      <c r="B6" s="95"/>
      <c r="C6" s="97"/>
      <c r="D6" s="97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</row>
    <row r="7" spans="2:20" ht="18.75">
      <c r="B7" s="94"/>
      <c r="C7" s="313" t="s">
        <v>31</v>
      </c>
      <c r="D7" s="313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2:20" ht="12" customHeight="1">
      <c r="B8" s="95"/>
      <c r="C8" s="97"/>
      <c r="D8" s="97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</row>
    <row r="9" spans="2:20" ht="18.75" customHeight="1" thickBot="1">
      <c r="B9" s="2"/>
      <c r="C9" s="2"/>
      <c r="D9" s="2"/>
      <c r="E9" s="3"/>
      <c r="F9" s="3"/>
      <c r="G9" s="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4" t="s">
        <v>0</v>
      </c>
    </row>
    <row r="10" spans="2:20" s="113" customFormat="1" ht="15.75" customHeight="1">
      <c r="B10" s="316" t="s">
        <v>1</v>
      </c>
      <c r="C10" s="317"/>
      <c r="D10" s="320" t="s">
        <v>18</v>
      </c>
      <c r="E10" s="324" t="s">
        <v>20</v>
      </c>
      <c r="F10" s="325"/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6"/>
      <c r="T10" s="322" t="s">
        <v>19</v>
      </c>
    </row>
    <row r="11" spans="2:20" s="113" customFormat="1" ht="15.75" customHeight="1">
      <c r="B11" s="318"/>
      <c r="C11" s="319"/>
      <c r="D11" s="321"/>
      <c r="E11" s="327" t="s">
        <v>72</v>
      </c>
      <c r="F11" s="328"/>
      <c r="G11" s="328"/>
      <c r="H11" s="328"/>
      <c r="I11" s="328"/>
      <c r="J11" s="328"/>
      <c r="K11" s="328"/>
      <c r="L11" s="328"/>
      <c r="M11" s="328"/>
      <c r="N11" s="329"/>
      <c r="O11" s="180" t="s">
        <v>81</v>
      </c>
      <c r="P11" s="186" t="s">
        <v>82</v>
      </c>
      <c r="Q11" s="107" t="s">
        <v>83</v>
      </c>
      <c r="R11" s="186" t="s">
        <v>84</v>
      </c>
      <c r="S11" s="107" t="s">
        <v>85</v>
      </c>
      <c r="T11" s="323"/>
    </row>
    <row r="12" spans="2:20" ht="15.75" customHeight="1">
      <c r="B12" s="5"/>
      <c r="C12" s="6"/>
      <c r="D12" s="7"/>
      <c r="E12" s="6"/>
      <c r="F12" s="8"/>
      <c r="G12" s="8"/>
      <c r="H12" s="8"/>
      <c r="I12" s="8"/>
      <c r="J12" s="8"/>
      <c r="K12" s="8"/>
      <c r="L12" s="8"/>
      <c r="M12" s="8"/>
      <c r="N12" s="8">
        <f>SUM(O12:S12)</f>
        <v>0</v>
      </c>
      <c r="O12" s="166">
        <f>+'A調査'!N12</f>
        <v>0</v>
      </c>
      <c r="P12" s="187">
        <f>+'B調査'!N12</f>
        <v>0</v>
      </c>
      <c r="Q12" s="8">
        <f>+'C調査'!N12</f>
        <v>0</v>
      </c>
      <c r="R12" s="187">
        <f>+'D調査'!N12</f>
        <v>0</v>
      </c>
      <c r="S12" s="8">
        <f>+'E調査'!N12</f>
        <v>0</v>
      </c>
      <c r="T12" s="9"/>
    </row>
    <row r="13" spans="2:20" ht="14.25" customHeight="1">
      <c r="B13" s="85" t="s">
        <v>2</v>
      </c>
      <c r="C13" s="140"/>
      <c r="D13" s="89"/>
      <c r="E13" s="141" t="s">
        <v>26</v>
      </c>
      <c r="F13" s="141"/>
      <c r="G13" s="141"/>
      <c r="H13" s="141"/>
      <c r="I13" s="141"/>
      <c r="J13" s="102" t="s">
        <v>44</v>
      </c>
      <c r="K13" s="102" t="s">
        <v>3</v>
      </c>
      <c r="L13" s="142">
        <v>42000</v>
      </c>
      <c r="M13" s="104" t="s">
        <v>4</v>
      </c>
      <c r="N13" s="105">
        <f aca="true" t="shared" si="0" ref="N13:N76">SUM(O13:S13)</f>
        <v>0</v>
      </c>
      <c r="O13" s="167">
        <f>+'A調査'!N13</f>
        <v>0</v>
      </c>
      <c r="P13" s="188">
        <f>+'B調査'!N13</f>
        <v>0</v>
      </c>
      <c r="Q13" s="105">
        <f>+'C調査'!N13</f>
        <v>0</v>
      </c>
      <c r="R13" s="188">
        <f>+'D調査'!N13</f>
        <v>0</v>
      </c>
      <c r="S13" s="105">
        <f>+'E調査'!N13</f>
        <v>0</v>
      </c>
      <c r="T13" s="126"/>
    </row>
    <row r="14" spans="2:20" ht="14.25" customHeight="1">
      <c r="B14" s="85"/>
      <c r="C14" s="143"/>
      <c r="D14" s="89"/>
      <c r="E14" s="141"/>
      <c r="F14" s="141"/>
      <c r="G14" s="141"/>
      <c r="H14" s="141"/>
      <c r="I14" s="141"/>
      <c r="J14" s="102"/>
      <c r="K14" s="102"/>
      <c r="L14" s="142"/>
      <c r="M14" s="104"/>
      <c r="N14" s="105">
        <f t="shared" si="0"/>
        <v>0</v>
      </c>
      <c r="O14" s="167">
        <f>+'A調査'!N14</f>
        <v>0</v>
      </c>
      <c r="P14" s="188">
        <f>+'B調査'!N14</f>
        <v>0</v>
      </c>
      <c r="Q14" s="105">
        <f>+'C調査'!N14</f>
        <v>0</v>
      </c>
      <c r="R14" s="188">
        <f>+'D調査'!N14</f>
        <v>0</v>
      </c>
      <c r="S14" s="105">
        <f>+'E調査'!N14</f>
        <v>0</v>
      </c>
      <c r="T14" s="126"/>
    </row>
    <row r="15" spans="2:20" ht="14.25" customHeight="1">
      <c r="B15" s="85"/>
      <c r="C15" s="143"/>
      <c r="D15" s="89"/>
      <c r="E15" s="141" t="s">
        <v>27</v>
      </c>
      <c r="F15" s="141"/>
      <c r="G15" s="141"/>
      <c r="H15" s="141"/>
      <c r="I15" s="141"/>
      <c r="J15" s="102" t="s">
        <v>44</v>
      </c>
      <c r="K15" s="102" t="s">
        <v>3</v>
      </c>
      <c r="L15" s="142">
        <v>32000</v>
      </c>
      <c r="M15" s="104" t="s">
        <v>4</v>
      </c>
      <c r="N15" s="105">
        <f t="shared" si="0"/>
        <v>0</v>
      </c>
      <c r="O15" s="167">
        <f>+'A調査'!N15</f>
        <v>0</v>
      </c>
      <c r="P15" s="188">
        <f>+'B調査'!N15</f>
        <v>0</v>
      </c>
      <c r="Q15" s="105">
        <f>+'C調査'!N15</f>
        <v>0</v>
      </c>
      <c r="R15" s="188">
        <f>+'D調査'!N15</f>
        <v>0</v>
      </c>
      <c r="S15" s="105">
        <f>+'E調査'!N15</f>
        <v>0</v>
      </c>
      <c r="T15" s="126"/>
    </row>
    <row r="16" spans="2:20" ht="14.25" customHeight="1">
      <c r="B16" s="85"/>
      <c r="C16" s="143"/>
      <c r="D16" s="89"/>
      <c r="E16" s="141"/>
      <c r="F16" s="141"/>
      <c r="G16" s="141"/>
      <c r="H16" s="141"/>
      <c r="I16" s="141"/>
      <c r="J16" s="102"/>
      <c r="K16" s="102"/>
      <c r="L16" s="142"/>
      <c r="M16" s="104"/>
      <c r="N16" s="105">
        <f t="shared" si="0"/>
        <v>0</v>
      </c>
      <c r="O16" s="167">
        <f>+'A調査'!N16</f>
        <v>0</v>
      </c>
      <c r="P16" s="188">
        <f>+'B調査'!N16</f>
        <v>0</v>
      </c>
      <c r="Q16" s="105">
        <f>+'C調査'!N16</f>
        <v>0</v>
      </c>
      <c r="R16" s="188">
        <f>+'D調査'!N16</f>
        <v>0</v>
      </c>
      <c r="S16" s="105">
        <f>+'E調査'!N16</f>
        <v>0</v>
      </c>
      <c r="T16" s="126"/>
    </row>
    <row r="17" spans="2:20" ht="14.25" customHeight="1">
      <c r="B17" s="85"/>
      <c r="C17" s="143"/>
      <c r="D17" s="89"/>
      <c r="E17" s="141" t="s">
        <v>28</v>
      </c>
      <c r="F17" s="141"/>
      <c r="G17" s="141"/>
      <c r="H17" s="141"/>
      <c r="I17" s="141"/>
      <c r="J17" s="102" t="s">
        <v>44</v>
      </c>
      <c r="K17" s="102" t="s">
        <v>3</v>
      </c>
      <c r="L17" s="142">
        <v>22000</v>
      </c>
      <c r="M17" s="104" t="s">
        <v>4</v>
      </c>
      <c r="N17" s="105">
        <f t="shared" si="0"/>
        <v>0</v>
      </c>
      <c r="O17" s="167">
        <f>+'A調査'!N17</f>
        <v>0</v>
      </c>
      <c r="P17" s="188">
        <f>+'B調査'!N17</f>
        <v>0</v>
      </c>
      <c r="Q17" s="105">
        <f>+'C調査'!N17</f>
        <v>0</v>
      </c>
      <c r="R17" s="188">
        <f>+'D調査'!N17</f>
        <v>0</v>
      </c>
      <c r="S17" s="105">
        <f>+'E調査'!N17</f>
        <v>0</v>
      </c>
      <c r="T17" s="126"/>
    </row>
    <row r="18" spans="2:20" ht="14.25" customHeight="1">
      <c r="B18" s="85"/>
      <c r="C18" s="143"/>
      <c r="D18" s="89"/>
      <c r="E18" s="141"/>
      <c r="F18" s="141"/>
      <c r="G18" s="141"/>
      <c r="H18" s="141"/>
      <c r="I18" s="141"/>
      <c r="J18" s="102"/>
      <c r="K18" s="102"/>
      <c r="L18" s="142"/>
      <c r="M18" s="104"/>
      <c r="N18" s="105">
        <f t="shared" si="0"/>
        <v>0</v>
      </c>
      <c r="O18" s="167">
        <f>+'A調査'!N18</f>
        <v>0</v>
      </c>
      <c r="P18" s="188">
        <f>+'B調査'!N18</f>
        <v>0</v>
      </c>
      <c r="Q18" s="105">
        <f>+'C調査'!N18</f>
        <v>0</v>
      </c>
      <c r="R18" s="188">
        <f>+'D調査'!N18</f>
        <v>0</v>
      </c>
      <c r="S18" s="105">
        <f>+'E調査'!N18</f>
        <v>0</v>
      </c>
      <c r="T18" s="126"/>
    </row>
    <row r="19" spans="2:20" ht="14.25" customHeight="1">
      <c r="B19" s="85"/>
      <c r="C19" s="143"/>
      <c r="D19" s="89"/>
      <c r="E19" s="141" t="s">
        <v>29</v>
      </c>
      <c r="F19" s="141"/>
      <c r="G19" s="141"/>
      <c r="H19" s="141"/>
      <c r="I19" s="141"/>
      <c r="J19" s="102" t="s">
        <v>44</v>
      </c>
      <c r="K19" s="102" t="s">
        <v>3</v>
      </c>
      <c r="L19" s="142"/>
      <c r="M19" s="104" t="s">
        <v>4</v>
      </c>
      <c r="N19" s="105">
        <f t="shared" si="0"/>
        <v>0</v>
      </c>
      <c r="O19" s="167">
        <f>+'A調査'!N19</f>
        <v>0</v>
      </c>
      <c r="P19" s="188">
        <f>+'B調査'!N19</f>
        <v>0</v>
      </c>
      <c r="Q19" s="105">
        <f>+'C調査'!N19</f>
        <v>0</v>
      </c>
      <c r="R19" s="188">
        <f>+'D調査'!N19</f>
        <v>0</v>
      </c>
      <c r="S19" s="105">
        <f>+'E調査'!N19</f>
        <v>0</v>
      </c>
      <c r="T19" s="126"/>
    </row>
    <row r="20" spans="2:20" ht="14.25" customHeight="1">
      <c r="B20" s="85"/>
      <c r="C20" s="143"/>
      <c r="D20" s="89"/>
      <c r="E20" s="141"/>
      <c r="F20" s="141"/>
      <c r="G20" s="141"/>
      <c r="H20" s="141"/>
      <c r="I20" s="141"/>
      <c r="J20" s="102"/>
      <c r="K20" s="102"/>
      <c r="L20" s="142"/>
      <c r="M20" s="104"/>
      <c r="N20" s="105">
        <f t="shared" si="0"/>
        <v>0</v>
      </c>
      <c r="O20" s="167">
        <f>+'A調査'!N20</f>
        <v>0</v>
      </c>
      <c r="P20" s="188">
        <f>+'B調査'!N20</f>
        <v>0</v>
      </c>
      <c r="Q20" s="105">
        <f>+'C調査'!N20</f>
        <v>0</v>
      </c>
      <c r="R20" s="188">
        <f>+'D調査'!N20</f>
        <v>0</v>
      </c>
      <c r="S20" s="105">
        <f>+'E調査'!N20</f>
        <v>0</v>
      </c>
      <c r="T20" s="126"/>
    </row>
    <row r="21" spans="2:20" ht="14.25" customHeight="1">
      <c r="B21" s="85"/>
      <c r="C21" s="143"/>
      <c r="D21" s="89"/>
      <c r="E21" s="141"/>
      <c r="F21" s="141"/>
      <c r="G21" s="141"/>
      <c r="H21" s="141"/>
      <c r="I21" s="141"/>
      <c r="J21" s="102" t="s">
        <v>44</v>
      </c>
      <c r="K21" s="102" t="s">
        <v>3</v>
      </c>
      <c r="L21" s="142"/>
      <c r="M21" s="104" t="s">
        <v>4</v>
      </c>
      <c r="N21" s="105">
        <f t="shared" si="0"/>
        <v>0</v>
      </c>
      <c r="O21" s="167">
        <f>+'A調査'!N21</f>
        <v>0</v>
      </c>
      <c r="P21" s="188">
        <f>+'B調査'!N21</f>
        <v>0</v>
      </c>
      <c r="Q21" s="105">
        <f>+'C調査'!N21</f>
        <v>0</v>
      </c>
      <c r="R21" s="188">
        <f>+'D調査'!N21</f>
        <v>0</v>
      </c>
      <c r="S21" s="105">
        <f>+'E調査'!N21</f>
        <v>0</v>
      </c>
      <c r="T21" s="126"/>
    </row>
    <row r="22" spans="2:20" ht="14.25" customHeight="1">
      <c r="B22" s="82"/>
      <c r="C22" s="58"/>
      <c r="D22" s="89"/>
      <c r="E22" s="141"/>
      <c r="F22" s="141"/>
      <c r="G22" s="141"/>
      <c r="H22" s="141"/>
      <c r="I22" s="141"/>
      <c r="J22" s="102"/>
      <c r="K22" s="102"/>
      <c r="L22" s="142"/>
      <c r="M22" s="104"/>
      <c r="N22" s="105">
        <f t="shared" si="0"/>
        <v>0</v>
      </c>
      <c r="O22" s="167">
        <f>+'A調査'!N22</f>
        <v>0</v>
      </c>
      <c r="P22" s="188">
        <f>+'B調査'!N22</f>
        <v>0</v>
      </c>
      <c r="Q22" s="105">
        <f>+'C調査'!N22</f>
        <v>0</v>
      </c>
      <c r="R22" s="188">
        <f>+'D調査'!N22</f>
        <v>0</v>
      </c>
      <c r="S22" s="105">
        <f>+'E調査'!N22</f>
        <v>0</v>
      </c>
      <c r="T22" s="126"/>
    </row>
    <row r="23" spans="2:21" s="13" customFormat="1" ht="14.25" customHeight="1">
      <c r="B23" s="146" t="s">
        <v>23</v>
      </c>
      <c r="C23" s="130"/>
      <c r="D23" s="159">
        <f>SUM(D12:D22)</f>
        <v>0</v>
      </c>
      <c r="E23" s="144"/>
      <c r="F23" s="144"/>
      <c r="G23" s="144"/>
      <c r="H23" s="144"/>
      <c r="I23" s="144"/>
      <c r="J23" s="145"/>
      <c r="K23" s="145"/>
      <c r="L23" s="108" t="s">
        <v>5</v>
      </c>
      <c r="M23" s="109"/>
      <c r="N23" s="164">
        <f t="shared" si="0"/>
        <v>0</v>
      </c>
      <c r="O23" s="168">
        <f>+'A調査'!N23</f>
        <v>0</v>
      </c>
      <c r="P23" s="189">
        <f>+'B調査'!N23</f>
        <v>0</v>
      </c>
      <c r="Q23" s="161">
        <f>+'C調査'!N23</f>
        <v>0</v>
      </c>
      <c r="R23" s="189">
        <f>+'D調査'!N23</f>
        <v>0</v>
      </c>
      <c r="S23" s="161">
        <f>+'E調査'!N23</f>
        <v>0</v>
      </c>
      <c r="T23" s="126"/>
      <c r="U23" s="14"/>
    </row>
    <row r="24" spans="2:20" ht="14.25" customHeight="1">
      <c r="B24" s="15"/>
      <c r="C24" s="16"/>
      <c r="D24" s="17"/>
      <c r="E24" s="16"/>
      <c r="F24" s="16"/>
      <c r="G24" s="16"/>
      <c r="H24" s="16"/>
      <c r="I24" s="18"/>
      <c r="J24" s="16"/>
      <c r="K24" s="16"/>
      <c r="L24" s="19"/>
      <c r="M24" s="20"/>
      <c r="N24" s="16">
        <f t="shared" si="0"/>
        <v>0</v>
      </c>
      <c r="O24" s="169">
        <f>+'A調査'!N24</f>
        <v>0</v>
      </c>
      <c r="P24" s="190">
        <f>+'B調査'!N24</f>
        <v>0</v>
      </c>
      <c r="Q24" s="16">
        <f>+'C調査'!N24</f>
        <v>0</v>
      </c>
      <c r="R24" s="190">
        <f>+'D調査'!N24</f>
        <v>0</v>
      </c>
      <c r="S24" s="16">
        <f>+'E調査'!N24</f>
        <v>0</v>
      </c>
      <c r="T24" s="21"/>
    </row>
    <row r="25" spans="1:20" ht="14.25" customHeight="1">
      <c r="A25" s="22"/>
      <c r="B25" s="79"/>
      <c r="C25" s="44"/>
      <c r="D25" s="80"/>
      <c r="E25" s="44"/>
      <c r="F25" s="44"/>
      <c r="G25" s="44"/>
      <c r="H25" s="44"/>
      <c r="I25" s="45"/>
      <c r="J25" s="44"/>
      <c r="K25" s="44"/>
      <c r="L25" s="36"/>
      <c r="M25" s="46"/>
      <c r="N25" s="44">
        <f t="shared" si="0"/>
        <v>0</v>
      </c>
      <c r="O25" s="170">
        <f>+'A調査'!N25</f>
        <v>0</v>
      </c>
      <c r="P25" s="191">
        <f>+'B調査'!N25</f>
        <v>0</v>
      </c>
      <c r="Q25" s="12">
        <f>+'C調査'!N25</f>
        <v>0</v>
      </c>
      <c r="R25" s="191">
        <f>+'D調査'!N25</f>
        <v>0</v>
      </c>
      <c r="S25" s="12">
        <f>+'E調査'!N25</f>
        <v>0</v>
      </c>
      <c r="T25" s="11"/>
    </row>
    <row r="26" spans="2:20" ht="14.25" customHeight="1">
      <c r="B26" s="26" t="s">
        <v>6</v>
      </c>
      <c r="C26" s="12"/>
      <c r="D26" s="84"/>
      <c r="E26" s="22"/>
      <c r="F26" s="22"/>
      <c r="G26" s="22"/>
      <c r="H26" s="22"/>
      <c r="I26" s="22"/>
      <c r="J26" s="22"/>
      <c r="K26" s="22"/>
      <c r="L26" s="22"/>
      <c r="M26" s="28"/>
      <c r="N26" s="22">
        <f t="shared" si="0"/>
        <v>0</v>
      </c>
      <c r="O26" s="171">
        <f>+'A調査'!N26</f>
        <v>0</v>
      </c>
      <c r="P26" s="192">
        <f>+'B調査'!N26</f>
        <v>0</v>
      </c>
      <c r="Q26" s="22">
        <f>+'C調査'!N26</f>
        <v>0</v>
      </c>
      <c r="R26" s="192">
        <f>+'D調査'!N26</f>
        <v>0</v>
      </c>
      <c r="S26" s="22">
        <f>+'E調査'!N26</f>
        <v>0</v>
      </c>
      <c r="T26" s="29"/>
    </row>
    <row r="27" spans="2:20" ht="14.25" customHeight="1">
      <c r="B27" s="26"/>
      <c r="C27" s="58" t="s">
        <v>32</v>
      </c>
      <c r="D27" s="100">
        <f>+N31</f>
        <v>0</v>
      </c>
      <c r="E27" s="101" t="s">
        <v>41</v>
      </c>
      <c r="F27" s="101"/>
      <c r="G27" s="101"/>
      <c r="H27" s="101"/>
      <c r="I27" s="101"/>
      <c r="J27" s="102" t="s">
        <v>44</v>
      </c>
      <c r="K27" s="102" t="s">
        <v>3</v>
      </c>
      <c r="L27" s="103">
        <v>6800</v>
      </c>
      <c r="M27" s="104" t="s">
        <v>4</v>
      </c>
      <c r="N27" s="105">
        <f t="shared" si="0"/>
        <v>0</v>
      </c>
      <c r="O27" s="167">
        <f>+'A調査'!N27</f>
        <v>0</v>
      </c>
      <c r="P27" s="188">
        <f>+'B調査'!N27</f>
        <v>0</v>
      </c>
      <c r="Q27" s="105">
        <f>+'C調査'!N27</f>
        <v>0</v>
      </c>
      <c r="R27" s="188">
        <f>+'D調査'!N27</f>
        <v>0</v>
      </c>
      <c r="S27" s="105">
        <f>+'E調査'!N27</f>
        <v>0</v>
      </c>
      <c r="T27" s="106"/>
    </row>
    <row r="28" spans="2:20" ht="14.25" customHeight="1">
      <c r="B28" s="26"/>
      <c r="C28" s="58"/>
      <c r="D28" s="27"/>
      <c r="E28" s="101"/>
      <c r="F28" s="101"/>
      <c r="G28" s="101"/>
      <c r="H28" s="101"/>
      <c r="I28" s="101"/>
      <c r="J28" s="102" t="s">
        <v>44</v>
      </c>
      <c r="K28" s="102" t="s">
        <v>3</v>
      </c>
      <c r="L28" s="103">
        <v>6800</v>
      </c>
      <c r="M28" s="104" t="s">
        <v>4</v>
      </c>
      <c r="N28" s="105">
        <f t="shared" si="0"/>
        <v>0</v>
      </c>
      <c r="O28" s="167">
        <f>+'A調査'!N28</f>
        <v>0</v>
      </c>
      <c r="P28" s="188">
        <f>+'B調査'!N28</f>
        <v>0</v>
      </c>
      <c r="Q28" s="105">
        <f>+'C調査'!N28</f>
        <v>0</v>
      </c>
      <c r="R28" s="188">
        <f>+'D調査'!N28</f>
        <v>0</v>
      </c>
      <c r="S28" s="105">
        <f>+'E調査'!N28</f>
        <v>0</v>
      </c>
      <c r="T28" s="106"/>
    </row>
    <row r="29" spans="2:20" ht="14.25" customHeight="1">
      <c r="B29" s="26"/>
      <c r="C29" s="58"/>
      <c r="D29" s="27"/>
      <c r="E29" s="101"/>
      <c r="F29" s="101"/>
      <c r="G29" s="101"/>
      <c r="H29" s="101"/>
      <c r="I29" s="101"/>
      <c r="J29" s="102" t="s">
        <v>44</v>
      </c>
      <c r="K29" s="102" t="s">
        <v>3</v>
      </c>
      <c r="L29" s="103">
        <v>6800</v>
      </c>
      <c r="M29" s="104" t="s">
        <v>4</v>
      </c>
      <c r="N29" s="105">
        <f t="shared" si="0"/>
        <v>0</v>
      </c>
      <c r="O29" s="167">
        <f>+'A調査'!N29</f>
        <v>0</v>
      </c>
      <c r="P29" s="188">
        <f>+'B調査'!N29</f>
        <v>0</v>
      </c>
      <c r="Q29" s="105">
        <f>+'C調査'!N29</f>
        <v>0</v>
      </c>
      <c r="R29" s="188">
        <f>+'D調査'!N29</f>
        <v>0</v>
      </c>
      <c r="S29" s="105">
        <f>+'E調査'!N29</f>
        <v>0</v>
      </c>
      <c r="T29" s="106"/>
    </row>
    <row r="30" spans="2:20" ht="14.25" customHeight="1">
      <c r="B30" s="26"/>
      <c r="C30" s="58"/>
      <c r="D30" s="27"/>
      <c r="E30" s="101"/>
      <c r="F30" s="101"/>
      <c r="G30" s="101"/>
      <c r="H30" s="101"/>
      <c r="I30" s="101"/>
      <c r="J30" s="101"/>
      <c r="K30" s="101"/>
      <c r="L30" s="101"/>
      <c r="M30" s="107"/>
      <c r="N30" s="101">
        <f t="shared" si="0"/>
        <v>0</v>
      </c>
      <c r="O30" s="172">
        <f>+'A調査'!N30</f>
        <v>0</v>
      </c>
      <c r="P30" s="193">
        <f>+'B調査'!N30</f>
        <v>0</v>
      </c>
      <c r="Q30" s="101">
        <f>+'C調査'!N30</f>
        <v>0</v>
      </c>
      <c r="R30" s="193">
        <f>+'D調査'!N30</f>
        <v>0</v>
      </c>
      <c r="S30" s="101">
        <f>+'E調査'!N30</f>
        <v>0</v>
      </c>
      <c r="T30" s="106"/>
    </row>
    <row r="31" spans="2:20" ht="14.25" customHeight="1">
      <c r="B31" s="26"/>
      <c r="C31" s="58"/>
      <c r="D31" s="27"/>
      <c r="E31" s="101"/>
      <c r="F31" s="101"/>
      <c r="G31" s="101"/>
      <c r="H31" s="101"/>
      <c r="I31" s="101"/>
      <c r="J31" s="101"/>
      <c r="K31" s="101"/>
      <c r="L31" s="108" t="s">
        <v>5</v>
      </c>
      <c r="M31" s="109"/>
      <c r="N31" s="164">
        <f t="shared" si="0"/>
        <v>0</v>
      </c>
      <c r="O31" s="168">
        <f>+'A調査'!N31</f>
        <v>0</v>
      </c>
      <c r="P31" s="189">
        <f>+'B調査'!N31</f>
        <v>0</v>
      </c>
      <c r="Q31" s="161">
        <f>+'C調査'!N31</f>
        <v>0</v>
      </c>
      <c r="R31" s="189">
        <f>+'D調査'!N31</f>
        <v>0</v>
      </c>
      <c r="S31" s="161">
        <f>+'E調査'!N31</f>
        <v>0</v>
      </c>
      <c r="T31" s="106"/>
    </row>
    <row r="32" spans="2:20" ht="14.25" customHeight="1">
      <c r="B32" s="26"/>
      <c r="C32" s="58"/>
      <c r="D32" s="27"/>
      <c r="E32" s="101"/>
      <c r="F32" s="101"/>
      <c r="G32" s="101"/>
      <c r="H32" s="101"/>
      <c r="I32" s="101"/>
      <c r="J32" s="101"/>
      <c r="K32" s="101"/>
      <c r="L32" s="110"/>
      <c r="M32" s="111"/>
      <c r="N32" s="162">
        <f t="shared" si="0"/>
        <v>0</v>
      </c>
      <c r="O32" s="173">
        <f>+'A調査'!N32</f>
        <v>0</v>
      </c>
      <c r="P32" s="194">
        <f>+'B調査'!N32</f>
        <v>0</v>
      </c>
      <c r="Q32" s="162">
        <f>+'C調査'!N32</f>
        <v>0</v>
      </c>
      <c r="R32" s="194">
        <f>+'D調査'!N32</f>
        <v>0</v>
      </c>
      <c r="S32" s="162">
        <f>+'E調査'!N32</f>
        <v>0</v>
      </c>
      <c r="T32" s="106"/>
    </row>
    <row r="33" spans="2:20" ht="14.25" customHeight="1">
      <c r="B33" s="26"/>
      <c r="C33" s="58" t="s">
        <v>33</v>
      </c>
      <c r="D33" s="100">
        <f>+N37</f>
        <v>0</v>
      </c>
      <c r="E33" s="101" t="s">
        <v>45</v>
      </c>
      <c r="F33" s="101"/>
      <c r="G33" s="101"/>
      <c r="H33" s="112" t="s">
        <v>42</v>
      </c>
      <c r="I33" s="101"/>
      <c r="J33" s="107" t="s">
        <v>43</v>
      </c>
      <c r="K33" s="102" t="s">
        <v>3</v>
      </c>
      <c r="L33" s="103">
        <v>20000</v>
      </c>
      <c r="M33" s="104" t="s">
        <v>4</v>
      </c>
      <c r="N33" s="101">
        <f t="shared" si="0"/>
        <v>0</v>
      </c>
      <c r="O33" s="172">
        <f>+'A調査'!N33</f>
        <v>0</v>
      </c>
      <c r="P33" s="193">
        <f>+'B調査'!N33</f>
        <v>0</v>
      </c>
      <c r="Q33" s="101">
        <f>+'C調査'!N33</f>
        <v>0</v>
      </c>
      <c r="R33" s="193">
        <f>+'D調査'!N33</f>
        <v>0</v>
      </c>
      <c r="S33" s="101">
        <f>+'E調査'!N33</f>
        <v>0</v>
      </c>
      <c r="T33" s="106"/>
    </row>
    <row r="34" spans="2:20" ht="14.25" customHeight="1">
      <c r="B34" s="26"/>
      <c r="C34" s="58"/>
      <c r="D34" s="27"/>
      <c r="E34" s="101"/>
      <c r="F34" s="101"/>
      <c r="G34" s="101"/>
      <c r="H34" s="101"/>
      <c r="I34" s="101"/>
      <c r="J34" s="101"/>
      <c r="K34" s="101"/>
      <c r="L34" s="101"/>
      <c r="M34" s="107"/>
      <c r="N34" s="101">
        <f t="shared" si="0"/>
        <v>0</v>
      </c>
      <c r="O34" s="172">
        <f>+'A調査'!N34</f>
        <v>0</v>
      </c>
      <c r="P34" s="193">
        <f>+'B調査'!N34</f>
        <v>0</v>
      </c>
      <c r="Q34" s="101">
        <f>+'C調査'!N34</f>
        <v>0</v>
      </c>
      <c r="R34" s="193">
        <f>+'D調査'!N34</f>
        <v>0</v>
      </c>
      <c r="S34" s="101">
        <f>+'E調査'!N34</f>
        <v>0</v>
      </c>
      <c r="T34" s="106"/>
    </row>
    <row r="35" spans="2:20" ht="14.25" customHeight="1">
      <c r="B35" s="26"/>
      <c r="C35" s="58"/>
      <c r="D35" s="27"/>
      <c r="E35" s="101"/>
      <c r="F35" s="101"/>
      <c r="G35" s="101"/>
      <c r="H35" s="101"/>
      <c r="I35" s="101"/>
      <c r="J35" s="101"/>
      <c r="K35" s="101"/>
      <c r="L35" s="101"/>
      <c r="M35" s="107"/>
      <c r="N35" s="101">
        <f t="shared" si="0"/>
        <v>0</v>
      </c>
      <c r="O35" s="172">
        <f>+'A調査'!N35</f>
        <v>0</v>
      </c>
      <c r="P35" s="193">
        <f>+'B調査'!N35</f>
        <v>0</v>
      </c>
      <c r="Q35" s="101">
        <f>+'C調査'!N35</f>
        <v>0</v>
      </c>
      <c r="R35" s="193">
        <f>+'D調査'!N35</f>
        <v>0</v>
      </c>
      <c r="S35" s="101">
        <f>+'E調査'!N35</f>
        <v>0</v>
      </c>
      <c r="T35" s="106"/>
    </row>
    <row r="36" spans="2:20" ht="14.25" customHeight="1">
      <c r="B36" s="26"/>
      <c r="C36" s="58"/>
      <c r="D36" s="27"/>
      <c r="E36" s="101"/>
      <c r="F36" s="101"/>
      <c r="G36" s="101"/>
      <c r="H36" s="101"/>
      <c r="I36" s="101"/>
      <c r="J36" s="101"/>
      <c r="K36" s="101"/>
      <c r="L36" s="101"/>
      <c r="M36" s="107"/>
      <c r="N36" s="101">
        <f t="shared" si="0"/>
        <v>0</v>
      </c>
      <c r="O36" s="172">
        <f>+'A調査'!N36</f>
        <v>0</v>
      </c>
      <c r="P36" s="193">
        <f>+'B調査'!N36</f>
        <v>0</v>
      </c>
      <c r="Q36" s="101">
        <f>+'C調査'!N36</f>
        <v>0</v>
      </c>
      <c r="R36" s="193">
        <f>+'D調査'!N36</f>
        <v>0</v>
      </c>
      <c r="S36" s="101">
        <f>+'E調査'!N36</f>
        <v>0</v>
      </c>
      <c r="T36" s="106"/>
    </row>
    <row r="37" spans="2:20" ht="14.25" customHeight="1">
      <c r="B37" s="26"/>
      <c r="C37" s="58"/>
      <c r="D37" s="27"/>
      <c r="E37" s="101"/>
      <c r="F37" s="101"/>
      <c r="G37" s="101"/>
      <c r="H37" s="101"/>
      <c r="I37" s="101"/>
      <c r="J37" s="101"/>
      <c r="K37" s="101"/>
      <c r="L37" s="108" t="s">
        <v>5</v>
      </c>
      <c r="M37" s="109"/>
      <c r="N37" s="164">
        <f t="shared" si="0"/>
        <v>0</v>
      </c>
      <c r="O37" s="168">
        <f>+'A調査'!N37</f>
        <v>0</v>
      </c>
      <c r="P37" s="189">
        <f>+'B調査'!N37</f>
        <v>0</v>
      </c>
      <c r="Q37" s="161">
        <f>+'C調査'!N37</f>
        <v>0</v>
      </c>
      <c r="R37" s="189">
        <f>+'D調査'!N37</f>
        <v>0</v>
      </c>
      <c r="S37" s="161">
        <f>+'E調査'!N37</f>
        <v>0</v>
      </c>
      <c r="T37" s="106"/>
    </row>
    <row r="38" spans="2:20" ht="14.25" customHeight="1">
      <c r="B38" s="26"/>
      <c r="C38" s="58"/>
      <c r="D38" s="27"/>
      <c r="E38" s="101"/>
      <c r="F38" s="101"/>
      <c r="G38" s="101"/>
      <c r="H38" s="101"/>
      <c r="I38" s="101"/>
      <c r="J38" s="101"/>
      <c r="K38" s="101"/>
      <c r="L38" s="101"/>
      <c r="M38" s="107"/>
      <c r="N38" s="101">
        <f t="shared" si="0"/>
        <v>0</v>
      </c>
      <c r="O38" s="172">
        <f>+'A調査'!N38</f>
        <v>0</v>
      </c>
      <c r="P38" s="193">
        <f>+'B調査'!N38</f>
        <v>0</v>
      </c>
      <c r="Q38" s="101">
        <f>+'C調査'!N38</f>
        <v>0</v>
      </c>
      <c r="R38" s="193">
        <f>+'D調査'!N38</f>
        <v>0</v>
      </c>
      <c r="S38" s="101">
        <f>+'E調査'!N38</f>
        <v>0</v>
      </c>
      <c r="T38" s="106"/>
    </row>
    <row r="39" spans="2:20" ht="14.25" customHeight="1">
      <c r="B39" s="26"/>
      <c r="C39" s="58" t="s">
        <v>7</v>
      </c>
      <c r="D39" s="100">
        <f>+N44+N49</f>
        <v>0</v>
      </c>
      <c r="E39" s="101" t="s">
        <v>22</v>
      </c>
      <c r="F39" s="101"/>
      <c r="G39" s="101"/>
      <c r="H39" s="101"/>
      <c r="I39" s="101"/>
      <c r="J39" s="101"/>
      <c r="K39" s="101"/>
      <c r="L39" s="101"/>
      <c r="M39" s="107"/>
      <c r="N39" s="101">
        <f t="shared" si="0"/>
        <v>0</v>
      </c>
      <c r="O39" s="172">
        <f>+'A調査'!N39</f>
        <v>0</v>
      </c>
      <c r="P39" s="193">
        <f>+'B調査'!N39</f>
        <v>0</v>
      </c>
      <c r="Q39" s="101">
        <f>+'C調査'!N39</f>
        <v>0</v>
      </c>
      <c r="R39" s="193">
        <f>+'D調査'!N39</f>
        <v>0</v>
      </c>
      <c r="S39" s="101">
        <f>+'E調査'!N39</f>
        <v>0</v>
      </c>
      <c r="T39" s="106"/>
    </row>
    <row r="40" spans="2:22" ht="14.25" customHeight="1">
      <c r="B40" s="82"/>
      <c r="C40" s="113"/>
      <c r="D40" s="131"/>
      <c r="E40" s="101" t="s">
        <v>47</v>
      </c>
      <c r="F40" s="101" t="s">
        <v>51</v>
      </c>
      <c r="G40" s="101"/>
      <c r="H40" s="59">
        <v>1</v>
      </c>
      <c r="I40" s="114" t="s">
        <v>8</v>
      </c>
      <c r="J40" s="114" t="s">
        <v>9</v>
      </c>
      <c r="K40" s="57" t="s">
        <v>10</v>
      </c>
      <c r="L40" s="147"/>
      <c r="M40" s="62" t="s">
        <v>4</v>
      </c>
      <c r="N40" s="61">
        <f t="shared" si="0"/>
        <v>0</v>
      </c>
      <c r="O40" s="174">
        <f>+'A調査'!N40</f>
        <v>0</v>
      </c>
      <c r="P40" s="195">
        <f>+'B調査'!N40</f>
        <v>0</v>
      </c>
      <c r="Q40" s="61">
        <f>+'C調査'!N40</f>
        <v>0</v>
      </c>
      <c r="R40" s="195">
        <f>+'D調査'!N40</f>
        <v>0</v>
      </c>
      <c r="S40" s="61">
        <f>+'E調査'!N40</f>
        <v>0</v>
      </c>
      <c r="T40" s="106"/>
      <c r="V40" s="81"/>
    </row>
    <row r="41" spans="2:22" ht="14.25" customHeight="1">
      <c r="B41" s="82"/>
      <c r="C41" s="113"/>
      <c r="D41" s="131"/>
      <c r="E41" s="101"/>
      <c r="F41" s="101" t="s">
        <v>52</v>
      </c>
      <c r="G41" s="101"/>
      <c r="H41" s="59">
        <v>1</v>
      </c>
      <c r="I41" s="114" t="s">
        <v>8</v>
      </c>
      <c r="J41" s="114" t="s">
        <v>9</v>
      </c>
      <c r="K41" s="57" t="s">
        <v>10</v>
      </c>
      <c r="L41" s="147"/>
      <c r="M41" s="62"/>
      <c r="N41" s="61">
        <f t="shared" si="0"/>
        <v>0</v>
      </c>
      <c r="O41" s="174">
        <f>+'A調査'!N41</f>
        <v>0</v>
      </c>
      <c r="P41" s="195">
        <f>+'B調査'!N41</f>
        <v>0</v>
      </c>
      <c r="Q41" s="61">
        <f>+'C調査'!N41</f>
        <v>0</v>
      </c>
      <c r="R41" s="195">
        <f>+'D調査'!N41</f>
        <v>0</v>
      </c>
      <c r="S41" s="61">
        <f>+'E調査'!N41</f>
        <v>0</v>
      </c>
      <c r="T41" s="106"/>
      <c r="V41" s="81"/>
    </row>
    <row r="42" spans="2:22" ht="14.25" customHeight="1">
      <c r="B42" s="82"/>
      <c r="C42" s="58"/>
      <c r="D42" s="27"/>
      <c r="E42" s="113" t="s">
        <v>48</v>
      </c>
      <c r="F42" s="101" t="s">
        <v>51</v>
      </c>
      <c r="G42" s="101"/>
      <c r="H42" s="59">
        <v>1</v>
      </c>
      <c r="I42" s="114" t="s">
        <v>8</v>
      </c>
      <c r="J42" s="114" t="s">
        <v>9</v>
      </c>
      <c r="K42" s="57" t="s">
        <v>10</v>
      </c>
      <c r="L42" s="147"/>
      <c r="M42" s="62" t="s">
        <v>4</v>
      </c>
      <c r="N42" s="61">
        <f t="shared" si="0"/>
        <v>0</v>
      </c>
      <c r="O42" s="174">
        <f>+'A調査'!N42</f>
        <v>0</v>
      </c>
      <c r="P42" s="195">
        <f>+'B調査'!N42</f>
        <v>0</v>
      </c>
      <c r="Q42" s="61">
        <f>+'C調査'!N42</f>
        <v>0</v>
      </c>
      <c r="R42" s="195">
        <f>+'D調査'!N42</f>
        <v>0</v>
      </c>
      <c r="S42" s="61">
        <f>+'E調査'!N42</f>
        <v>0</v>
      </c>
      <c r="T42" s="115"/>
      <c r="V42" s="81"/>
    </row>
    <row r="43" spans="2:22" ht="14.25" customHeight="1">
      <c r="B43" s="82"/>
      <c r="C43" s="58"/>
      <c r="D43" s="27"/>
      <c r="E43" s="113"/>
      <c r="F43" s="101" t="s">
        <v>52</v>
      </c>
      <c r="G43" s="101"/>
      <c r="H43" s="59">
        <v>1</v>
      </c>
      <c r="I43" s="114" t="s">
        <v>8</v>
      </c>
      <c r="J43" s="114" t="s">
        <v>9</v>
      </c>
      <c r="K43" s="57" t="s">
        <v>10</v>
      </c>
      <c r="L43" s="147"/>
      <c r="M43" s="62"/>
      <c r="N43" s="61">
        <f t="shared" si="0"/>
        <v>0</v>
      </c>
      <c r="O43" s="174">
        <f>+'A調査'!N43</f>
        <v>0</v>
      </c>
      <c r="P43" s="195">
        <f>+'B調査'!N43</f>
        <v>0</v>
      </c>
      <c r="Q43" s="61">
        <f>+'C調査'!N43</f>
        <v>0</v>
      </c>
      <c r="R43" s="195">
        <f>+'D調査'!N43</f>
        <v>0</v>
      </c>
      <c r="S43" s="61">
        <f>+'E調査'!N43</f>
        <v>0</v>
      </c>
      <c r="T43" s="115"/>
      <c r="V43" s="81"/>
    </row>
    <row r="44" spans="2:22" ht="14.25" customHeight="1">
      <c r="B44" s="82"/>
      <c r="C44" s="58"/>
      <c r="D44" s="27"/>
      <c r="E44" s="101"/>
      <c r="F44" s="116" t="s">
        <v>49</v>
      </c>
      <c r="G44" s="116"/>
      <c r="H44" s="301">
        <f>+N40+N42</f>
        <v>0</v>
      </c>
      <c r="I44" s="302"/>
      <c r="J44" s="117" t="s">
        <v>53</v>
      </c>
      <c r="K44" s="118"/>
      <c r="L44" s="148">
        <f>+N41+N43</f>
        <v>0</v>
      </c>
      <c r="M44" s="119" t="s">
        <v>4</v>
      </c>
      <c r="N44" s="165">
        <f t="shared" si="0"/>
        <v>0</v>
      </c>
      <c r="O44" s="175">
        <f>+'A調査'!N44</f>
        <v>0</v>
      </c>
      <c r="P44" s="196">
        <f>+'B調査'!N44</f>
        <v>0</v>
      </c>
      <c r="Q44" s="163">
        <f>+'C調査'!N44</f>
        <v>0</v>
      </c>
      <c r="R44" s="196">
        <f>+'D調査'!N44</f>
        <v>0</v>
      </c>
      <c r="S44" s="163">
        <f>+'E調査'!N44</f>
        <v>0</v>
      </c>
      <c r="T44" s="115"/>
      <c r="V44" s="81"/>
    </row>
    <row r="45" spans="2:22" ht="14.25" customHeight="1">
      <c r="B45" s="82"/>
      <c r="C45" s="58"/>
      <c r="D45" s="27"/>
      <c r="E45" s="101"/>
      <c r="F45" s="120"/>
      <c r="G45" s="120"/>
      <c r="H45" s="121"/>
      <c r="I45" s="122"/>
      <c r="J45" s="123"/>
      <c r="K45" s="124"/>
      <c r="L45" s="149"/>
      <c r="M45" s="125"/>
      <c r="N45" s="135">
        <f t="shared" si="0"/>
        <v>0</v>
      </c>
      <c r="O45" s="176">
        <f>+'A調査'!N45</f>
        <v>0</v>
      </c>
      <c r="P45" s="197">
        <f>+'B調査'!N45</f>
        <v>0</v>
      </c>
      <c r="Q45" s="135">
        <f>+'C調査'!N45</f>
        <v>0</v>
      </c>
      <c r="R45" s="197">
        <f>+'D調査'!N45</f>
        <v>0</v>
      </c>
      <c r="S45" s="135">
        <f>+'E調査'!N45</f>
        <v>0</v>
      </c>
      <c r="T45" s="115"/>
      <c r="V45" s="81"/>
    </row>
    <row r="46" spans="2:22" ht="14.25" customHeight="1">
      <c r="B46" s="82"/>
      <c r="C46" s="58"/>
      <c r="D46" s="27"/>
      <c r="E46" s="101" t="s">
        <v>50</v>
      </c>
      <c r="F46" s="120"/>
      <c r="G46" s="120"/>
      <c r="H46" s="121"/>
      <c r="I46" s="122"/>
      <c r="J46" s="123"/>
      <c r="K46" s="124"/>
      <c r="L46" s="149"/>
      <c r="M46" s="125"/>
      <c r="N46" s="135">
        <f t="shared" si="0"/>
        <v>0</v>
      </c>
      <c r="O46" s="176">
        <f>+'A調査'!N46</f>
        <v>0</v>
      </c>
      <c r="P46" s="197">
        <f>+'B調査'!N46</f>
        <v>0</v>
      </c>
      <c r="Q46" s="135">
        <f>+'C調査'!N46</f>
        <v>0</v>
      </c>
      <c r="R46" s="197">
        <f>+'D調査'!N46</f>
        <v>0</v>
      </c>
      <c r="S46" s="135">
        <f>+'E調査'!N46</f>
        <v>0</v>
      </c>
      <c r="T46" s="115"/>
      <c r="V46" s="81"/>
    </row>
    <row r="47" spans="2:22" ht="14.25" customHeight="1">
      <c r="B47" s="82"/>
      <c r="C47" s="58"/>
      <c r="D47" s="27"/>
      <c r="E47" s="101" t="s">
        <v>47</v>
      </c>
      <c r="F47" s="101"/>
      <c r="G47" s="101"/>
      <c r="H47" s="59">
        <v>1</v>
      </c>
      <c r="I47" s="114" t="s">
        <v>8</v>
      </c>
      <c r="J47" s="114" t="s">
        <v>9</v>
      </c>
      <c r="K47" s="57" t="s">
        <v>10</v>
      </c>
      <c r="L47" s="147"/>
      <c r="M47" s="62" t="s">
        <v>4</v>
      </c>
      <c r="N47" s="61">
        <f t="shared" si="0"/>
        <v>0</v>
      </c>
      <c r="O47" s="174">
        <f>+'A調査'!N47</f>
        <v>0</v>
      </c>
      <c r="P47" s="195">
        <f>+'B調査'!N47</f>
        <v>0</v>
      </c>
      <c r="Q47" s="61">
        <f>+'C調査'!N47</f>
        <v>0</v>
      </c>
      <c r="R47" s="195">
        <f>+'D調査'!N47</f>
        <v>0</v>
      </c>
      <c r="S47" s="61">
        <f>+'E調査'!N47</f>
        <v>0</v>
      </c>
      <c r="T47" s="115"/>
      <c r="V47" s="81"/>
    </row>
    <row r="48" spans="2:20" ht="14.25" customHeight="1">
      <c r="B48" s="82"/>
      <c r="C48" s="58"/>
      <c r="D48" s="131"/>
      <c r="E48" s="113" t="s">
        <v>48</v>
      </c>
      <c r="F48" s="101"/>
      <c r="G48" s="101"/>
      <c r="H48" s="59">
        <v>1</v>
      </c>
      <c r="I48" s="114" t="s">
        <v>8</v>
      </c>
      <c r="J48" s="114" t="s">
        <v>9</v>
      </c>
      <c r="K48" s="57" t="s">
        <v>10</v>
      </c>
      <c r="L48" s="147"/>
      <c r="M48" s="62" t="s">
        <v>4</v>
      </c>
      <c r="N48" s="61">
        <f t="shared" si="0"/>
        <v>0</v>
      </c>
      <c r="O48" s="174">
        <f>+'A調査'!N48</f>
        <v>0</v>
      </c>
      <c r="P48" s="195">
        <f>+'B調査'!N48</f>
        <v>0</v>
      </c>
      <c r="Q48" s="61">
        <f>+'C調査'!N48</f>
        <v>0</v>
      </c>
      <c r="R48" s="195">
        <f>+'D調査'!N48</f>
        <v>0</v>
      </c>
      <c r="S48" s="61">
        <f>+'E調査'!N48</f>
        <v>0</v>
      </c>
      <c r="T48" s="126"/>
    </row>
    <row r="49" spans="2:20" ht="14.25" customHeight="1">
      <c r="B49" s="82"/>
      <c r="C49" s="58"/>
      <c r="D49" s="131"/>
      <c r="E49" s="101"/>
      <c r="F49" s="116" t="s">
        <v>49</v>
      </c>
      <c r="G49" s="116"/>
      <c r="H49" s="301">
        <f>+SUM(N47:N48)</f>
        <v>0</v>
      </c>
      <c r="I49" s="302"/>
      <c r="J49" s="117" t="s">
        <v>17</v>
      </c>
      <c r="K49" s="118"/>
      <c r="L49" s="148"/>
      <c r="M49" s="119" t="s">
        <v>4</v>
      </c>
      <c r="N49" s="165">
        <f t="shared" si="0"/>
        <v>0</v>
      </c>
      <c r="O49" s="175">
        <f>+'A調査'!N49</f>
        <v>0</v>
      </c>
      <c r="P49" s="196">
        <f>+'B調査'!N49</f>
        <v>0</v>
      </c>
      <c r="Q49" s="163">
        <f>+'C調査'!N49</f>
        <v>0</v>
      </c>
      <c r="R49" s="196">
        <f>+'D調査'!N49</f>
        <v>0</v>
      </c>
      <c r="S49" s="163">
        <f>+'E調査'!N49</f>
        <v>0</v>
      </c>
      <c r="T49" s="115"/>
    </row>
    <row r="50" spans="2:20" ht="14.25" customHeight="1">
      <c r="B50" s="82"/>
      <c r="C50" s="58"/>
      <c r="D50" s="131"/>
      <c r="E50" s="101"/>
      <c r="F50" s="101"/>
      <c r="G50" s="101"/>
      <c r="H50" s="127"/>
      <c r="I50" s="112"/>
      <c r="J50" s="128"/>
      <c r="K50" s="57"/>
      <c r="L50" s="147"/>
      <c r="M50" s="62"/>
      <c r="N50" s="61">
        <f t="shared" si="0"/>
        <v>0</v>
      </c>
      <c r="O50" s="174">
        <f>+'A調査'!N50</f>
        <v>0</v>
      </c>
      <c r="P50" s="195">
        <f>+'B調査'!N50</f>
        <v>0</v>
      </c>
      <c r="Q50" s="61">
        <f>+'C調査'!N50</f>
        <v>0</v>
      </c>
      <c r="R50" s="195">
        <f>+'D調査'!N50</f>
        <v>0</v>
      </c>
      <c r="S50" s="61">
        <f>+'E調査'!N50</f>
        <v>0</v>
      </c>
      <c r="T50" s="126"/>
    </row>
    <row r="51" spans="2:20" ht="14.25" customHeight="1">
      <c r="B51" s="82"/>
      <c r="C51" s="58" t="s">
        <v>12</v>
      </c>
      <c r="D51" s="156">
        <f>+N53</f>
        <v>0</v>
      </c>
      <c r="E51" s="101" t="s">
        <v>54</v>
      </c>
      <c r="F51" s="101"/>
      <c r="G51" s="101"/>
      <c r="H51" s="59"/>
      <c r="I51" s="114" t="s">
        <v>56</v>
      </c>
      <c r="J51" s="114" t="s">
        <v>9</v>
      </c>
      <c r="K51" s="57" t="s">
        <v>10</v>
      </c>
      <c r="L51" s="147"/>
      <c r="M51" s="62" t="s">
        <v>4</v>
      </c>
      <c r="N51" s="61">
        <f t="shared" si="0"/>
        <v>0</v>
      </c>
      <c r="O51" s="174">
        <f>+'A調査'!N51</f>
        <v>0</v>
      </c>
      <c r="P51" s="195">
        <f>+'B調査'!N51</f>
        <v>0</v>
      </c>
      <c r="Q51" s="61">
        <f>+'C調査'!N51</f>
        <v>0</v>
      </c>
      <c r="R51" s="195">
        <f>+'D調査'!N51</f>
        <v>0</v>
      </c>
      <c r="S51" s="61">
        <f>+'E調査'!N51</f>
        <v>0</v>
      </c>
      <c r="T51" s="126"/>
    </row>
    <row r="52" spans="2:21" s="13" customFormat="1" ht="14.25" customHeight="1">
      <c r="B52" s="26"/>
      <c r="C52" s="130"/>
      <c r="D52" s="131"/>
      <c r="E52" s="101" t="s">
        <v>55</v>
      </c>
      <c r="F52" s="120"/>
      <c r="G52" s="120"/>
      <c r="H52" s="59"/>
      <c r="I52" s="114" t="s">
        <v>56</v>
      </c>
      <c r="J52" s="114" t="s">
        <v>9</v>
      </c>
      <c r="K52" s="57" t="s">
        <v>10</v>
      </c>
      <c r="L52" s="147"/>
      <c r="M52" s="62" t="s">
        <v>4</v>
      </c>
      <c r="N52" s="61">
        <f t="shared" si="0"/>
        <v>0</v>
      </c>
      <c r="O52" s="174">
        <f>+'A調査'!N52</f>
        <v>0</v>
      </c>
      <c r="P52" s="195">
        <f>+'B調査'!N52</f>
        <v>0</v>
      </c>
      <c r="Q52" s="61">
        <f>+'C調査'!N52</f>
        <v>0</v>
      </c>
      <c r="R52" s="195">
        <f>+'D調査'!N52</f>
        <v>0</v>
      </c>
      <c r="S52" s="61">
        <f>+'E調査'!N52</f>
        <v>0</v>
      </c>
      <c r="T52" s="126"/>
      <c r="U52" s="14"/>
    </row>
    <row r="53" spans="2:21" s="13" customFormat="1" ht="14.25" customHeight="1">
      <c r="B53" s="26"/>
      <c r="C53" s="130"/>
      <c r="D53" s="131"/>
      <c r="E53" s="120"/>
      <c r="F53" s="120"/>
      <c r="G53" s="120"/>
      <c r="H53" s="132"/>
      <c r="I53" s="133"/>
      <c r="J53" s="123"/>
      <c r="K53" s="124"/>
      <c r="L53" s="150" t="s">
        <v>5</v>
      </c>
      <c r="M53" s="119" t="s">
        <v>11</v>
      </c>
      <c r="N53" s="165">
        <f t="shared" si="0"/>
        <v>0</v>
      </c>
      <c r="O53" s="175">
        <f>+'A調査'!N53</f>
        <v>0</v>
      </c>
      <c r="P53" s="196">
        <f>+'B調査'!N53</f>
        <v>0</v>
      </c>
      <c r="Q53" s="163">
        <f>+'C調査'!N53</f>
        <v>0</v>
      </c>
      <c r="R53" s="196">
        <f>+'D調査'!N53</f>
        <v>0</v>
      </c>
      <c r="S53" s="163">
        <f>+'E調査'!N53</f>
        <v>0</v>
      </c>
      <c r="T53" s="126"/>
      <c r="U53" s="14"/>
    </row>
    <row r="54" spans="2:21" s="13" customFormat="1" ht="14.25" customHeight="1">
      <c r="B54" s="26"/>
      <c r="C54" s="130"/>
      <c r="D54" s="131"/>
      <c r="E54" s="120"/>
      <c r="F54" s="120"/>
      <c r="G54" s="120"/>
      <c r="H54" s="132"/>
      <c r="I54" s="133"/>
      <c r="J54" s="123"/>
      <c r="K54" s="124"/>
      <c r="L54" s="151"/>
      <c r="M54" s="125"/>
      <c r="N54" s="135">
        <f t="shared" si="0"/>
        <v>0</v>
      </c>
      <c r="O54" s="176">
        <f>+'A調査'!N54</f>
        <v>0</v>
      </c>
      <c r="P54" s="197">
        <f>+'B調査'!N54</f>
        <v>0</v>
      </c>
      <c r="Q54" s="135">
        <f>+'C調査'!N54</f>
        <v>0</v>
      </c>
      <c r="R54" s="197">
        <f>+'D調査'!N54</f>
        <v>0</v>
      </c>
      <c r="S54" s="135">
        <f>+'E調査'!N54</f>
        <v>0</v>
      </c>
      <c r="T54" s="126"/>
      <c r="U54" s="14"/>
    </row>
    <row r="55" spans="2:20" ht="14.25" customHeight="1">
      <c r="B55" s="82"/>
      <c r="C55" s="58" t="s">
        <v>57</v>
      </c>
      <c r="D55" s="157">
        <f>+N58</f>
        <v>0</v>
      </c>
      <c r="E55" s="101" t="s">
        <v>58</v>
      </c>
      <c r="F55" s="101"/>
      <c r="G55" s="101"/>
      <c r="H55" s="59"/>
      <c r="I55" s="113"/>
      <c r="J55" s="113"/>
      <c r="K55" s="113"/>
      <c r="L55" s="152"/>
      <c r="M55" s="113"/>
      <c r="N55" s="113">
        <f t="shared" si="0"/>
        <v>0</v>
      </c>
      <c r="O55" s="172">
        <f>+'A調査'!N55</f>
        <v>0</v>
      </c>
      <c r="P55" s="193">
        <f>+'B調査'!N55</f>
        <v>0</v>
      </c>
      <c r="Q55" s="113">
        <f>+'C調査'!N55</f>
        <v>0</v>
      </c>
      <c r="R55" s="193">
        <f>+'D調査'!N55</f>
        <v>0</v>
      </c>
      <c r="S55" s="113">
        <f>+'E調査'!N55</f>
        <v>0</v>
      </c>
      <c r="T55" s="115"/>
    </row>
    <row r="56" spans="2:20" ht="14.25" customHeight="1">
      <c r="B56" s="82"/>
      <c r="C56" s="58"/>
      <c r="D56" s="158"/>
      <c r="E56" s="112" t="s">
        <v>59</v>
      </c>
      <c r="F56" s="101"/>
      <c r="G56" s="101"/>
      <c r="H56" s="59"/>
      <c r="I56" s="114" t="s">
        <v>60</v>
      </c>
      <c r="J56" s="114" t="s">
        <v>9</v>
      </c>
      <c r="K56" s="57" t="s">
        <v>10</v>
      </c>
      <c r="L56" s="147"/>
      <c r="M56" s="62" t="s">
        <v>4</v>
      </c>
      <c r="N56" s="61">
        <f t="shared" si="0"/>
        <v>0</v>
      </c>
      <c r="O56" s="174">
        <f>+'A調査'!N56</f>
        <v>0</v>
      </c>
      <c r="P56" s="195">
        <f>+'B調査'!N56</f>
        <v>0</v>
      </c>
      <c r="Q56" s="61">
        <f>+'C調査'!N56</f>
        <v>0</v>
      </c>
      <c r="R56" s="195">
        <f>+'D調査'!N56</f>
        <v>0</v>
      </c>
      <c r="S56" s="61">
        <f>+'E調査'!N56</f>
        <v>0</v>
      </c>
      <c r="T56" s="115"/>
    </row>
    <row r="57" spans="2:20" ht="14.25" customHeight="1">
      <c r="B57" s="82"/>
      <c r="C57" s="58"/>
      <c r="D57" s="158"/>
      <c r="E57" s="113"/>
      <c r="F57" s="101"/>
      <c r="G57" s="101"/>
      <c r="H57" s="127"/>
      <c r="I57" s="114" t="s">
        <v>60</v>
      </c>
      <c r="J57" s="114" t="s">
        <v>9</v>
      </c>
      <c r="K57" s="57" t="s">
        <v>10</v>
      </c>
      <c r="L57" s="147"/>
      <c r="M57" s="62" t="s">
        <v>4</v>
      </c>
      <c r="N57" s="61">
        <f t="shared" si="0"/>
        <v>0</v>
      </c>
      <c r="O57" s="174">
        <f>+'A調査'!N57</f>
        <v>0</v>
      </c>
      <c r="P57" s="195">
        <f>+'B調査'!N57</f>
        <v>0</v>
      </c>
      <c r="Q57" s="61">
        <f>+'C調査'!N57</f>
        <v>0</v>
      </c>
      <c r="R57" s="195">
        <f>+'D調査'!N57</f>
        <v>0</v>
      </c>
      <c r="S57" s="61">
        <f>+'E調査'!N57</f>
        <v>0</v>
      </c>
      <c r="T57" s="126"/>
    </row>
    <row r="58" spans="2:21" s="13" customFormat="1" ht="14.25" customHeight="1">
      <c r="B58" s="26"/>
      <c r="C58" s="130"/>
      <c r="D58" s="131"/>
      <c r="E58" s="136"/>
      <c r="F58" s="120"/>
      <c r="G58" s="120"/>
      <c r="H58" s="132"/>
      <c r="I58" s="133"/>
      <c r="J58" s="123"/>
      <c r="K58" s="124"/>
      <c r="L58" s="150" t="s">
        <v>5</v>
      </c>
      <c r="M58" s="119" t="s">
        <v>11</v>
      </c>
      <c r="N58" s="165">
        <f t="shared" si="0"/>
        <v>0</v>
      </c>
      <c r="O58" s="175">
        <f>+'A調査'!N58</f>
        <v>0</v>
      </c>
      <c r="P58" s="196">
        <f>+'B調査'!N58</f>
        <v>0</v>
      </c>
      <c r="Q58" s="163">
        <f>+'C調査'!N58</f>
        <v>0</v>
      </c>
      <c r="R58" s="196">
        <f>+'D調査'!N58</f>
        <v>0</v>
      </c>
      <c r="S58" s="163">
        <f>+'E調査'!N58</f>
        <v>0</v>
      </c>
      <c r="T58" s="126"/>
      <c r="U58" s="14"/>
    </row>
    <row r="59" spans="2:21" ht="14.25" customHeight="1">
      <c r="B59" s="82"/>
      <c r="C59" s="58"/>
      <c r="D59" s="131"/>
      <c r="E59" s="101"/>
      <c r="F59" s="101"/>
      <c r="G59" s="101"/>
      <c r="H59" s="59"/>
      <c r="I59" s="114"/>
      <c r="J59" s="128"/>
      <c r="K59" s="57"/>
      <c r="L59" s="153"/>
      <c r="M59" s="62"/>
      <c r="N59" s="61">
        <f t="shared" si="0"/>
        <v>0</v>
      </c>
      <c r="O59" s="174">
        <f>+'A調査'!N59</f>
        <v>0</v>
      </c>
      <c r="P59" s="195">
        <f>+'B調査'!N59</f>
        <v>0</v>
      </c>
      <c r="Q59" s="61">
        <f>+'C調査'!N59</f>
        <v>0</v>
      </c>
      <c r="R59" s="195">
        <f>+'D調査'!N59</f>
        <v>0</v>
      </c>
      <c r="S59" s="61">
        <f>+'E調査'!N59</f>
        <v>0</v>
      </c>
      <c r="T59" s="126"/>
      <c r="U59" s="32"/>
    </row>
    <row r="60" spans="2:21" ht="14.25" customHeight="1">
      <c r="B60" s="82"/>
      <c r="C60" s="58" t="s">
        <v>34</v>
      </c>
      <c r="D60" s="156">
        <f>+N62</f>
        <v>0</v>
      </c>
      <c r="E60" s="137" t="s">
        <v>61</v>
      </c>
      <c r="F60" s="101"/>
      <c r="G60" s="101"/>
      <c r="H60" s="59"/>
      <c r="I60" s="114" t="s">
        <v>62</v>
      </c>
      <c r="J60" s="114" t="s">
        <v>9</v>
      </c>
      <c r="K60" s="57" t="s">
        <v>10</v>
      </c>
      <c r="L60" s="129"/>
      <c r="M60" s="62" t="s">
        <v>4</v>
      </c>
      <c r="N60" s="61">
        <f t="shared" si="0"/>
        <v>0</v>
      </c>
      <c r="O60" s="174">
        <f>+'A調査'!N60</f>
        <v>0</v>
      </c>
      <c r="P60" s="195">
        <f>+'B調査'!N60</f>
        <v>0</v>
      </c>
      <c r="Q60" s="61">
        <f>+'C調査'!N60</f>
        <v>0</v>
      </c>
      <c r="R60" s="195">
        <f>+'D調査'!N60</f>
        <v>0</v>
      </c>
      <c r="S60" s="61">
        <f>+'E調査'!N60</f>
        <v>0</v>
      </c>
      <c r="T60" s="126"/>
      <c r="U60" s="32"/>
    </row>
    <row r="61" spans="2:21" ht="14.25" customHeight="1">
      <c r="B61" s="82"/>
      <c r="C61" s="58"/>
      <c r="D61" s="131"/>
      <c r="E61" s="101" t="s">
        <v>63</v>
      </c>
      <c r="F61" s="101"/>
      <c r="G61" s="101"/>
      <c r="H61" s="127"/>
      <c r="I61" s="114" t="s">
        <v>60</v>
      </c>
      <c r="J61" s="114" t="s">
        <v>9</v>
      </c>
      <c r="K61" s="57" t="s">
        <v>10</v>
      </c>
      <c r="L61" s="129"/>
      <c r="M61" s="62" t="s">
        <v>4</v>
      </c>
      <c r="N61" s="61">
        <f t="shared" si="0"/>
        <v>0</v>
      </c>
      <c r="O61" s="174">
        <f>+'A調査'!N61</f>
        <v>0</v>
      </c>
      <c r="P61" s="195">
        <f>+'B調査'!N61</f>
        <v>0</v>
      </c>
      <c r="Q61" s="61">
        <f>+'C調査'!N61</f>
        <v>0</v>
      </c>
      <c r="R61" s="195">
        <f>+'D調査'!N61</f>
        <v>0</v>
      </c>
      <c r="S61" s="61">
        <f>+'E調査'!N61</f>
        <v>0</v>
      </c>
      <c r="T61" s="126"/>
      <c r="U61" s="32"/>
    </row>
    <row r="62" spans="2:21" ht="14.25" customHeight="1">
      <c r="B62" s="82"/>
      <c r="C62" s="58"/>
      <c r="D62" s="131"/>
      <c r="E62" s="136"/>
      <c r="F62" s="120"/>
      <c r="G62" s="120"/>
      <c r="H62" s="132"/>
      <c r="I62" s="133"/>
      <c r="J62" s="123"/>
      <c r="K62" s="124"/>
      <c r="L62" s="134" t="s">
        <v>5</v>
      </c>
      <c r="M62" s="119" t="s">
        <v>11</v>
      </c>
      <c r="N62" s="165">
        <f t="shared" si="0"/>
        <v>0</v>
      </c>
      <c r="O62" s="175">
        <f>+'A調査'!N62</f>
        <v>0</v>
      </c>
      <c r="P62" s="196">
        <f>+'B調査'!N62</f>
        <v>0</v>
      </c>
      <c r="Q62" s="163">
        <f>+'C調査'!N62</f>
        <v>0</v>
      </c>
      <c r="R62" s="196">
        <f>+'D調査'!N62</f>
        <v>0</v>
      </c>
      <c r="S62" s="163">
        <f>+'E調査'!N62</f>
        <v>0</v>
      </c>
      <c r="T62" s="126"/>
      <c r="U62" s="32"/>
    </row>
    <row r="63" spans="2:21" ht="14.25" customHeight="1">
      <c r="B63" s="82"/>
      <c r="C63" s="58"/>
      <c r="D63" s="131"/>
      <c r="E63" s="101"/>
      <c r="F63" s="101"/>
      <c r="G63" s="101"/>
      <c r="H63" s="59"/>
      <c r="I63" s="114"/>
      <c r="J63" s="128"/>
      <c r="K63" s="57"/>
      <c r="L63" s="61"/>
      <c r="M63" s="62"/>
      <c r="N63" s="61">
        <f t="shared" si="0"/>
        <v>0</v>
      </c>
      <c r="O63" s="174">
        <f>+'A調査'!N63</f>
        <v>0</v>
      </c>
      <c r="P63" s="195">
        <f>+'B調査'!N63</f>
        <v>0</v>
      </c>
      <c r="Q63" s="61">
        <f>+'C調査'!N63</f>
        <v>0</v>
      </c>
      <c r="R63" s="195">
        <f>+'D調査'!N63</f>
        <v>0</v>
      </c>
      <c r="S63" s="61">
        <f>+'E調査'!N63</f>
        <v>0</v>
      </c>
      <c r="T63" s="126"/>
      <c r="U63" s="32"/>
    </row>
    <row r="64" spans="2:21" ht="14.25" customHeight="1">
      <c r="B64" s="82"/>
      <c r="C64" s="58" t="s">
        <v>35</v>
      </c>
      <c r="D64" s="156">
        <f>+N67</f>
        <v>0</v>
      </c>
      <c r="E64" s="101" t="s">
        <v>64</v>
      </c>
      <c r="F64" s="101"/>
      <c r="G64" s="101"/>
      <c r="H64" s="59"/>
      <c r="I64" s="113"/>
      <c r="J64" s="113"/>
      <c r="K64" s="113"/>
      <c r="L64" s="113"/>
      <c r="M64" s="113"/>
      <c r="N64" s="113">
        <f t="shared" si="0"/>
        <v>0</v>
      </c>
      <c r="O64" s="172">
        <f>+'A調査'!N64</f>
        <v>0</v>
      </c>
      <c r="P64" s="193">
        <f>+'B調査'!N64</f>
        <v>0</v>
      </c>
      <c r="Q64" s="113">
        <f>+'C調査'!N64</f>
        <v>0</v>
      </c>
      <c r="R64" s="193">
        <f>+'D調査'!N64</f>
        <v>0</v>
      </c>
      <c r="S64" s="113">
        <f>+'E調査'!N64</f>
        <v>0</v>
      </c>
      <c r="T64" s="126"/>
      <c r="U64" s="32"/>
    </row>
    <row r="65" spans="2:21" ht="14.25" customHeight="1">
      <c r="B65" s="82"/>
      <c r="C65" s="58"/>
      <c r="D65" s="131"/>
      <c r="E65" s="137"/>
      <c r="F65" s="101"/>
      <c r="G65" s="112" t="s">
        <v>65</v>
      </c>
      <c r="H65" s="59"/>
      <c r="I65" s="114" t="s">
        <v>66</v>
      </c>
      <c r="J65" s="114" t="s">
        <v>9</v>
      </c>
      <c r="K65" s="57" t="s">
        <v>10</v>
      </c>
      <c r="L65" s="129"/>
      <c r="M65" s="62" t="s">
        <v>4</v>
      </c>
      <c r="N65" s="61">
        <f t="shared" si="0"/>
        <v>0</v>
      </c>
      <c r="O65" s="174">
        <f>+'A調査'!N65</f>
        <v>0</v>
      </c>
      <c r="P65" s="195">
        <f>+'B調査'!N65</f>
        <v>0</v>
      </c>
      <c r="Q65" s="61">
        <f>+'C調査'!N65</f>
        <v>0</v>
      </c>
      <c r="R65" s="195">
        <f>+'D調査'!N65</f>
        <v>0</v>
      </c>
      <c r="S65" s="61">
        <f>+'E調査'!N65</f>
        <v>0</v>
      </c>
      <c r="T65" s="126"/>
      <c r="U65" s="32"/>
    </row>
    <row r="66" spans="2:21" ht="14.25" customHeight="1">
      <c r="B66" s="82"/>
      <c r="C66" s="58"/>
      <c r="D66" s="131"/>
      <c r="E66" s="113"/>
      <c r="F66" s="101"/>
      <c r="G66" s="101"/>
      <c r="H66" s="127"/>
      <c r="I66" s="114" t="s">
        <v>66</v>
      </c>
      <c r="J66" s="114" t="s">
        <v>9</v>
      </c>
      <c r="K66" s="57" t="s">
        <v>10</v>
      </c>
      <c r="L66" s="129"/>
      <c r="M66" s="62" t="s">
        <v>4</v>
      </c>
      <c r="N66" s="61">
        <f t="shared" si="0"/>
        <v>0</v>
      </c>
      <c r="O66" s="174">
        <f>+'A調査'!N66</f>
        <v>0</v>
      </c>
      <c r="P66" s="195">
        <f>+'B調査'!N66</f>
        <v>0</v>
      </c>
      <c r="Q66" s="61">
        <f>+'C調査'!N66</f>
        <v>0</v>
      </c>
      <c r="R66" s="195">
        <f>+'D調査'!N66</f>
        <v>0</v>
      </c>
      <c r="S66" s="61">
        <f>+'E調査'!N66</f>
        <v>0</v>
      </c>
      <c r="T66" s="126"/>
      <c r="U66" s="32"/>
    </row>
    <row r="67" spans="2:21" ht="14.25" customHeight="1">
      <c r="B67" s="82"/>
      <c r="C67" s="58"/>
      <c r="D67" s="131"/>
      <c r="E67" s="136"/>
      <c r="F67" s="120"/>
      <c r="G67" s="120"/>
      <c r="H67" s="132"/>
      <c r="I67" s="133"/>
      <c r="J67" s="123"/>
      <c r="K67" s="124"/>
      <c r="L67" s="134" t="s">
        <v>5</v>
      </c>
      <c r="M67" s="119" t="s">
        <v>11</v>
      </c>
      <c r="N67" s="165">
        <f t="shared" si="0"/>
        <v>0</v>
      </c>
      <c r="O67" s="175">
        <f>+'A調査'!N67</f>
        <v>0</v>
      </c>
      <c r="P67" s="196">
        <f>+'B調査'!N67</f>
        <v>0</v>
      </c>
      <c r="Q67" s="163">
        <f>+'C調査'!N67</f>
        <v>0</v>
      </c>
      <c r="R67" s="196">
        <f>+'D調査'!N67</f>
        <v>0</v>
      </c>
      <c r="S67" s="163">
        <f>+'E調査'!N67</f>
        <v>0</v>
      </c>
      <c r="T67" s="126"/>
      <c r="U67" s="32"/>
    </row>
    <row r="68" spans="2:21" ht="14.25" customHeight="1">
      <c r="B68" s="82"/>
      <c r="C68" s="58"/>
      <c r="D68" s="131"/>
      <c r="E68" s="101"/>
      <c r="F68" s="101"/>
      <c r="G68" s="101"/>
      <c r="H68" s="59"/>
      <c r="I68" s="114"/>
      <c r="J68" s="128"/>
      <c r="K68" s="57"/>
      <c r="L68" s="101"/>
      <c r="M68" s="62"/>
      <c r="N68" s="61">
        <f t="shared" si="0"/>
        <v>0</v>
      </c>
      <c r="O68" s="174">
        <f>+'A調査'!N68</f>
        <v>0</v>
      </c>
      <c r="P68" s="195">
        <f>+'B調査'!N68</f>
        <v>0</v>
      </c>
      <c r="Q68" s="61">
        <f>+'C調査'!N68</f>
        <v>0</v>
      </c>
      <c r="R68" s="195">
        <f>+'D調査'!N68</f>
        <v>0</v>
      </c>
      <c r="S68" s="61">
        <f>+'E調査'!N68</f>
        <v>0</v>
      </c>
      <c r="T68" s="126"/>
      <c r="U68" s="32"/>
    </row>
    <row r="69" spans="2:21" ht="14.25" customHeight="1">
      <c r="B69" s="82"/>
      <c r="C69" s="58" t="s">
        <v>36</v>
      </c>
      <c r="D69" s="156">
        <f>+N71</f>
        <v>0</v>
      </c>
      <c r="E69" s="101"/>
      <c r="F69" s="101"/>
      <c r="G69" s="101"/>
      <c r="H69" s="59">
        <v>1</v>
      </c>
      <c r="I69" s="114" t="s">
        <v>8</v>
      </c>
      <c r="J69" s="114" t="s">
        <v>9</v>
      </c>
      <c r="K69" s="57" t="s">
        <v>10</v>
      </c>
      <c r="L69" s="101"/>
      <c r="M69" s="62" t="s">
        <v>4</v>
      </c>
      <c r="N69" s="61">
        <f t="shared" si="0"/>
        <v>0</v>
      </c>
      <c r="O69" s="174">
        <f>+'A調査'!N69</f>
        <v>0</v>
      </c>
      <c r="P69" s="195">
        <f>+'B調査'!N69</f>
        <v>0</v>
      </c>
      <c r="Q69" s="61">
        <f>+'C調査'!N69</f>
        <v>0</v>
      </c>
      <c r="R69" s="195">
        <f>+'D調査'!N69</f>
        <v>0</v>
      </c>
      <c r="S69" s="61">
        <f>+'E調査'!N69</f>
        <v>0</v>
      </c>
      <c r="T69" s="126"/>
      <c r="U69" s="32"/>
    </row>
    <row r="70" spans="2:21" ht="14.25" customHeight="1">
      <c r="B70" s="82"/>
      <c r="C70" s="113"/>
      <c r="D70" s="131"/>
      <c r="E70" s="101"/>
      <c r="F70" s="101"/>
      <c r="G70" s="101"/>
      <c r="H70" s="59">
        <v>1</v>
      </c>
      <c r="I70" s="114" t="s">
        <v>8</v>
      </c>
      <c r="J70" s="114" t="s">
        <v>9</v>
      </c>
      <c r="K70" s="57" t="s">
        <v>10</v>
      </c>
      <c r="L70" s="101"/>
      <c r="M70" s="62" t="s">
        <v>4</v>
      </c>
      <c r="N70" s="61">
        <f t="shared" si="0"/>
        <v>0</v>
      </c>
      <c r="O70" s="174">
        <f>+'A調査'!N70</f>
        <v>0</v>
      </c>
      <c r="P70" s="195">
        <f>+'B調査'!N70</f>
        <v>0</v>
      </c>
      <c r="Q70" s="61">
        <f>+'C調査'!N70</f>
        <v>0</v>
      </c>
      <c r="R70" s="195">
        <f>+'D調査'!N70</f>
        <v>0</v>
      </c>
      <c r="S70" s="61">
        <f>+'E調査'!N70</f>
        <v>0</v>
      </c>
      <c r="T70" s="126"/>
      <c r="U70" s="32"/>
    </row>
    <row r="71" spans="2:21" ht="14.25" customHeight="1">
      <c r="B71" s="82"/>
      <c r="C71" s="58"/>
      <c r="D71" s="131"/>
      <c r="E71" s="101"/>
      <c r="F71" s="101"/>
      <c r="G71" s="101"/>
      <c r="H71" s="59"/>
      <c r="I71" s="114"/>
      <c r="J71" s="128"/>
      <c r="K71" s="57"/>
      <c r="L71" s="116" t="s">
        <v>68</v>
      </c>
      <c r="M71" s="119" t="s">
        <v>11</v>
      </c>
      <c r="N71" s="165">
        <f t="shared" si="0"/>
        <v>0</v>
      </c>
      <c r="O71" s="175">
        <f>+'A調査'!N71</f>
        <v>0</v>
      </c>
      <c r="P71" s="196">
        <f>+'B調査'!N71</f>
        <v>0</v>
      </c>
      <c r="Q71" s="163">
        <f>+'C調査'!N71</f>
        <v>0</v>
      </c>
      <c r="R71" s="196">
        <f>+'D調査'!N71</f>
        <v>0</v>
      </c>
      <c r="S71" s="163">
        <f>+'E調査'!N71</f>
        <v>0</v>
      </c>
      <c r="T71" s="126"/>
      <c r="U71" s="32"/>
    </row>
    <row r="72" spans="2:21" ht="14.25" customHeight="1">
      <c r="B72" s="82"/>
      <c r="C72" s="58"/>
      <c r="D72" s="131"/>
      <c r="E72" s="101"/>
      <c r="F72" s="101"/>
      <c r="G72" s="101"/>
      <c r="H72" s="59"/>
      <c r="I72" s="114"/>
      <c r="J72" s="128"/>
      <c r="K72" s="57"/>
      <c r="L72" s="101"/>
      <c r="M72" s="62"/>
      <c r="N72" s="61">
        <f t="shared" si="0"/>
        <v>0</v>
      </c>
      <c r="O72" s="174">
        <f>+'A調査'!N72</f>
        <v>0</v>
      </c>
      <c r="P72" s="195">
        <f>+'B調査'!N72</f>
        <v>0</v>
      </c>
      <c r="Q72" s="61">
        <f>+'C調査'!N72</f>
        <v>0</v>
      </c>
      <c r="R72" s="195">
        <f>+'D調査'!N72</f>
        <v>0</v>
      </c>
      <c r="S72" s="61">
        <f>+'E調査'!N72</f>
        <v>0</v>
      </c>
      <c r="T72" s="126"/>
      <c r="U72" s="32"/>
    </row>
    <row r="73" spans="2:21" s="13" customFormat="1" ht="14.25" customHeight="1">
      <c r="B73" s="82"/>
      <c r="C73" s="58" t="s">
        <v>37</v>
      </c>
      <c r="D73" s="100">
        <f>+N75</f>
        <v>0</v>
      </c>
      <c r="E73" s="58" t="s">
        <v>67</v>
      </c>
      <c r="F73" s="58"/>
      <c r="G73" s="58"/>
      <c r="H73" s="59">
        <v>1</v>
      </c>
      <c r="I73" s="114" t="s">
        <v>8</v>
      </c>
      <c r="J73" s="114" t="s">
        <v>9</v>
      </c>
      <c r="K73" s="57" t="s">
        <v>10</v>
      </c>
      <c r="L73" s="101"/>
      <c r="M73" s="62" t="s">
        <v>4</v>
      </c>
      <c r="N73" s="61">
        <f t="shared" si="0"/>
        <v>0</v>
      </c>
      <c r="O73" s="174">
        <f>+'A調査'!N73</f>
        <v>0</v>
      </c>
      <c r="P73" s="195">
        <f>+'B調査'!N73</f>
        <v>0</v>
      </c>
      <c r="Q73" s="61">
        <f>+'C調査'!N73</f>
        <v>0</v>
      </c>
      <c r="R73" s="195">
        <f>+'D調査'!N73</f>
        <v>0</v>
      </c>
      <c r="S73" s="61">
        <f>+'E調査'!N73</f>
        <v>0</v>
      </c>
      <c r="T73" s="126"/>
      <c r="U73" s="14"/>
    </row>
    <row r="74" spans="2:21" s="13" customFormat="1" ht="14.25" customHeight="1">
      <c r="B74" s="82"/>
      <c r="C74" s="58"/>
      <c r="D74" s="27"/>
      <c r="E74" s="58"/>
      <c r="F74" s="58"/>
      <c r="G74" s="58"/>
      <c r="H74" s="59">
        <v>1</v>
      </c>
      <c r="I74" s="114" t="s">
        <v>8</v>
      </c>
      <c r="J74" s="114" t="s">
        <v>9</v>
      </c>
      <c r="K74" s="57" t="s">
        <v>10</v>
      </c>
      <c r="L74" s="101"/>
      <c r="M74" s="62" t="s">
        <v>4</v>
      </c>
      <c r="N74" s="61">
        <f t="shared" si="0"/>
        <v>0</v>
      </c>
      <c r="O74" s="174">
        <f>+'A調査'!N74</f>
        <v>0</v>
      </c>
      <c r="P74" s="195">
        <f>+'B調査'!N74</f>
        <v>0</v>
      </c>
      <c r="Q74" s="61">
        <f>+'C調査'!N74</f>
        <v>0</v>
      </c>
      <c r="R74" s="195">
        <f>+'D調査'!N74</f>
        <v>0</v>
      </c>
      <c r="S74" s="61">
        <f>+'E調査'!N74</f>
        <v>0</v>
      </c>
      <c r="T74" s="126"/>
      <c r="U74" s="14"/>
    </row>
    <row r="75" spans="2:21" s="13" customFormat="1" ht="14.25" customHeight="1">
      <c r="B75" s="82"/>
      <c r="C75" s="58"/>
      <c r="D75" s="27"/>
      <c r="E75" s="58"/>
      <c r="F75" s="58"/>
      <c r="G75" s="58"/>
      <c r="H75" s="59"/>
      <c r="I75" s="114"/>
      <c r="J75" s="128"/>
      <c r="K75" s="57"/>
      <c r="L75" s="116" t="s">
        <v>68</v>
      </c>
      <c r="M75" s="119" t="s">
        <v>11</v>
      </c>
      <c r="N75" s="165">
        <f t="shared" si="0"/>
        <v>0</v>
      </c>
      <c r="O75" s="175">
        <f>+'A調査'!N75</f>
        <v>0</v>
      </c>
      <c r="P75" s="196">
        <f>+'B調査'!N75</f>
        <v>0</v>
      </c>
      <c r="Q75" s="163">
        <f>+'C調査'!N75</f>
        <v>0</v>
      </c>
      <c r="R75" s="196">
        <f>+'D調査'!N75</f>
        <v>0</v>
      </c>
      <c r="S75" s="163">
        <f>+'E調査'!N75</f>
        <v>0</v>
      </c>
      <c r="T75" s="126"/>
      <c r="U75" s="14"/>
    </row>
    <row r="76" spans="2:21" s="13" customFormat="1" ht="14.25" customHeight="1">
      <c r="B76" s="82"/>
      <c r="C76" s="58"/>
      <c r="D76" s="27"/>
      <c r="E76" s="58"/>
      <c r="F76" s="58"/>
      <c r="G76" s="58"/>
      <c r="H76" s="58"/>
      <c r="I76" s="59"/>
      <c r="J76" s="58"/>
      <c r="K76" s="58"/>
      <c r="L76" s="61"/>
      <c r="M76" s="62"/>
      <c r="N76" s="58">
        <f t="shared" si="0"/>
        <v>0</v>
      </c>
      <c r="O76" s="177">
        <f>+'A調査'!N76</f>
        <v>0</v>
      </c>
      <c r="P76" s="198">
        <f>+'B調査'!N76</f>
        <v>0</v>
      </c>
      <c r="Q76" s="58">
        <f>+'C調査'!N76</f>
        <v>0</v>
      </c>
      <c r="R76" s="198">
        <f>+'D調査'!N76</f>
        <v>0</v>
      </c>
      <c r="S76" s="58">
        <f>+'E調査'!N76</f>
        <v>0</v>
      </c>
      <c r="T76" s="126"/>
      <c r="U76" s="14"/>
    </row>
    <row r="77" spans="2:21" ht="14.25" customHeight="1">
      <c r="B77" s="82"/>
      <c r="C77" s="90" t="s">
        <v>21</v>
      </c>
      <c r="D77" s="100">
        <f>+N79</f>
        <v>0</v>
      </c>
      <c r="E77" s="101" t="s">
        <v>69</v>
      </c>
      <c r="F77" s="101"/>
      <c r="G77" s="101"/>
      <c r="H77" s="59">
        <v>1</v>
      </c>
      <c r="I77" s="114" t="s">
        <v>8</v>
      </c>
      <c r="J77" s="114" t="s">
        <v>9</v>
      </c>
      <c r="K77" s="57" t="s">
        <v>10</v>
      </c>
      <c r="L77" s="101"/>
      <c r="M77" s="62" t="s">
        <v>4</v>
      </c>
      <c r="N77" s="61">
        <f aca="true" t="shared" si="1" ref="N77:N90">SUM(O77:S77)</f>
        <v>0</v>
      </c>
      <c r="O77" s="174">
        <f>+'A調査'!N77</f>
        <v>0</v>
      </c>
      <c r="P77" s="195">
        <f>+'B調査'!N77</f>
        <v>0</v>
      </c>
      <c r="Q77" s="61">
        <f>+'C調査'!N77</f>
        <v>0</v>
      </c>
      <c r="R77" s="195">
        <f>+'D調査'!N77</f>
        <v>0</v>
      </c>
      <c r="S77" s="61">
        <f>+'E調査'!N77</f>
        <v>0</v>
      </c>
      <c r="T77" s="126"/>
      <c r="U77" s="32"/>
    </row>
    <row r="78" spans="2:21" ht="14.25" customHeight="1">
      <c r="B78" s="26"/>
      <c r="C78" s="58"/>
      <c r="D78" s="27"/>
      <c r="E78" s="101"/>
      <c r="F78" s="101"/>
      <c r="G78" s="101"/>
      <c r="H78" s="59">
        <v>1</v>
      </c>
      <c r="I78" s="114" t="s">
        <v>8</v>
      </c>
      <c r="J78" s="114" t="s">
        <v>9</v>
      </c>
      <c r="K78" s="57" t="s">
        <v>10</v>
      </c>
      <c r="L78" s="101"/>
      <c r="M78" s="62" t="s">
        <v>4</v>
      </c>
      <c r="N78" s="61">
        <f t="shared" si="1"/>
        <v>0</v>
      </c>
      <c r="O78" s="174">
        <f>+'A調査'!N78</f>
        <v>0</v>
      </c>
      <c r="P78" s="195">
        <f>+'B調査'!N78</f>
        <v>0</v>
      </c>
      <c r="Q78" s="61">
        <f>+'C調査'!N78</f>
        <v>0</v>
      </c>
      <c r="R78" s="195">
        <f>+'D調査'!N78</f>
        <v>0</v>
      </c>
      <c r="S78" s="61">
        <f>+'E調査'!N78</f>
        <v>0</v>
      </c>
      <c r="T78" s="126"/>
      <c r="U78" s="32"/>
    </row>
    <row r="79" spans="2:21" ht="14.25" customHeight="1">
      <c r="B79" s="26"/>
      <c r="C79" s="58"/>
      <c r="D79" s="27"/>
      <c r="E79" s="101"/>
      <c r="F79" s="101"/>
      <c r="G79" s="101"/>
      <c r="H79" s="59"/>
      <c r="I79" s="114"/>
      <c r="J79" s="128"/>
      <c r="K79" s="57"/>
      <c r="L79" s="116" t="s">
        <v>68</v>
      </c>
      <c r="M79" s="119" t="s">
        <v>11</v>
      </c>
      <c r="N79" s="183">
        <f t="shared" si="1"/>
        <v>0</v>
      </c>
      <c r="O79" s="184">
        <f>+'A調査'!N79</f>
        <v>0</v>
      </c>
      <c r="P79" s="199">
        <f>+'B調査'!N79</f>
        <v>0</v>
      </c>
      <c r="Q79" s="185">
        <f>+'C調査'!N79</f>
        <v>0</v>
      </c>
      <c r="R79" s="199">
        <f>+'D調査'!N79</f>
        <v>0</v>
      </c>
      <c r="S79" s="185">
        <f>+'E調査'!N79</f>
        <v>0</v>
      </c>
      <c r="T79" s="126"/>
      <c r="U79" s="32"/>
    </row>
    <row r="80" spans="2:21" ht="14.25" customHeight="1">
      <c r="B80" s="26"/>
      <c r="C80" s="58"/>
      <c r="D80" s="27"/>
      <c r="E80" s="101"/>
      <c r="F80" s="101"/>
      <c r="G80" s="101"/>
      <c r="H80" s="101"/>
      <c r="I80" s="101"/>
      <c r="J80" s="101"/>
      <c r="K80" s="101"/>
      <c r="L80" s="101"/>
      <c r="M80" s="107"/>
      <c r="N80" s="101">
        <f t="shared" si="1"/>
        <v>0</v>
      </c>
      <c r="O80" s="172">
        <f>+'A調査'!N80</f>
        <v>0</v>
      </c>
      <c r="P80" s="193">
        <f>+'B調査'!N80</f>
        <v>0</v>
      </c>
      <c r="Q80" s="101">
        <f>+'C調査'!N80</f>
        <v>0</v>
      </c>
      <c r="R80" s="193">
        <f>+'D調査'!N80</f>
        <v>0</v>
      </c>
      <c r="S80" s="101">
        <f>+'E調査'!N80</f>
        <v>0</v>
      </c>
      <c r="T80" s="126"/>
      <c r="U80" s="32"/>
    </row>
    <row r="81" spans="2:21" ht="14.25" customHeight="1">
      <c r="B81" s="26"/>
      <c r="C81" s="58" t="s">
        <v>38</v>
      </c>
      <c r="D81" s="100">
        <f>+N83</f>
        <v>0</v>
      </c>
      <c r="E81" s="101"/>
      <c r="F81" s="101"/>
      <c r="G81" s="101"/>
      <c r="H81" s="59">
        <v>1</v>
      </c>
      <c r="I81" s="114" t="s">
        <v>8</v>
      </c>
      <c r="J81" s="114" t="s">
        <v>9</v>
      </c>
      <c r="K81" s="57" t="s">
        <v>10</v>
      </c>
      <c r="L81" s="101"/>
      <c r="M81" s="62" t="s">
        <v>4</v>
      </c>
      <c r="N81" s="61">
        <f t="shared" si="1"/>
        <v>0</v>
      </c>
      <c r="O81" s="174">
        <f>+'A調査'!N81</f>
        <v>0</v>
      </c>
      <c r="P81" s="195">
        <f>+'B調査'!N81</f>
        <v>0</v>
      </c>
      <c r="Q81" s="61">
        <f>+'C調査'!N81</f>
        <v>0</v>
      </c>
      <c r="R81" s="195">
        <f>+'D調査'!N81</f>
        <v>0</v>
      </c>
      <c r="S81" s="61">
        <f>+'E調査'!N81</f>
        <v>0</v>
      </c>
      <c r="T81" s="126"/>
      <c r="U81" s="32"/>
    </row>
    <row r="82" spans="2:21" ht="14.25" customHeight="1">
      <c r="B82" s="26"/>
      <c r="C82" s="58"/>
      <c r="D82" s="27"/>
      <c r="E82" s="101"/>
      <c r="F82" s="101"/>
      <c r="G82" s="101"/>
      <c r="H82" s="59">
        <v>1</v>
      </c>
      <c r="I82" s="114" t="s">
        <v>8</v>
      </c>
      <c r="J82" s="114" t="s">
        <v>9</v>
      </c>
      <c r="K82" s="57" t="s">
        <v>10</v>
      </c>
      <c r="L82" s="101"/>
      <c r="M82" s="62" t="s">
        <v>4</v>
      </c>
      <c r="N82" s="61">
        <f t="shared" si="1"/>
        <v>0</v>
      </c>
      <c r="O82" s="174">
        <f>+'A調査'!N82</f>
        <v>0</v>
      </c>
      <c r="P82" s="195">
        <f>+'B調査'!N82</f>
        <v>0</v>
      </c>
      <c r="Q82" s="61">
        <f>+'C調査'!N82</f>
        <v>0</v>
      </c>
      <c r="R82" s="195">
        <f>+'D調査'!N82</f>
        <v>0</v>
      </c>
      <c r="S82" s="61">
        <f>+'E調査'!N82</f>
        <v>0</v>
      </c>
      <c r="T82" s="126"/>
      <c r="U82" s="32"/>
    </row>
    <row r="83" spans="2:21" ht="14.25" customHeight="1">
      <c r="B83" s="26"/>
      <c r="C83" s="58"/>
      <c r="D83" s="27"/>
      <c r="E83" s="101"/>
      <c r="F83" s="101"/>
      <c r="G83" s="101"/>
      <c r="H83" s="59"/>
      <c r="I83" s="114"/>
      <c r="J83" s="128"/>
      <c r="K83" s="57"/>
      <c r="L83" s="116" t="s">
        <v>68</v>
      </c>
      <c r="M83" s="119" t="s">
        <v>11</v>
      </c>
      <c r="N83" s="165">
        <f t="shared" si="1"/>
        <v>0</v>
      </c>
      <c r="O83" s="175">
        <f>+'A調査'!N83</f>
        <v>0</v>
      </c>
      <c r="P83" s="196">
        <f>+'B調査'!N83</f>
        <v>0</v>
      </c>
      <c r="Q83" s="163">
        <f>+'C調査'!N83</f>
        <v>0</v>
      </c>
      <c r="R83" s="196">
        <f>+'D調査'!N83</f>
        <v>0</v>
      </c>
      <c r="S83" s="163">
        <f>+'E調査'!N83</f>
        <v>0</v>
      </c>
      <c r="T83" s="126"/>
      <c r="U83" s="32"/>
    </row>
    <row r="84" spans="2:21" ht="14.25" customHeight="1">
      <c r="B84" s="26"/>
      <c r="C84" s="58"/>
      <c r="D84" s="27"/>
      <c r="E84" s="101"/>
      <c r="F84" s="101"/>
      <c r="G84" s="101"/>
      <c r="H84" s="101"/>
      <c r="I84" s="101"/>
      <c r="J84" s="101"/>
      <c r="K84" s="101"/>
      <c r="L84" s="135"/>
      <c r="M84" s="125"/>
      <c r="N84" s="135">
        <f t="shared" si="1"/>
        <v>0</v>
      </c>
      <c r="O84" s="176">
        <f>+'A調査'!N84</f>
        <v>0</v>
      </c>
      <c r="P84" s="197">
        <f>+'B調査'!N84</f>
        <v>0</v>
      </c>
      <c r="Q84" s="135">
        <f>+'C調査'!N84</f>
        <v>0</v>
      </c>
      <c r="R84" s="197">
        <f>+'D調査'!N84</f>
        <v>0</v>
      </c>
      <c r="S84" s="135">
        <f>+'E調査'!N84</f>
        <v>0</v>
      </c>
      <c r="T84" s="126"/>
      <c r="U84" s="32"/>
    </row>
    <row r="85" spans="2:21" ht="14.25" customHeight="1">
      <c r="B85" s="138" t="s">
        <v>39</v>
      </c>
      <c r="C85" s="139"/>
      <c r="D85" s="160">
        <f>SUM(D25:D84)</f>
        <v>0</v>
      </c>
      <c r="E85" s="101"/>
      <c r="F85" s="101"/>
      <c r="G85" s="101"/>
      <c r="H85" s="59"/>
      <c r="I85" s="114"/>
      <c r="J85" s="128"/>
      <c r="K85" s="57"/>
      <c r="L85" s="61"/>
      <c r="M85" s="62"/>
      <c r="N85" s="61">
        <f t="shared" si="1"/>
        <v>0</v>
      </c>
      <c r="O85" s="174">
        <f>+'A調査'!N85</f>
        <v>0</v>
      </c>
      <c r="P85" s="195">
        <f>+'B調査'!N85</f>
        <v>0</v>
      </c>
      <c r="Q85" s="61">
        <f>+'C調査'!N85</f>
        <v>0</v>
      </c>
      <c r="R85" s="195">
        <f>+'D調査'!N85</f>
        <v>0</v>
      </c>
      <c r="S85" s="61">
        <f>+'E調査'!N85</f>
        <v>0</v>
      </c>
      <c r="T85" s="126"/>
      <c r="U85" s="32"/>
    </row>
    <row r="86" spans="2:21" ht="27.75" customHeight="1">
      <c r="B86" s="306" t="s">
        <v>5</v>
      </c>
      <c r="C86" s="307"/>
      <c r="D86" s="86">
        <f>D23+D85</f>
        <v>0</v>
      </c>
      <c r="E86" s="154" t="s">
        <v>13</v>
      </c>
      <c r="F86" s="154"/>
      <c r="G86" s="33"/>
      <c r="H86" s="34"/>
      <c r="I86" s="35"/>
      <c r="J86" s="36"/>
      <c r="K86" s="36"/>
      <c r="L86" s="6"/>
      <c r="M86" s="6"/>
      <c r="N86" s="37">
        <f t="shared" si="1"/>
        <v>0</v>
      </c>
      <c r="O86" s="178">
        <f>+'A調査'!N86</f>
        <v>0</v>
      </c>
      <c r="P86" s="200">
        <f>+'B調査'!N86</f>
        <v>0</v>
      </c>
      <c r="Q86" s="37">
        <f>+'C調査'!N86</f>
        <v>0</v>
      </c>
      <c r="R86" s="200">
        <f>+'D調査'!N86</f>
        <v>0</v>
      </c>
      <c r="S86" s="37">
        <f>+'E調査'!N86</f>
        <v>0</v>
      </c>
      <c r="T86" s="9"/>
      <c r="U86" s="83"/>
    </row>
    <row r="87" spans="2:25" s="38" customFormat="1" ht="27.75" customHeight="1">
      <c r="B87" s="308" t="s">
        <v>40</v>
      </c>
      <c r="C87" s="309"/>
      <c r="D87" s="86">
        <f>ROUND((D86-D77)*15%,0)</f>
        <v>0</v>
      </c>
      <c r="E87" s="155" t="s">
        <v>25</v>
      </c>
      <c r="F87" s="155"/>
      <c r="G87" s="39"/>
      <c r="H87" s="40"/>
      <c r="I87" s="41"/>
      <c r="J87" s="40"/>
      <c r="K87" s="40"/>
      <c r="L87" s="91">
        <f>ROUNDDOWN((D86-D77)*0.15,0)</f>
        <v>0</v>
      </c>
      <c r="M87" s="92" t="s">
        <v>24</v>
      </c>
      <c r="N87" s="93">
        <f t="shared" si="1"/>
        <v>0</v>
      </c>
      <c r="O87" s="181">
        <f>+'A調査'!N87</f>
        <v>0</v>
      </c>
      <c r="P87" s="201">
        <f>+'B調査'!N87</f>
        <v>0</v>
      </c>
      <c r="Q87" s="182">
        <f>+'C調査'!N87</f>
        <v>0</v>
      </c>
      <c r="R87" s="201">
        <f>+'D調査'!N87</f>
        <v>0</v>
      </c>
      <c r="S87" s="182">
        <f>+'E調査'!N87</f>
        <v>0</v>
      </c>
      <c r="T87" s="42"/>
      <c r="U87" s="43"/>
      <c r="V87" s="76"/>
      <c r="X87" s="77"/>
      <c r="Y87" s="78"/>
    </row>
    <row r="88" spans="2:20" ht="27.75" customHeight="1">
      <c r="B88" s="310" t="s">
        <v>14</v>
      </c>
      <c r="C88" s="311"/>
      <c r="D88" s="87">
        <f>D87+D86</f>
        <v>0</v>
      </c>
      <c r="E88" s="44"/>
      <c r="F88" s="44"/>
      <c r="G88" s="44"/>
      <c r="H88" s="44"/>
      <c r="I88" s="45"/>
      <c r="J88" s="44"/>
      <c r="K88" s="44"/>
      <c r="L88" s="36"/>
      <c r="M88" s="46"/>
      <c r="N88" s="37">
        <f t="shared" si="1"/>
        <v>0</v>
      </c>
      <c r="O88" s="178">
        <f>+'A調査'!N88</f>
        <v>0</v>
      </c>
      <c r="P88" s="200">
        <f>+'B調査'!N88</f>
        <v>0</v>
      </c>
      <c r="Q88" s="37">
        <f>+'C調査'!N88</f>
        <v>0</v>
      </c>
      <c r="R88" s="200">
        <f>+'D調査'!N88</f>
        <v>0</v>
      </c>
      <c r="S88" s="37">
        <f>+'E調査'!N88</f>
        <v>0</v>
      </c>
      <c r="T88" s="9"/>
    </row>
    <row r="89" spans="2:20" ht="27.75" customHeight="1">
      <c r="B89" s="303" t="s">
        <v>15</v>
      </c>
      <c r="C89" s="304"/>
      <c r="D89" s="86">
        <f>+ROUND(D88*8/100,0)</f>
        <v>0</v>
      </c>
      <c r="E89" s="44"/>
      <c r="F89" s="44"/>
      <c r="G89" s="44"/>
      <c r="H89" s="44"/>
      <c r="I89" s="45"/>
      <c r="J89" s="44"/>
      <c r="K89" s="44"/>
      <c r="L89" s="36"/>
      <c r="M89" s="46"/>
      <c r="N89" s="37">
        <f t="shared" si="1"/>
        <v>0</v>
      </c>
      <c r="O89" s="178">
        <f>+'A調査'!N89</f>
        <v>0</v>
      </c>
      <c r="P89" s="200">
        <f>+'B調査'!N89</f>
        <v>0</v>
      </c>
      <c r="Q89" s="37">
        <f>+'C調査'!N89</f>
        <v>0</v>
      </c>
      <c r="R89" s="200">
        <f>+'D調査'!N89</f>
        <v>0</v>
      </c>
      <c r="S89" s="37">
        <f>+'E調査'!N89</f>
        <v>0</v>
      </c>
      <c r="T89" s="47"/>
    </row>
    <row r="90" spans="2:20" ht="27.75" customHeight="1" thickBot="1">
      <c r="B90" s="299" t="s">
        <v>16</v>
      </c>
      <c r="C90" s="300"/>
      <c r="D90" s="88">
        <f>D88+D89</f>
        <v>0</v>
      </c>
      <c r="E90" s="48"/>
      <c r="F90" s="48"/>
      <c r="G90" s="48"/>
      <c r="H90" s="48"/>
      <c r="I90" s="49"/>
      <c r="J90" s="48"/>
      <c r="K90" s="48"/>
      <c r="L90" s="50"/>
      <c r="M90" s="51"/>
      <c r="N90" s="52">
        <f t="shared" si="1"/>
        <v>0</v>
      </c>
      <c r="O90" s="179">
        <f>+'A調査'!N90</f>
        <v>0</v>
      </c>
      <c r="P90" s="202">
        <f>+'B調査'!N90</f>
        <v>0</v>
      </c>
      <c r="Q90" s="52">
        <f>+'C調査'!N90</f>
        <v>0</v>
      </c>
      <c r="R90" s="202">
        <f>+'D調査'!N90</f>
        <v>0</v>
      </c>
      <c r="S90" s="52">
        <f>+'E調査'!N90</f>
        <v>0</v>
      </c>
      <c r="T90" s="53"/>
    </row>
    <row r="91" spans="2:20" ht="36" customHeight="1">
      <c r="B91" s="296" t="s">
        <v>77</v>
      </c>
      <c r="C91" s="296"/>
      <c r="D91" s="54">
        <f>+'A調査'!D91+'B調査'!$D$91+'C調査'!D91+'D調査'!D91+'E調査'!D91</f>
        <v>0</v>
      </c>
      <c r="E91" s="12" t="s">
        <v>76</v>
      </c>
      <c r="F91" s="12"/>
      <c r="G91" s="12"/>
      <c r="H91" s="12"/>
      <c r="I91" s="23"/>
      <c r="J91" s="12"/>
      <c r="K91" s="12"/>
      <c r="L91" s="24"/>
      <c r="M91" s="25"/>
      <c r="N91" s="55"/>
      <c r="O91" s="55"/>
      <c r="P91" s="55"/>
      <c r="Q91" s="55"/>
      <c r="R91" s="55"/>
      <c r="S91" s="55"/>
      <c r="T91" s="56"/>
    </row>
    <row r="92" spans="2:20" ht="18" customHeight="1">
      <c r="B92" s="297"/>
      <c r="C92" s="297"/>
      <c r="D92" s="54"/>
      <c r="E92" s="58"/>
      <c r="F92" s="12"/>
      <c r="G92" s="12"/>
      <c r="H92" s="12"/>
      <c r="I92" s="23"/>
      <c r="J92" s="12"/>
      <c r="K92" s="12"/>
      <c r="L92" s="24"/>
      <c r="M92" s="25"/>
      <c r="N92" s="55"/>
      <c r="O92" s="55"/>
      <c r="P92" s="55"/>
      <c r="Q92" s="55"/>
      <c r="R92" s="55"/>
      <c r="S92" s="55"/>
      <c r="T92" s="56"/>
    </row>
    <row r="93" spans="2:20" ht="27.75" customHeight="1">
      <c r="B93" s="298"/>
      <c r="C93" s="298"/>
      <c r="D93" s="54"/>
      <c r="E93" s="12"/>
      <c r="F93" s="12"/>
      <c r="G93" s="12"/>
      <c r="H93" s="12"/>
      <c r="I93" s="23"/>
      <c r="J93" s="12"/>
      <c r="K93" s="12"/>
      <c r="L93" s="24"/>
      <c r="M93" s="25"/>
      <c r="N93" s="55"/>
      <c r="O93" s="55"/>
      <c r="P93" s="55"/>
      <c r="Q93" s="55"/>
      <c r="R93" s="55"/>
      <c r="S93" s="55"/>
      <c r="T93" s="56"/>
    </row>
    <row r="94" spans="2:20" ht="20.25" customHeight="1">
      <c r="B94" s="57"/>
      <c r="C94" s="57"/>
      <c r="D94" s="58"/>
      <c r="E94" s="30"/>
      <c r="F94" s="30"/>
      <c r="G94" s="30"/>
      <c r="H94" s="58"/>
      <c r="I94" s="59"/>
      <c r="J94" s="60"/>
      <c r="K94" s="60"/>
      <c r="L94" s="61"/>
      <c r="M94" s="62"/>
      <c r="N94" s="63"/>
      <c r="O94" s="63"/>
      <c r="P94" s="63"/>
      <c r="Q94" s="63"/>
      <c r="R94" s="63"/>
      <c r="S94" s="63"/>
      <c r="T94" s="64"/>
    </row>
    <row r="95" spans="1:20" s="13" customFormat="1" ht="21.75" customHeight="1">
      <c r="A95" s="31"/>
      <c r="B95" s="65"/>
      <c r="C95" s="10"/>
      <c r="D95" s="54"/>
      <c r="E95" s="66"/>
      <c r="F95" s="31"/>
      <c r="G95" s="31"/>
      <c r="M95" s="67"/>
      <c r="T95" s="68"/>
    </row>
    <row r="96" spans="1:20" s="13" customFormat="1" ht="21.75" customHeight="1">
      <c r="A96" s="31"/>
      <c r="B96" s="31"/>
      <c r="C96" s="31"/>
      <c r="D96" s="31"/>
      <c r="E96" s="69"/>
      <c r="F96" s="31"/>
      <c r="G96" s="31"/>
      <c r="M96" s="67"/>
      <c r="T96" s="68"/>
    </row>
    <row r="97" spans="1:20" s="13" customFormat="1" ht="21.75" customHeight="1">
      <c r="A97" s="31"/>
      <c r="B97" s="31"/>
      <c r="C97" s="31"/>
      <c r="D97" s="31"/>
      <c r="E97" s="70"/>
      <c r="F97" s="31"/>
      <c r="G97" s="31"/>
      <c r="H97" s="71"/>
      <c r="M97" s="67"/>
      <c r="T97" s="68"/>
    </row>
    <row r="98" spans="1:20" s="13" customFormat="1" ht="21.75" customHeight="1">
      <c r="A98" s="31"/>
      <c r="B98" s="31"/>
      <c r="C98" s="31"/>
      <c r="D98" s="31"/>
      <c r="E98" s="72"/>
      <c r="F98" s="31"/>
      <c r="G98" s="31"/>
      <c r="H98" s="71"/>
      <c r="M98" s="67"/>
      <c r="T98" s="68"/>
    </row>
    <row r="99" ht="21.75" customHeight="1"/>
    <row r="102" spans="4:8" ht="13.5">
      <c r="D102" s="75"/>
      <c r="H102" s="75"/>
    </row>
    <row r="105" spans="4:8" ht="13.5">
      <c r="D105" s="75"/>
      <c r="H105" s="75"/>
    </row>
    <row r="106" spans="4:8" ht="13.5">
      <c r="D106" s="75"/>
      <c r="H106" s="75"/>
    </row>
    <row r="110" spans="4:8" ht="13.5">
      <c r="D110" s="75"/>
      <c r="H110" s="75"/>
    </row>
    <row r="111" spans="4:8" ht="13.5">
      <c r="D111" s="75"/>
      <c r="H111" s="75"/>
    </row>
  </sheetData>
  <sheetProtection/>
  <mergeCells count="19">
    <mergeCell ref="B1:T1"/>
    <mergeCell ref="H44:I44"/>
    <mergeCell ref="B86:C86"/>
    <mergeCell ref="B87:C87"/>
    <mergeCell ref="B88:C88"/>
    <mergeCell ref="C5:D5"/>
    <mergeCell ref="C7:D7"/>
    <mergeCell ref="B2:T3"/>
    <mergeCell ref="B10:C11"/>
    <mergeCell ref="D10:D11"/>
    <mergeCell ref="T10:T11"/>
    <mergeCell ref="E10:S10"/>
    <mergeCell ref="E11:N11"/>
    <mergeCell ref="B91:C91"/>
    <mergeCell ref="B92:C92"/>
    <mergeCell ref="B93:C93"/>
    <mergeCell ref="B90:C90"/>
    <mergeCell ref="H49:I49"/>
    <mergeCell ref="B89:C89"/>
  </mergeCells>
  <printOptions horizontalCentered="1"/>
  <pageMargins left="0.3937007874015748" right="0.3937007874015748" top="0.7874015748031497" bottom="0.5905511811023623" header="0.31496062992125984" footer="0.31496062992125984"/>
  <pageSetup fitToHeight="1" fitToWidth="1" horizontalDpi="600" verticalDpi="600" orientation="portrait" paperSize="9" scale="55" r:id="rId2"/>
  <headerFooter alignWithMargins="0">
    <oddFooter>&amp;C&amp;20&amp;P/&amp;N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Y111"/>
  <sheetViews>
    <sheetView view="pageBreakPreview" zoomScale="70" zoomScaleNormal="85" zoomScaleSheetLayoutView="70" zoomScalePageLayoutView="0" workbookViewId="0" topLeftCell="A1">
      <selection activeCell="E12" sqref="E12"/>
    </sheetView>
  </sheetViews>
  <sheetFormatPr defaultColWidth="9.140625" defaultRowHeight="15"/>
  <cols>
    <col min="1" max="1" width="2.28125" style="1" customWidth="1"/>
    <col min="2" max="2" width="3.421875" style="1" customWidth="1"/>
    <col min="3" max="3" width="17.00390625" style="1" customWidth="1"/>
    <col min="4" max="4" width="14.140625" style="1" customWidth="1"/>
    <col min="5" max="5" width="27.28125" style="1" customWidth="1"/>
    <col min="6" max="6" width="5.421875" style="1" customWidth="1"/>
    <col min="7" max="7" width="7.28125" style="1" customWidth="1"/>
    <col min="8" max="9" width="5.421875" style="1" customWidth="1"/>
    <col min="10" max="10" width="7.28125" style="1" customWidth="1"/>
    <col min="11" max="11" width="5.421875" style="1" customWidth="1"/>
    <col min="12" max="12" width="14.140625" style="1" customWidth="1"/>
    <col min="13" max="13" width="2.421875" style="73" customWidth="1"/>
    <col min="14" max="19" width="12.140625" style="1" customWidth="1"/>
    <col min="20" max="20" width="20.00390625" style="74" customWidth="1"/>
    <col min="21" max="21" width="8.140625" style="1" customWidth="1"/>
    <col min="22" max="22" width="9.28125" style="1" bestFit="1" customWidth="1"/>
    <col min="23" max="16384" width="9.00390625" style="1" customWidth="1"/>
  </cols>
  <sheetData>
    <row r="1" spans="2:20" ht="24" customHeight="1">
      <c r="B1" s="305" t="s">
        <v>161</v>
      </c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</row>
    <row r="2" spans="2:20" ht="24" customHeight="1">
      <c r="B2" s="314" t="s">
        <v>46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</row>
    <row r="3" spans="2:20" ht="24" customHeight="1"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</row>
    <row r="4" spans="2:20" ht="24" customHeight="1"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</row>
    <row r="5" spans="2:20" ht="24">
      <c r="B5" s="99"/>
      <c r="C5" s="203" t="s">
        <v>30</v>
      </c>
      <c r="D5" s="203" t="s">
        <v>162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</row>
    <row r="6" spans="2:20" ht="12" customHeight="1">
      <c r="B6" s="99"/>
      <c r="C6" s="98"/>
      <c r="D6" s="98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</row>
    <row r="7" spans="2:20" ht="18.75">
      <c r="B7" s="94"/>
      <c r="C7" s="313" t="s">
        <v>31</v>
      </c>
      <c r="D7" s="313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2:20" ht="12" customHeight="1">
      <c r="B8" s="99"/>
      <c r="C8" s="98"/>
      <c r="D8" s="98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</row>
    <row r="9" spans="2:20" ht="18.75" customHeight="1" thickBot="1">
      <c r="B9" s="2"/>
      <c r="C9" s="2"/>
      <c r="D9" s="2"/>
      <c r="E9" s="3"/>
      <c r="F9" s="3"/>
      <c r="G9" s="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4" t="s">
        <v>0</v>
      </c>
    </row>
    <row r="10" spans="2:20" s="113" customFormat="1" ht="15.75" customHeight="1">
      <c r="B10" s="316" t="s">
        <v>1</v>
      </c>
      <c r="C10" s="317"/>
      <c r="D10" s="320" t="s">
        <v>18</v>
      </c>
      <c r="E10" s="324" t="s">
        <v>20</v>
      </c>
      <c r="F10" s="325"/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6"/>
      <c r="T10" s="322" t="s">
        <v>19</v>
      </c>
    </row>
    <row r="11" spans="2:20" s="113" customFormat="1" ht="15.75" customHeight="1">
      <c r="B11" s="318"/>
      <c r="C11" s="319"/>
      <c r="D11" s="321"/>
      <c r="E11" s="327" t="s">
        <v>72</v>
      </c>
      <c r="F11" s="328"/>
      <c r="G11" s="328"/>
      <c r="H11" s="328"/>
      <c r="I11" s="328"/>
      <c r="J11" s="328"/>
      <c r="K11" s="328"/>
      <c r="L11" s="328"/>
      <c r="M11" s="328"/>
      <c r="N11" s="329"/>
      <c r="O11" s="180" t="s">
        <v>70</v>
      </c>
      <c r="P11" s="186" t="s">
        <v>71</v>
      </c>
      <c r="Q11" s="107" t="s">
        <v>73</v>
      </c>
      <c r="R11" s="186" t="s">
        <v>74</v>
      </c>
      <c r="S11" s="107" t="s">
        <v>75</v>
      </c>
      <c r="T11" s="323"/>
    </row>
    <row r="12" spans="2:20" ht="15.75" customHeight="1">
      <c r="B12" s="5"/>
      <c r="C12" s="6"/>
      <c r="D12" s="7"/>
      <c r="E12" s="6"/>
      <c r="F12" s="8"/>
      <c r="G12" s="8"/>
      <c r="H12" s="8"/>
      <c r="I12" s="8"/>
      <c r="J12" s="8"/>
      <c r="K12" s="8"/>
      <c r="L12" s="8"/>
      <c r="M12" s="8"/>
      <c r="N12" s="8"/>
      <c r="O12" s="166"/>
      <c r="P12" s="187"/>
      <c r="Q12" s="8"/>
      <c r="R12" s="187"/>
      <c r="S12" s="8"/>
      <c r="T12" s="9"/>
    </row>
    <row r="13" spans="2:20" ht="14.25" customHeight="1">
      <c r="B13" s="85" t="s">
        <v>2</v>
      </c>
      <c r="C13" s="140"/>
      <c r="D13" s="89"/>
      <c r="E13" s="141" t="s">
        <v>26</v>
      </c>
      <c r="F13" s="141"/>
      <c r="G13" s="141"/>
      <c r="H13" s="141"/>
      <c r="I13" s="141"/>
      <c r="J13" s="102" t="s">
        <v>44</v>
      </c>
      <c r="K13" s="102" t="s">
        <v>3</v>
      </c>
      <c r="L13" s="142">
        <v>42000</v>
      </c>
      <c r="M13" s="104" t="s">
        <v>4</v>
      </c>
      <c r="N13" s="105">
        <f>ROUND(I13*L13,0)</f>
        <v>0</v>
      </c>
      <c r="O13" s="167"/>
      <c r="P13" s="188"/>
      <c r="Q13" s="105"/>
      <c r="R13" s="188"/>
      <c r="S13" s="105"/>
      <c r="T13" s="126"/>
    </row>
    <row r="14" spans="2:20" ht="14.25" customHeight="1">
      <c r="B14" s="85"/>
      <c r="C14" s="143"/>
      <c r="D14" s="89"/>
      <c r="E14" s="141"/>
      <c r="F14" s="141"/>
      <c r="G14" s="141"/>
      <c r="H14" s="141"/>
      <c r="I14" s="141"/>
      <c r="J14" s="102"/>
      <c r="K14" s="102"/>
      <c r="L14" s="142"/>
      <c r="M14" s="104"/>
      <c r="N14" s="105"/>
      <c r="O14" s="167"/>
      <c r="P14" s="188"/>
      <c r="Q14" s="105"/>
      <c r="R14" s="188"/>
      <c r="S14" s="105"/>
      <c r="T14" s="126"/>
    </row>
    <row r="15" spans="2:20" ht="14.25" customHeight="1">
      <c r="B15" s="85"/>
      <c r="C15" s="143"/>
      <c r="D15" s="89"/>
      <c r="E15" s="141" t="s">
        <v>27</v>
      </c>
      <c r="F15" s="141"/>
      <c r="G15" s="141"/>
      <c r="H15" s="141"/>
      <c r="I15" s="141"/>
      <c r="J15" s="102" t="s">
        <v>44</v>
      </c>
      <c r="K15" s="102" t="s">
        <v>3</v>
      </c>
      <c r="L15" s="142">
        <v>32000</v>
      </c>
      <c r="M15" s="104" t="s">
        <v>4</v>
      </c>
      <c r="N15" s="105">
        <f>ROUND(I15*L15,0)</f>
        <v>0</v>
      </c>
      <c r="O15" s="167"/>
      <c r="P15" s="188"/>
      <c r="Q15" s="105"/>
      <c r="R15" s="188"/>
      <c r="S15" s="105"/>
      <c r="T15" s="126"/>
    </row>
    <row r="16" spans="2:20" ht="14.25" customHeight="1">
      <c r="B16" s="85"/>
      <c r="C16" s="143"/>
      <c r="D16" s="89"/>
      <c r="E16" s="141"/>
      <c r="F16" s="141"/>
      <c r="G16" s="141"/>
      <c r="H16" s="141"/>
      <c r="I16" s="141"/>
      <c r="J16" s="102"/>
      <c r="K16" s="102"/>
      <c r="L16" s="142"/>
      <c r="M16" s="104"/>
      <c r="N16" s="105"/>
      <c r="O16" s="167"/>
      <c r="P16" s="188"/>
      <c r="Q16" s="105"/>
      <c r="R16" s="188"/>
      <c r="S16" s="105"/>
      <c r="T16" s="126"/>
    </row>
    <row r="17" spans="2:20" ht="14.25" customHeight="1">
      <c r="B17" s="85"/>
      <c r="C17" s="143"/>
      <c r="D17" s="89"/>
      <c r="E17" s="141" t="s">
        <v>28</v>
      </c>
      <c r="F17" s="141"/>
      <c r="G17" s="141"/>
      <c r="H17" s="141"/>
      <c r="I17" s="141"/>
      <c r="J17" s="102" t="s">
        <v>44</v>
      </c>
      <c r="K17" s="102" t="s">
        <v>3</v>
      </c>
      <c r="L17" s="142">
        <v>22000</v>
      </c>
      <c r="M17" s="104" t="s">
        <v>4</v>
      </c>
      <c r="N17" s="105">
        <f>ROUND(I17*L17,0)</f>
        <v>0</v>
      </c>
      <c r="O17" s="167"/>
      <c r="P17" s="188"/>
      <c r="Q17" s="105"/>
      <c r="R17" s="188"/>
      <c r="S17" s="105"/>
      <c r="T17" s="126"/>
    </row>
    <row r="18" spans="2:20" ht="14.25" customHeight="1">
      <c r="B18" s="85"/>
      <c r="C18" s="143"/>
      <c r="D18" s="89"/>
      <c r="E18" s="141"/>
      <c r="F18" s="141"/>
      <c r="G18" s="141"/>
      <c r="H18" s="141"/>
      <c r="I18" s="141"/>
      <c r="J18" s="102"/>
      <c r="K18" s="102"/>
      <c r="L18" s="142"/>
      <c r="M18" s="104"/>
      <c r="N18" s="105"/>
      <c r="O18" s="167"/>
      <c r="P18" s="188"/>
      <c r="Q18" s="105"/>
      <c r="R18" s="188"/>
      <c r="S18" s="105"/>
      <c r="T18" s="126"/>
    </row>
    <row r="19" spans="2:20" ht="14.25" customHeight="1">
      <c r="B19" s="85"/>
      <c r="C19" s="143"/>
      <c r="D19" s="89"/>
      <c r="E19" s="141" t="s">
        <v>29</v>
      </c>
      <c r="F19" s="141"/>
      <c r="G19" s="141"/>
      <c r="H19" s="141"/>
      <c r="I19" s="141"/>
      <c r="J19" s="102" t="s">
        <v>44</v>
      </c>
      <c r="K19" s="102" t="s">
        <v>3</v>
      </c>
      <c r="L19" s="142"/>
      <c r="M19" s="104" t="s">
        <v>4</v>
      </c>
      <c r="N19" s="105">
        <f>ROUND(I19*L19,0)</f>
        <v>0</v>
      </c>
      <c r="O19" s="167"/>
      <c r="P19" s="188"/>
      <c r="Q19" s="105"/>
      <c r="R19" s="188"/>
      <c r="S19" s="105"/>
      <c r="T19" s="126"/>
    </row>
    <row r="20" spans="2:20" ht="14.25" customHeight="1">
      <c r="B20" s="85"/>
      <c r="C20" s="143"/>
      <c r="D20" s="89"/>
      <c r="E20" s="141"/>
      <c r="F20" s="141"/>
      <c r="G20" s="141"/>
      <c r="H20" s="141"/>
      <c r="I20" s="141"/>
      <c r="J20" s="102"/>
      <c r="K20" s="102"/>
      <c r="L20" s="142"/>
      <c r="M20" s="104"/>
      <c r="N20" s="105"/>
      <c r="O20" s="167"/>
      <c r="P20" s="188"/>
      <c r="Q20" s="105"/>
      <c r="R20" s="188"/>
      <c r="S20" s="105"/>
      <c r="T20" s="126"/>
    </row>
    <row r="21" spans="2:20" ht="14.25" customHeight="1">
      <c r="B21" s="85"/>
      <c r="C21" s="143"/>
      <c r="D21" s="89"/>
      <c r="E21" s="141"/>
      <c r="F21" s="141"/>
      <c r="G21" s="141"/>
      <c r="H21" s="141"/>
      <c r="I21" s="141"/>
      <c r="J21" s="102" t="s">
        <v>44</v>
      </c>
      <c r="K21" s="102" t="s">
        <v>3</v>
      </c>
      <c r="L21" s="142"/>
      <c r="M21" s="104" t="s">
        <v>4</v>
      </c>
      <c r="N21" s="105">
        <f>ROUND(I21*L21,0)</f>
        <v>0</v>
      </c>
      <c r="O21" s="167"/>
      <c r="P21" s="188"/>
      <c r="Q21" s="105"/>
      <c r="R21" s="188"/>
      <c r="S21" s="105"/>
      <c r="T21" s="126"/>
    </row>
    <row r="22" spans="2:20" ht="14.25" customHeight="1">
      <c r="B22" s="82"/>
      <c r="C22" s="58"/>
      <c r="D22" s="89"/>
      <c r="E22" s="141"/>
      <c r="F22" s="141"/>
      <c r="G22" s="141"/>
      <c r="H22" s="141"/>
      <c r="I22" s="141"/>
      <c r="J22" s="102"/>
      <c r="K22" s="102"/>
      <c r="L22" s="142"/>
      <c r="M22" s="104"/>
      <c r="N22" s="105"/>
      <c r="O22" s="167"/>
      <c r="P22" s="188"/>
      <c r="Q22" s="105"/>
      <c r="R22" s="188"/>
      <c r="S22" s="105"/>
      <c r="T22" s="126"/>
    </row>
    <row r="23" spans="2:21" s="13" customFormat="1" ht="14.25" customHeight="1">
      <c r="B23" s="146" t="s">
        <v>23</v>
      </c>
      <c r="C23" s="130"/>
      <c r="D23" s="159">
        <f>SUM(D12:D22)</f>
        <v>0</v>
      </c>
      <c r="E23" s="144"/>
      <c r="F23" s="144"/>
      <c r="G23" s="144"/>
      <c r="H23" s="144"/>
      <c r="I23" s="144"/>
      <c r="J23" s="145"/>
      <c r="K23" s="145"/>
      <c r="L23" s="108" t="s">
        <v>5</v>
      </c>
      <c r="M23" s="109"/>
      <c r="N23" s="164">
        <f>SUM(N13:N21)</f>
        <v>0</v>
      </c>
      <c r="O23" s="168"/>
      <c r="P23" s="189"/>
      <c r="Q23" s="161"/>
      <c r="R23" s="189"/>
      <c r="S23" s="161"/>
      <c r="T23" s="126"/>
      <c r="U23" s="14"/>
    </row>
    <row r="24" spans="2:20" ht="14.25" customHeight="1">
      <c r="B24" s="15"/>
      <c r="C24" s="16"/>
      <c r="D24" s="17"/>
      <c r="E24" s="16"/>
      <c r="F24" s="16"/>
      <c r="G24" s="16"/>
      <c r="H24" s="16"/>
      <c r="I24" s="18"/>
      <c r="J24" s="16"/>
      <c r="K24" s="16"/>
      <c r="L24" s="19"/>
      <c r="M24" s="20"/>
      <c r="N24" s="16"/>
      <c r="O24" s="169"/>
      <c r="P24" s="190"/>
      <c r="Q24" s="16"/>
      <c r="R24" s="190"/>
      <c r="S24" s="16"/>
      <c r="T24" s="21"/>
    </row>
    <row r="25" spans="1:20" ht="14.25" customHeight="1">
      <c r="A25" s="22"/>
      <c r="B25" s="79"/>
      <c r="C25" s="44"/>
      <c r="D25" s="80"/>
      <c r="E25" s="44"/>
      <c r="F25" s="44"/>
      <c r="G25" s="44"/>
      <c r="H25" s="44"/>
      <c r="I25" s="45"/>
      <c r="J25" s="44"/>
      <c r="K25" s="44"/>
      <c r="L25" s="36"/>
      <c r="M25" s="46"/>
      <c r="N25" s="44"/>
      <c r="O25" s="170"/>
      <c r="P25" s="191"/>
      <c r="Q25" s="12"/>
      <c r="R25" s="191"/>
      <c r="S25" s="12"/>
      <c r="T25" s="11"/>
    </row>
    <row r="26" spans="2:20" ht="14.25" customHeight="1">
      <c r="B26" s="26" t="s">
        <v>6</v>
      </c>
      <c r="C26" s="12"/>
      <c r="D26" s="84"/>
      <c r="E26" s="22"/>
      <c r="F26" s="22"/>
      <c r="G26" s="22"/>
      <c r="H26" s="22"/>
      <c r="I26" s="22"/>
      <c r="J26" s="22"/>
      <c r="K26" s="22"/>
      <c r="L26" s="22"/>
      <c r="M26" s="28"/>
      <c r="N26" s="22"/>
      <c r="O26" s="171"/>
      <c r="P26" s="192"/>
      <c r="Q26" s="22"/>
      <c r="R26" s="192"/>
      <c r="S26" s="22"/>
      <c r="T26" s="29"/>
    </row>
    <row r="27" spans="2:20" ht="14.25" customHeight="1">
      <c r="B27" s="26"/>
      <c r="C27" s="58" t="s">
        <v>32</v>
      </c>
      <c r="D27" s="100">
        <f>+N31</f>
        <v>0</v>
      </c>
      <c r="E27" s="101" t="s">
        <v>41</v>
      </c>
      <c r="F27" s="101"/>
      <c r="G27" s="101"/>
      <c r="H27" s="101"/>
      <c r="I27" s="101"/>
      <c r="J27" s="102" t="s">
        <v>44</v>
      </c>
      <c r="K27" s="102" t="s">
        <v>3</v>
      </c>
      <c r="L27" s="103">
        <v>6800</v>
      </c>
      <c r="M27" s="104" t="s">
        <v>4</v>
      </c>
      <c r="N27" s="105">
        <f>ROUND(I27*L27,0)</f>
        <v>0</v>
      </c>
      <c r="O27" s="167"/>
      <c r="P27" s="188"/>
      <c r="Q27" s="105"/>
      <c r="R27" s="188"/>
      <c r="S27" s="105"/>
      <c r="T27" s="106"/>
    </row>
    <row r="28" spans="2:20" ht="14.25" customHeight="1">
      <c r="B28" s="26"/>
      <c r="C28" s="58"/>
      <c r="D28" s="27"/>
      <c r="E28" s="101"/>
      <c r="F28" s="101"/>
      <c r="G28" s="101"/>
      <c r="H28" s="101"/>
      <c r="I28" s="101"/>
      <c r="J28" s="102" t="s">
        <v>44</v>
      </c>
      <c r="K28" s="102" t="s">
        <v>3</v>
      </c>
      <c r="L28" s="103">
        <v>6800</v>
      </c>
      <c r="M28" s="104" t="s">
        <v>4</v>
      </c>
      <c r="N28" s="105">
        <f>ROUND(I28*L28,0)</f>
        <v>0</v>
      </c>
      <c r="O28" s="167"/>
      <c r="P28" s="188"/>
      <c r="Q28" s="105"/>
      <c r="R28" s="188"/>
      <c r="S28" s="105"/>
      <c r="T28" s="106"/>
    </row>
    <row r="29" spans="2:20" ht="14.25" customHeight="1">
      <c r="B29" s="26"/>
      <c r="C29" s="58"/>
      <c r="D29" s="27"/>
      <c r="E29" s="101"/>
      <c r="F29" s="101"/>
      <c r="G29" s="101"/>
      <c r="H29" s="101"/>
      <c r="I29" s="101"/>
      <c r="J29" s="102" t="s">
        <v>44</v>
      </c>
      <c r="K29" s="102" t="s">
        <v>3</v>
      </c>
      <c r="L29" s="103">
        <v>6800</v>
      </c>
      <c r="M29" s="104" t="s">
        <v>4</v>
      </c>
      <c r="N29" s="105">
        <f>ROUND(I29*L29,0)</f>
        <v>0</v>
      </c>
      <c r="O29" s="167"/>
      <c r="P29" s="188"/>
      <c r="Q29" s="105"/>
      <c r="R29" s="188"/>
      <c r="S29" s="105"/>
      <c r="T29" s="106"/>
    </row>
    <row r="30" spans="2:20" ht="14.25" customHeight="1">
      <c r="B30" s="26"/>
      <c r="C30" s="58"/>
      <c r="D30" s="27"/>
      <c r="E30" s="101"/>
      <c r="F30" s="101"/>
      <c r="G30" s="101"/>
      <c r="H30" s="101"/>
      <c r="I30" s="101"/>
      <c r="J30" s="101"/>
      <c r="K30" s="101"/>
      <c r="L30" s="101"/>
      <c r="M30" s="107"/>
      <c r="N30" s="101"/>
      <c r="O30" s="172"/>
      <c r="P30" s="193"/>
      <c r="Q30" s="101"/>
      <c r="R30" s="193"/>
      <c r="S30" s="101"/>
      <c r="T30" s="106"/>
    </row>
    <row r="31" spans="2:20" ht="14.25" customHeight="1">
      <c r="B31" s="26"/>
      <c r="C31" s="58"/>
      <c r="D31" s="27"/>
      <c r="E31" s="101"/>
      <c r="F31" s="101"/>
      <c r="G31" s="101"/>
      <c r="H31" s="101"/>
      <c r="I31" s="101"/>
      <c r="J31" s="101"/>
      <c r="K31" s="101"/>
      <c r="L31" s="108" t="s">
        <v>5</v>
      </c>
      <c r="M31" s="109"/>
      <c r="N31" s="164">
        <f>SUM(N27:N30)</f>
        <v>0</v>
      </c>
      <c r="O31" s="168"/>
      <c r="P31" s="189"/>
      <c r="Q31" s="161"/>
      <c r="R31" s="189"/>
      <c r="S31" s="161"/>
      <c r="T31" s="106"/>
    </row>
    <row r="32" spans="2:20" ht="14.25" customHeight="1">
      <c r="B32" s="26"/>
      <c r="C32" s="58"/>
      <c r="D32" s="27"/>
      <c r="E32" s="101"/>
      <c r="F32" s="101"/>
      <c r="G32" s="101"/>
      <c r="H32" s="101"/>
      <c r="I32" s="101"/>
      <c r="J32" s="101"/>
      <c r="K32" s="101"/>
      <c r="L32" s="110"/>
      <c r="M32" s="111"/>
      <c r="N32" s="162"/>
      <c r="O32" s="173"/>
      <c r="P32" s="194"/>
      <c r="Q32" s="162"/>
      <c r="R32" s="194"/>
      <c r="S32" s="162"/>
      <c r="T32" s="106"/>
    </row>
    <row r="33" spans="2:20" ht="14.25" customHeight="1">
      <c r="B33" s="26"/>
      <c r="C33" s="58" t="s">
        <v>33</v>
      </c>
      <c r="D33" s="100">
        <f>+N37</f>
        <v>0</v>
      </c>
      <c r="E33" s="101" t="s">
        <v>45</v>
      </c>
      <c r="F33" s="101"/>
      <c r="G33" s="101"/>
      <c r="H33" s="112" t="s">
        <v>42</v>
      </c>
      <c r="I33" s="101"/>
      <c r="J33" s="107" t="s">
        <v>43</v>
      </c>
      <c r="K33" s="102" t="s">
        <v>3</v>
      </c>
      <c r="L33" s="103">
        <v>20000</v>
      </c>
      <c r="M33" s="104" t="s">
        <v>4</v>
      </c>
      <c r="N33" s="101">
        <f>+G33*I33*L33</f>
        <v>0</v>
      </c>
      <c r="O33" s="172"/>
      <c r="P33" s="193"/>
      <c r="Q33" s="101"/>
      <c r="R33" s="193"/>
      <c r="S33" s="101"/>
      <c r="T33" s="106"/>
    </row>
    <row r="34" spans="2:20" ht="14.25" customHeight="1">
      <c r="B34" s="26"/>
      <c r="C34" s="58"/>
      <c r="D34" s="27"/>
      <c r="E34" s="101"/>
      <c r="F34" s="101"/>
      <c r="G34" s="101"/>
      <c r="H34" s="101"/>
      <c r="I34" s="101"/>
      <c r="J34" s="101"/>
      <c r="K34" s="101"/>
      <c r="L34" s="101"/>
      <c r="M34" s="107"/>
      <c r="N34" s="101"/>
      <c r="O34" s="172"/>
      <c r="P34" s="193"/>
      <c r="Q34" s="101"/>
      <c r="R34" s="193"/>
      <c r="S34" s="101"/>
      <c r="T34" s="106"/>
    </row>
    <row r="35" spans="2:20" ht="14.25" customHeight="1">
      <c r="B35" s="26"/>
      <c r="C35" s="58"/>
      <c r="D35" s="27"/>
      <c r="E35" s="101"/>
      <c r="F35" s="101"/>
      <c r="G35" s="101"/>
      <c r="H35" s="101"/>
      <c r="I35" s="101"/>
      <c r="J35" s="101"/>
      <c r="K35" s="101"/>
      <c r="L35" s="101"/>
      <c r="M35" s="107"/>
      <c r="N35" s="101"/>
      <c r="O35" s="172"/>
      <c r="P35" s="193"/>
      <c r="Q35" s="101"/>
      <c r="R35" s="193"/>
      <c r="S35" s="101"/>
      <c r="T35" s="106"/>
    </row>
    <row r="36" spans="2:20" ht="14.25" customHeight="1">
      <c r="B36" s="26"/>
      <c r="C36" s="58"/>
      <c r="D36" s="27"/>
      <c r="E36" s="101"/>
      <c r="F36" s="101"/>
      <c r="G36" s="101"/>
      <c r="H36" s="101"/>
      <c r="I36" s="101"/>
      <c r="J36" s="101"/>
      <c r="K36" s="101"/>
      <c r="L36" s="101"/>
      <c r="M36" s="107"/>
      <c r="N36" s="101"/>
      <c r="O36" s="172"/>
      <c r="P36" s="193"/>
      <c r="Q36" s="101"/>
      <c r="R36" s="193"/>
      <c r="S36" s="101"/>
      <c r="T36" s="106"/>
    </row>
    <row r="37" spans="2:20" ht="14.25" customHeight="1">
      <c r="B37" s="26"/>
      <c r="C37" s="58"/>
      <c r="D37" s="27"/>
      <c r="E37" s="101"/>
      <c r="F37" s="101"/>
      <c r="G37" s="101"/>
      <c r="H37" s="101"/>
      <c r="I37" s="101"/>
      <c r="J37" s="101"/>
      <c r="K37" s="101"/>
      <c r="L37" s="108" t="s">
        <v>5</v>
      </c>
      <c r="M37" s="109"/>
      <c r="N37" s="164">
        <f>SUM(N33:N36)</f>
        <v>0</v>
      </c>
      <c r="O37" s="168"/>
      <c r="P37" s="189"/>
      <c r="Q37" s="161"/>
      <c r="R37" s="189"/>
      <c r="S37" s="161"/>
      <c r="T37" s="106"/>
    </row>
    <row r="38" spans="2:20" ht="14.25" customHeight="1">
      <c r="B38" s="26"/>
      <c r="C38" s="58"/>
      <c r="D38" s="27"/>
      <c r="E38" s="101"/>
      <c r="F38" s="101"/>
      <c r="G38" s="101"/>
      <c r="H38" s="101"/>
      <c r="I38" s="101"/>
      <c r="J38" s="101"/>
      <c r="K38" s="101"/>
      <c r="L38" s="101"/>
      <c r="M38" s="107"/>
      <c r="N38" s="101"/>
      <c r="O38" s="172"/>
      <c r="P38" s="193"/>
      <c r="Q38" s="101"/>
      <c r="R38" s="193"/>
      <c r="S38" s="101"/>
      <c r="T38" s="106"/>
    </row>
    <row r="39" spans="2:20" ht="14.25" customHeight="1">
      <c r="B39" s="26"/>
      <c r="C39" s="58" t="s">
        <v>7</v>
      </c>
      <c r="D39" s="100">
        <f>+N44+N49</f>
        <v>0</v>
      </c>
      <c r="E39" s="101" t="s">
        <v>22</v>
      </c>
      <c r="F39" s="101"/>
      <c r="G39" s="101"/>
      <c r="H39" s="101"/>
      <c r="I39" s="101"/>
      <c r="J39" s="101"/>
      <c r="K39" s="101"/>
      <c r="L39" s="101"/>
      <c r="M39" s="107"/>
      <c r="N39" s="101"/>
      <c r="O39" s="172"/>
      <c r="P39" s="193"/>
      <c r="Q39" s="101"/>
      <c r="R39" s="193"/>
      <c r="S39" s="101"/>
      <c r="T39" s="106"/>
    </row>
    <row r="40" spans="2:22" ht="14.25" customHeight="1">
      <c r="B40" s="82"/>
      <c r="C40" s="113"/>
      <c r="D40" s="131"/>
      <c r="E40" s="101" t="s">
        <v>47</v>
      </c>
      <c r="F40" s="101" t="s">
        <v>51</v>
      </c>
      <c r="G40" s="101"/>
      <c r="H40" s="59">
        <v>1</v>
      </c>
      <c r="I40" s="114" t="s">
        <v>8</v>
      </c>
      <c r="J40" s="114" t="s">
        <v>9</v>
      </c>
      <c r="K40" s="57" t="s">
        <v>10</v>
      </c>
      <c r="L40" s="147"/>
      <c r="M40" s="62" t="s">
        <v>4</v>
      </c>
      <c r="N40" s="61">
        <f>ROUND(H40*L40,0)</f>
        <v>0</v>
      </c>
      <c r="O40" s="174"/>
      <c r="P40" s="195"/>
      <c r="Q40" s="61"/>
      <c r="R40" s="195"/>
      <c r="S40" s="61"/>
      <c r="T40" s="106"/>
      <c r="V40" s="81"/>
    </row>
    <row r="41" spans="2:22" ht="14.25" customHeight="1">
      <c r="B41" s="82"/>
      <c r="C41" s="113"/>
      <c r="D41" s="131"/>
      <c r="E41" s="101"/>
      <c r="F41" s="101" t="s">
        <v>52</v>
      </c>
      <c r="G41" s="101"/>
      <c r="H41" s="59">
        <v>1</v>
      </c>
      <c r="I41" s="114" t="s">
        <v>8</v>
      </c>
      <c r="J41" s="114" t="s">
        <v>9</v>
      </c>
      <c r="K41" s="57" t="s">
        <v>10</v>
      </c>
      <c r="L41" s="147"/>
      <c r="M41" s="62"/>
      <c r="N41" s="61">
        <f>ROUND(H41*L41,0)</f>
        <v>0</v>
      </c>
      <c r="O41" s="174"/>
      <c r="P41" s="195"/>
      <c r="Q41" s="61"/>
      <c r="R41" s="195"/>
      <c r="S41" s="61"/>
      <c r="T41" s="106"/>
      <c r="V41" s="81"/>
    </row>
    <row r="42" spans="2:22" ht="14.25" customHeight="1">
      <c r="B42" s="82"/>
      <c r="C42" s="58"/>
      <c r="D42" s="27"/>
      <c r="E42" s="113" t="s">
        <v>48</v>
      </c>
      <c r="F42" s="101" t="s">
        <v>51</v>
      </c>
      <c r="G42" s="101"/>
      <c r="H42" s="59">
        <v>1</v>
      </c>
      <c r="I42" s="114" t="s">
        <v>8</v>
      </c>
      <c r="J42" s="114" t="s">
        <v>9</v>
      </c>
      <c r="K42" s="57" t="s">
        <v>10</v>
      </c>
      <c r="L42" s="147"/>
      <c r="M42" s="62" t="s">
        <v>4</v>
      </c>
      <c r="N42" s="61">
        <f>ROUND(H42*L42,0)</f>
        <v>0</v>
      </c>
      <c r="O42" s="174"/>
      <c r="P42" s="195"/>
      <c r="Q42" s="61"/>
      <c r="R42" s="195"/>
      <c r="S42" s="61"/>
      <c r="T42" s="115"/>
      <c r="V42" s="81"/>
    </row>
    <row r="43" spans="2:22" ht="14.25" customHeight="1">
      <c r="B43" s="82"/>
      <c r="C43" s="58"/>
      <c r="D43" s="27"/>
      <c r="E43" s="113"/>
      <c r="F43" s="101" t="s">
        <v>52</v>
      </c>
      <c r="G43" s="101"/>
      <c r="H43" s="59">
        <v>1</v>
      </c>
      <c r="I43" s="114" t="s">
        <v>8</v>
      </c>
      <c r="J43" s="114" t="s">
        <v>9</v>
      </c>
      <c r="K43" s="57" t="s">
        <v>10</v>
      </c>
      <c r="L43" s="147"/>
      <c r="M43" s="62"/>
      <c r="N43" s="61">
        <f>ROUND(H43*L43,0)</f>
        <v>0</v>
      </c>
      <c r="O43" s="174"/>
      <c r="P43" s="195"/>
      <c r="Q43" s="61"/>
      <c r="R43" s="195"/>
      <c r="S43" s="61"/>
      <c r="T43" s="115"/>
      <c r="V43" s="81"/>
    </row>
    <row r="44" spans="2:22" ht="14.25" customHeight="1">
      <c r="B44" s="82"/>
      <c r="C44" s="58"/>
      <c r="D44" s="27"/>
      <c r="E44" s="101"/>
      <c r="F44" s="116" t="s">
        <v>49</v>
      </c>
      <c r="G44" s="116"/>
      <c r="H44" s="301">
        <f>+N40+N42</f>
        <v>0</v>
      </c>
      <c r="I44" s="302"/>
      <c r="J44" s="117" t="s">
        <v>53</v>
      </c>
      <c r="K44" s="118"/>
      <c r="L44" s="148">
        <f>+N41+N43</f>
        <v>0</v>
      </c>
      <c r="M44" s="119" t="s">
        <v>4</v>
      </c>
      <c r="N44" s="165">
        <f>ROUNDUP(H44*100/108,0)+L44</f>
        <v>0</v>
      </c>
      <c r="O44" s="175"/>
      <c r="P44" s="196"/>
      <c r="Q44" s="163"/>
      <c r="R44" s="196"/>
      <c r="S44" s="163"/>
      <c r="T44" s="115"/>
      <c r="V44" s="81"/>
    </row>
    <row r="45" spans="2:22" ht="14.25" customHeight="1">
      <c r="B45" s="82"/>
      <c r="C45" s="58"/>
      <c r="D45" s="27"/>
      <c r="E45" s="101"/>
      <c r="F45" s="120"/>
      <c r="G45" s="120"/>
      <c r="H45" s="121"/>
      <c r="I45" s="122"/>
      <c r="J45" s="123"/>
      <c r="K45" s="124"/>
      <c r="L45" s="149"/>
      <c r="M45" s="125"/>
      <c r="N45" s="135"/>
      <c r="O45" s="176"/>
      <c r="P45" s="197"/>
      <c r="Q45" s="135"/>
      <c r="R45" s="197"/>
      <c r="S45" s="135"/>
      <c r="T45" s="115"/>
      <c r="V45" s="81"/>
    </row>
    <row r="46" spans="2:22" ht="14.25" customHeight="1">
      <c r="B46" s="82"/>
      <c r="C46" s="58"/>
      <c r="D46" s="27"/>
      <c r="E46" s="101" t="s">
        <v>50</v>
      </c>
      <c r="F46" s="120"/>
      <c r="G46" s="120"/>
      <c r="H46" s="121"/>
      <c r="I46" s="122"/>
      <c r="J46" s="123"/>
      <c r="K46" s="124"/>
      <c r="L46" s="149"/>
      <c r="M46" s="125"/>
      <c r="N46" s="135"/>
      <c r="O46" s="176"/>
      <c r="P46" s="197"/>
      <c r="Q46" s="135"/>
      <c r="R46" s="197"/>
      <c r="S46" s="135"/>
      <c r="T46" s="115"/>
      <c r="V46" s="81"/>
    </row>
    <row r="47" spans="2:22" ht="14.25" customHeight="1">
      <c r="B47" s="82"/>
      <c r="C47" s="58"/>
      <c r="D47" s="27"/>
      <c r="E47" s="101" t="s">
        <v>47</v>
      </c>
      <c r="F47" s="101"/>
      <c r="G47" s="101"/>
      <c r="H47" s="59">
        <v>1</v>
      </c>
      <c r="I47" s="114" t="s">
        <v>8</v>
      </c>
      <c r="J47" s="114" t="s">
        <v>9</v>
      </c>
      <c r="K47" s="57" t="s">
        <v>10</v>
      </c>
      <c r="L47" s="147"/>
      <c r="M47" s="62" t="s">
        <v>4</v>
      </c>
      <c r="N47" s="61">
        <f>ROUND(H47*L47,0)</f>
        <v>0</v>
      </c>
      <c r="O47" s="174"/>
      <c r="P47" s="195"/>
      <c r="Q47" s="61"/>
      <c r="R47" s="195"/>
      <c r="S47" s="61"/>
      <c r="T47" s="115"/>
      <c r="V47" s="81"/>
    </row>
    <row r="48" spans="2:20" ht="14.25" customHeight="1">
      <c r="B48" s="82"/>
      <c r="C48" s="58"/>
      <c r="D48" s="131"/>
      <c r="E48" s="113" t="s">
        <v>48</v>
      </c>
      <c r="F48" s="101"/>
      <c r="G48" s="101"/>
      <c r="H48" s="59">
        <v>1</v>
      </c>
      <c r="I48" s="114" t="s">
        <v>8</v>
      </c>
      <c r="J48" s="114" t="s">
        <v>9</v>
      </c>
      <c r="K48" s="57" t="s">
        <v>10</v>
      </c>
      <c r="L48" s="147"/>
      <c r="M48" s="62" t="s">
        <v>4</v>
      </c>
      <c r="N48" s="61">
        <f>ROUND(H48*L48,0)</f>
        <v>0</v>
      </c>
      <c r="O48" s="174"/>
      <c r="P48" s="195"/>
      <c r="Q48" s="61"/>
      <c r="R48" s="195"/>
      <c r="S48" s="61"/>
      <c r="T48" s="126"/>
    </row>
    <row r="49" spans="2:20" ht="14.25" customHeight="1">
      <c r="B49" s="82"/>
      <c r="C49" s="58"/>
      <c r="D49" s="131"/>
      <c r="E49" s="101"/>
      <c r="F49" s="116" t="s">
        <v>49</v>
      </c>
      <c r="G49" s="116"/>
      <c r="H49" s="301">
        <f>+SUM(N47:N48)</f>
        <v>0</v>
      </c>
      <c r="I49" s="302"/>
      <c r="J49" s="117" t="s">
        <v>17</v>
      </c>
      <c r="K49" s="118"/>
      <c r="L49" s="148"/>
      <c r="M49" s="119" t="s">
        <v>4</v>
      </c>
      <c r="N49" s="165">
        <f>ROUNDUP(H49*100/108,0)</f>
        <v>0</v>
      </c>
      <c r="O49" s="175"/>
      <c r="P49" s="196"/>
      <c r="Q49" s="163"/>
      <c r="R49" s="196"/>
      <c r="S49" s="163"/>
      <c r="T49" s="115"/>
    </row>
    <row r="50" spans="2:20" ht="14.25" customHeight="1">
      <c r="B50" s="82"/>
      <c r="C50" s="58"/>
      <c r="D50" s="131"/>
      <c r="E50" s="101"/>
      <c r="F50" s="101"/>
      <c r="G50" s="101"/>
      <c r="H50" s="127"/>
      <c r="I50" s="112"/>
      <c r="J50" s="128"/>
      <c r="K50" s="57"/>
      <c r="L50" s="147"/>
      <c r="M50" s="62"/>
      <c r="N50" s="61"/>
      <c r="O50" s="174"/>
      <c r="P50" s="195"/>
      <c r="Q50" s="61"/>
      <c r="R50" s="195"/>
      <c r="S50" s="61"/>
      <c r="T50" s="126"/>
    </row>
    <row r="51" spans="2:20" ht="14.25" customHeight="1">
      <c r="B51" s="82"/>
      <c r="C51" s="58" t="s">
        <v>12</v>
      </c>
      <c r="D51" s="156">
        <f>+N53</f>
        <v>0</v>
      </c>
      <c r="E51" s="101" t="s">
        <v>54</v>
      </c>
      <c r="F51" s="101"/>
      <c r="G51" s="101"/>
      <c r="H51" s="59"/>
      <c r="I51" s="114" t="s">
        <v>56</v>
      </c>
      <c r="J51" s="114" t="s">
        <v>9</v>
      </c>
      <c r="K51" s="57" t="s">
        <v>10</v>
      </c>
      <c r="L51" s="147"/>
      <c r="M51" s="62" t="s">
        <v>4</v>
      </c>
      <c r="N51" s="61">
        <f>ROUND(H51*L51,0)</f>
        <v>0</v>
      </c>
      <c r="O51" s="174"/>
      <c r="P51" s="195"/>
      <c r="Q51" s="61"/>
      <c r="R51" s="195"/>
      <c r="S51" s="61"/>
      <c r="T51" s="126"/>
    </row>
    <row r="52" spans="2:21" s="13" customFormat="1" ht="14.25" customHeight="1">
      <c r="B52" s="26"/>
      <c r="C52" s="130"/>
      <c r="D52" s="131"/>
      <c r="E52" s="101" t="s">
        <v>55</v>
      </c>
      <c r="F52" s="120"/>
      <c r="G52" s="120"/>
      <c r="H52" s="59"/>
      <c r="I52" s="114" t="s">
        <v>56</v>
      </c>
      <c r="J52" s="114" t="s">
        <v>9</v>
      </c>
      <c r="K52" s="57" t="s">
        <v>10</v>
      </c>
      <c r="L52" s="147"/>
      <c r="M52" s="62" t="s">
        <v>4</v>
      </c>
      <c r="N52" s="61">
        <f>ROUND(H52*L52,0)</f>
        <v>0</v>
      </c>
      <c r="O52" s="174"/>
      <c r="P52" s="195"/>
      <c r="Q52" s="61"/>
      <c r="R52" s="195"/>
      <c r="S52" s="61"/>
      <c r="T52" s="126"/>
      <c r="U52" s="14"/>
    </row>
    <row r="53" spans="2:21" s="13" customFormat="1" ht="14.25" customHeight="1">
      <c r="B53" s="26"/>
      <c r="C53" s="130"/>
      <c r="D53" s="131"/>
      <c r="E53" s="120"/>
      <c r="F53" s="120"/>
      <c r="G53" s="120"/>
      <c r="H53" s="132"/>
      <c r="I53" s="133"/>
      <c r="J53" s="123"/>
      <c r="K53" s="124"/>
      <c r="L53" s="150" t="s">
        <v>5</v>
      </c>
      <c r="M53" s="119" t="s">
        <v>11</v>
      </c>
      <c r="N53" s="165">
        <f>SUM(N51:N52)</f>
        <v>0</v>
      </c>
      <c r="O53" s="175"/>
      <c r="P53" s="196"/>
      <c r="Q53" s="163"/>
      <c r="R53" s="196"/>
      <c r="S53" s="163"/>
      <c r="T53" s="126"/>
      <c r="U53" s="14"/>
    </row>
    <row r="54" spans="2:21" s="13" customFormat="1" ht="14.25" customHeight="1">
      <c r="B54" s="26"/>
      <c r="C54" s="130"/>
      <c r="D54" s="131"/>
      <c r="E54" s="120"/>
      <c r="F54" s="120"/>
      <c r="G54" s="120"/>
      <c r="H54" s="132"/>
      <c r="I54" s="133"/>
      <c r="J54" s="123"/>
      <c r="K54" s="124"/>
      <c r="L54" s="151"/>
      <c r="M54" s="125"/>
      <c r="N54" s="135"/>
      <c r="O54" s="176"/>
      <c r="P54" s="197"/>
      <c r="Q54" s="135"/>
      <c r="R54" s="197"/>
      <c r="S54" s="135"/>
      <c r="T54" s="126"/>
      <c r="U54" s="14"/>
    </row>
    <row r="55" spans="2:20" ht="14.25" customHeight="1">
      <c r="B55" s="82"/>
      <c r="C55" s="58" t="s">
        <v>57</v>
      </c>
      <c r="D55" s="157">
        <f>+N58</f>
        <v>0</v>
      </c>
      <c r="E55" s="101" t="s">
        <v>58</v>
      </c>
      <c r="F55" s="101"/>
      <c r="G55" s="101"/>
      <c r="H55" s="59"/>
      <c r="I55" s="113"/>
      <c r="J55" s="113"/>
      <c r="K55" s="113"/>
      <c r="L55" s="152"/>
      <c r="M55" s="113"/>
      <c r="N55" s="113"/>
      <c r="O55" s="172"/>
      <c r="P55" s="193"/>
      <c r="Q55" s="113"/>
      <c r="R55" s="193"/>
      <c r="S55" s="113"/>
      <c r="T55" s="115"/>
    </row>
    <row r="56" spans="2:20" ht="14.25" customHeight="1">
      <c r="B56" s="82"/>
      <c r="C56" s="58"/>
      <c r="D56" s="158"/>
      <c r="E56" s="112" t="s">
        <v>59</v>
      </c>
      <c r="F56" s="101"/>
      <c r="G56" s="101"/>
      <c r="H56" s="59"/>
      <c r="I56" s="114" t="s">
        <v>60</v>
      </c>
      <c r="J56" s="114" t="s">
        <v>9</v>
      </c>
      <c r="K56" s="57" t="s">
        <v>10</v>
      </c>
      <c r="L56" s="147"/>
      <c r="M56" s="62" t="s">
        <v>4</v>
      </c>
      <c r="N56" s="61">
        <f>ROUND(H55*L56,0)</f>
        <v>0</v>
      </c>
      <c r="O56" s="174"/>
      <c r="P56" s="195"/>
      <c r="Q56" s="61"/>
      <c r="R56" s="195"/>
      <c r="S56" s="61"/>
      <c r="T56" s="115"/>
    </row>
    <row r="57" spans="2:20" ht="14.25" customHeight="1">
      <c r="B57" s="82"/>
      <c r="C57" s="58"/>
      <c r="D57" s="158"/>
      <c r="E57" s="113"/>
      <c r="F57" s="101"/>
      <c r="G57" s="101"/>
      <c r="H57" s="127"/>
      <c r="I57" s="114" t="s">
        <v>60</v>
      </c>
      <c r="J57" s="114" t="s">
        <v>9</v>
      </c>
      <c r="K57" s="57" t="s">
        <v>10</v>
      </c>
      <c r="L57" s="147"/>
      <c r="M57" s="62" t="s">
        <v>4</v>
      </c>
      <c r="N57" s="61">
        <f>ROUND(H56*L57,0)</f>
        <v>0</v>
      </c>
      <c r="O57" s="174"/>
      <c r="P57" s="195"/>
      <c r="Q57" s="61"/>
      <c r="R57" s="195"/>
      <c r="S57" s="61"/>
      <c r="T57" s="126"/>
    </row>
    <row r="58" spans="2:21" s="13" customFormat="1" ht="14.25" customHeight="1">
      <c r="B58" s="26"/>
      <c r="C58" s="130"/>
      <c r="D58" s="131"/>
      <c r="E58" s="136"/>
      <c r="F58" s="120"/>
      <c r="G58" s="120"/>
      <c r="H58" s="132"/>
      <c r="I58" s="133"/>
      <c r="J58" s="123"/>
      <c r="K58" s="124"/>
      <c r="L58" s="150" t="s">
        <v>5</v>
      </c>
      <c r="M58" s="119" t="s">
        <v>11</v>
      </c>
      <c r="N58" s="165">
        <f>SUM(N56:N57)</f>
        <v>0</v>
      </c>
      <c r="O58" s="175"/>
      <c r="P58" s="196"/>
      <c r="Q58" s="163"/>
      <c r="R58" s="196"/>
      <c r="S58" s="163"/>
      <c r="T58" s="126"/>
      <c r="U58" s="14"/>
    </row>
    <row r="59" spans="2:21" ht="14.25" customHeight="1">
      <c r="B59" s="82"/>
      <c r="C59" s="58"/>
      <c r="D59" s="131"/>
      <c r="E59" s="101"/>
      <c r="F59" s="101"/>
      <c r="G59" s="101"/>
      <c r="H59" s="59"/>
      <c r="I59" s="114"/>
      <c r="J59" s="128"/>
      <c r="K59" s="57"/>
      <c r="L59" s="153"/>
      <c r="M59" s="62"/>
      <c r="N59" s="61"/>
      <c r="O59" s="174"/>
      <c r="P59" s="195"/>
      <c r="Q59" s="61"/>
      <c r="R59" s="195"/>
      <c r="S59" s="61"/>
      <c r="T59" s="126"/>
      <c r="U59" s="32"/>
    </row>
    <row r="60" spans="2:21" ht="14.25" customHeight="1">
      <c r="B60" s="82"/>
      <c r="C60" s="58" t="s">
        <v>34</v>
      </c>
      <c r="D60" s="156">
        <f>+N62</f>
        <v>0</v>
      </c>
      <c r="E60" s="137" t="s">
        <v>61</v>
      </c>
      <c r="F60" s="101"/>
      <c r="G60" s="101"/>
      <c r="H60" s="59"/>
      <c r="I60" s="114" t="s">
        <v>62</v>
      </c>
      <c r="J60" s="114" t="s">
        <v>9</v>
      </c>
      <c r="K60" s="57" t="s">
        <v>10</v>
      </c>
      <c r="L60" s="129"/>
      <c r="M60" s="62" t="s">
        <v>4</v>
      </c>
      <c r="N60" s="61">
        <f>ROUND(H59*L60,0)</f>
        <v>0</v>
      </c>
      <c r="O60" s="174"/>
      <c r="P60" s="195"/>
      <c r="Q60" s="61"/>
      <c r="R60" s="195"/>
      <c r="S60" s="61"/>
      <c r="T60" s="126"/>
      <c r="U60" s="32"/>
    </row>
    <row r="61" spans="2:21" ht="14.25" customHeight="1">
      <c r="B61" s="82"/>
      <c r="C61" s="58"/>
      <c r="D61" s="131"/>
      <c r="E61" s="101" t="s">
        <v>63</v>
      </c>
      <c r="F61" s="101"/>
      <c r="G61" s="101"/>
      <c r="H61" s="127"/>
      <c r="I61" s="114" t="s">
        <v>60</v>
      </c>
      <c r="J61" s="114" t="s">
        <v>9</v>
      </c>
      <c r="K61" s="57" t="s">
        <v>10</v>
      </c>
      <c r="L61" s="129"/>
      <c r="M61" s="62" t="s">
        <v>4</v>
      </c>
      <c r="N61" s="61">
        <f>ROUND(H60*L61,0)</f>
        <v>0</v>
      </c>
      <c r="O61" s="174"/>
      <c r="P61" s="195"/>
      <c r="Q61" s="61"/>
      <c r="R61" s="195"/>
      <c r="S61" s="61"/>
      <c r="T61" s="126"/>
      <c r="U61" s="32"/>
    </row>
    <row r="62" spans="2:21" ht="14.25" customHeight="1">
      <c r="B62" s="82"/>
      <c r="C62" s="58"/>
      <c r="D62" s="131"/>
      <c r="E62" s="136"/>
      <c r="F62" s="120"/>
      <c r="G62" s="120"/>
      <c r="H62" s="132"/>
      <c r="I62" s="133"/>
      <c r="J62" s="123"/>
      <c r="K62" s="124"/>
      <c r="L62" s="134" t="s">
        <v>5</v>
      </c>
      <c r="M62" s="119" t="s">
        <v>11</v>
      </c>
      <c r="N62" s="165">
        <f>SUM(N60:N61)</f>
        <v>0</v>
      </c>
      <c r="O62" s="175"/>
      <c r="P62" s="196"/>
      <c r="Q62" s="163"/>
      <c r="R62" s="196"/>
      <c r="S62" s="163"/>
      <c r="T62" s="126"/>
      <c r="U62" s="32"/>
    </row>
    <row r="63" spans="2:21" ht="14.25" customHeight="1">
      <c r="B63" s="82"/>
      <c r="C63" s="58"/>
      <c r="D63" s="131"/>
      <c r="E63" s="101"/>
      <c r="F63" s="101"/>
      <c r="G63" s="101"/>
      <c r="H63" s="59"/>
      <c r="I63" s="114"/>
      <c r="J63" s="128"/>
      <c r="K63" s="57"/>
      <c r="L63" s="61"/>
      <c r="M63" s="62"/>
      <c r="N63" s="61"/>
      <c r="O63" s="174"/>
      <c r="P63" s="195"/>
      <c r="Q63" s="61"/>
      <c r="R63" s="195"/>
      <c r="S63" s="61"/>
      <c r="T63" s="126"/>
      <c r="U63" s="32"/>
    </row>
    <row r="64" spans="2:21" ht="14.25" customHeight="1">
      <c r="B64" s="82"/>
      <c r="C64" s="58" t="s">
        <v>35</v>
      </c>
      <c r="D64" s="156">
        <f>+N67</f>
        <v>0</v>
      </c>
      <c r="E64" s="101" t="s">
        <v>64</v>
      </c>
      <c r="F64" s="101"/>
      <c r="G64" s="101"/>
      <c r="H64" s="59"/>
      <c r="I64" s="113"/>
      <c r="J64" s="113"/>
      <c r="K64" s="113"/>
      <c r="L64" s="113"/>
      <c r="M64" s="113"/>
      <c r="N64" s="113"/>
      <c r="O64" s="172"/>
      <c r="P64" s="193"/>
      <c r="Q64" s="113"/>
      <c r="R64" s="193"/>
      <c r="S64" s="113"/>
      <c r="T64" s="126"/>
      <c r="U64" s="32"/>
    </row>
    <row r="65" spans="2:21" ht="14.25" customHeight="1">
      <c r="B65" s="82"/>
      <c r="C65" s="58"/>
      <c r="D65" s="131"/>
      <c r="E65" s="137"/>
      <c r="F65" s="101"/>
      <c r="G65" s="112" t="s">
        <v>65</v>
      </c>
      <c r="H65" s="59"/>
      <c r="I65" s="114" t="s">
        <v>66</v>
      </c>
      <c r="J65" s="114" t="s">
        <v>9</v>
      </c>
      <c r="K65" s="57" t="s">
        <v>10</v>
      </c>
      <c r="L65" s="129"/>
      <c r="M65" s="62" t="s">
        <v>4</v>
      </c>
      <c r="N65" s="61">
        <f>ROUND(H64*L65,0)</f>
        <v>0</v>
      </c>
      <c r="O65" s="174"/>
      <c r="P65" s="195"/>
      <c r="Q65" s="61"/>
      <c r="R65" s="195"/>
      <c r="S65" s="61"/>
      <c r="T65" s="126"/>
      <c r="U65" s="32"/>
    </row>
    <row r="66" spans="2:21" ht="14.25" customHeight="1">
      <c r="B66" s="82"/>
      <c r="C66" s="58"/>
      <c r="D66" s="131"/>
      <c r="E66" s="113"/>
      <c r="F66" s="101"/>
      <c r="G66" s="101"/>
      <c r="H66" s="127"/>
      <c r="I66" s="114" t="s">
        <v>66</v>
      </c>
      <c r="J66" s="114" t="s">
        <v>9</v>
      </c>
      <c r="K66" s="57" t="s">
        <v>10</v>
      </c>
      <c r="L66" s="129"/>
      <c r="M66" s="62" t="s">
        <v>4</v>
      </c>
      <c r="N66" s="61">
        <f>ROUND(H65*L66,0)</f>
        <v>0</v>
      </c>
      <c r="O66" s="174"/>
      <c r="P66" s="195"/>
      <c r="Q66" s="61"/>
      <c r="R66" s="195"/>
      <c r="S66" s="61"/>
      <c r="T66" s="126"/>
      <c r="U66" s="32"/>
    </row>
    <row r="67" spans="2:21" ht="14.25" customHeight="1">
      <c r="B67" s="82"/>
      <c r="C67" s="58"/>
      <c r="D67" s="131"/>
      <c r="E67" s="136"/>
      <c r="F67" s="120"/>
      <c r="G67" s="120"/>
      <c r="H67" s="132"/>
      <c r="I67" s="133"/>
      <c r="J67" s="123"/>
      <c r="K67" s="124"/>
      <c r="L67" s="134" t="s">
        <v>5</v>
      </c>
      <c r="M67" s="119" t="s">
        <v>11</v>
      </c>
      <c r="N67" s="165">
        <f>SUM(N65:N66)</f>
        <v>0</v>
      </c>
      <c r="O67" s="175"/>
      <c r="P67" s="196"/>
      <c r="Q67" s="163"/>
      <c r="R67" s="196"/>
      <c r="S67" s="163"/>
      <c r="T67" s="126"/>
      <c r="U67" s="32"/>
    </row>
    <row r="68" spans="2:21" ht="14.25" customHeight="1">
      <c r="B68" s="82"/>
      <c r="C68" s="58"/>
      <c r="D68" s="131"/>
      <c r="E68" s="101"/>
      <c r="F68" s="101"/>
      <c r="G68" s="101"/>
      <c r="H68" s="59"/>
      <c r="I68" s="114"/>
      <c r="J68" s="128"/>
      <c r="K68" s="57"/>
      <c r="L68" s="101"/>
      <c r="M68" s="62"/>
      <c r="N68" s="61"/>
      <c r="O68" s="174"/>
      <c r="P68" s="195"/>
      <c r="Q68" s="61"/>
      <c r="R68" s="195"/>
      <c r="S68" s="61"/>
      <c r="T68" s="126"/>
      <c r="U68" s="32"/>
    </row>
    <row r="69" spans="2:21" ht="14.25" customHeight="1">
      <c r="B69" s="82"/>
      <c r="C69" s="58" t="s">
        <v>36</v>
      </c>
      <c r="D69" s="156">
        <f>+N71</f>
        <v>0</v>
      </c>
      <c r="E69" s="101"/>
      <c r="F69" s="101"/>
      <c r="G69" s="101"/>
      <c r="H69" s="59">
        <v>1</v>
      </c>
      <c r="I69" s="114" t="s">
        <v>8</v>
      </c>
      <c r="J69" s="114" t="s">
        <v>9</v>
      </c>
      <c r="K69" s="57" t="s">
        <v>10</v>
      </c>
      <c r="L69" s="101"/>
      <c r="M69" s="62" t="s">
        <v>4</v>
      </c>
      <c r="N69" s="61">
        <f>ROUND(H69*L69,0)</f>
        <v>0</v>
      </c>
      <c r="O69" s="174"/>
      <c r="P69" s="195"/>
      <c r="Q69" s="61"/>
      <c r="R69" s="195"/>
      <c r="S69" s="61"/>
      <c r="T69" s="126"/>
      <c r="U69" s="32"/>
    </row>
    <row r="70" spans="2:21" ht="14.25" customHeight="1">
      <c r="B70" s="82"/>
      <c r="C70" s="113"/>
      <c r="D70" s="131"/>
      <c r="E70" s="101"/>
      <c r="F70" s="101"/>
      <c r="G70" s="101"/>
      <c r="H70" s="59">
        <v>1</v>
      </c>
      <c r="I70" s="114" t="s">
        <v>8</v>
      </c>
      <c r="J70" s="114" t="s">
        <v>9</v>
      </c>
      <c r="K70" s="57" t="s">
        <v>10</v>
      </c>
      <c r="L70" s="101"/>
      <c r="M70" s="62" t="s">
        <v>4</v>
      </c>
      <c r="N70" s="61">
        <f>ROUND(H70*L70,0)</f>
        <v>0</v>
      </c>
      <c r="O70" s="174"/>
      <c r="P70" s="195"/>
      <c r="Q70" s="61"/>
      <c r="R70" s="195"/>
      <c r="S70" s="61"/>
      <c r="T70" s="126"/>
      <c r="U70" s="32"/>
    </row>
    <row r="71" spans="2:21" ht="14.25" customHeight="1">
      <c r="B71" s="82"/>
      <c r="C71" s="58"/>
      <c r="D71" s="131"/>
      <c r="E71" s="101"/>
      <c r="F71" s="101"/>
      <c r="G71" s="101"/>
      <c r="H71" s="59"/>
      <c r="I71" s="114"/>
      <c r="J71" s="128"/>
      <c r="K71" s="57"/>
      <c r="L71" s="116" t="s">
        <v>68</v>
      </c>
      <c r="M71" s="119" t="s">
        <v>11</v>
      </c>
      <c r="N71" s="165">
        <f>SUM(N69:N70)</f>
        <v>0</v>
      </c>
      <c r="O71" s="175"/>
      <c r="P71" s="196"/>
      <c r="Q71" s="163"/>
      <c r="R71" s="196"/>
      <c r="S71" s="163"/>
      <c r="T71" s="126"/>
      <c r="U71" s="32"/>
    </row>
    <row r="72" spans="2:21" ht="14.25" customHeight="1">
      <c r="B72" s="82"/>
      <c r="C72" s="58"/>
      <c r="D72" s="131"/>
      <c r="E72" s="101"/>
      <c r="F72" s="101"/>
      <c r="G72" s="101"/>
      <c r="H72" s="59"/>
      <c r="I72" s="114"/>
      <c r="J72" s="128"/>
      <c r="K72" s="57"/>
      <c r="L72" s="101"/>
      <c r="M72" s="62"/>
      <c r="N72" s="61"/>
      <c r="O72" s="174"/>
      <c r="P72" s="195"/>
      <c r="Q72" s="61"/>
      <c r="R72" s="195"/>
      <c r="S72" s="61"/>
      <c r="T72" s="126"/>
      <c r="U72" s="32"/>
    </row>
    <row r="73" spans="2:21" s="13" customFormat="1" ht="14.25" customHeight="1">
      <c r="B73" s="82"/>
      <c r="C73" s="58" t="s">
        <v>37</v>
      </c>
      <c r="D73" s="100">
        <f>+N75</f>
        <v>0</v>
      </c>
      <c r="E73" s="58" t="s">
        <v>67</v>
      </c>
      <c r="F73" s="58"/>
      <c r="G73" s="58"/>
      <c r="H73" s="59">
        <v>1</v>
      </c>
      <c r="I73" s="114" t="s">
        <v>8</v>
      </c>
      <c r="J73" s="114" t="s">
        <v>9</v>
      </c>
      <c r="K73" s="57" t="s">
        <v>10</v>
      </c>
      <c r="L73" s="101"/>
      <c r="M73" s="62" t="s">
        <v>4</v>
      </c>
      <c r="N73" s="61">
        <f>ROUND(H73*L73,0)</f>
        <v>0</v>
      </c>
      <c r="O73" s="174"/>
      <c r="P73" s="195"/>
      <c r="Q73" s="61"/>
      <c r="R73" s="195"/>
      <c r="S73" s="61"/>
      <c r="T73" s="126"/>
      <c r="U73" s="14"/>
    </row>
    <row r="74" spans="2:21" s="13" customFormat="1" ht="14.25" customHeight="1">
      <c r="B74" s="82"/>
      <c r="C74" s="58"/>
      <c r="D74" s="27"/>
      <c r="E74" s="58"/>
      <c r="F74" s="58"/>
      <c r="G74" s="58"/>
      <c r="H74" s="59">
        <v>1</v>
      </c>
      <c r="I74" s="114" t="s">
        <v>8</v>
      </c>
      <c r="J74" s="114" t="s">
        <v>9</v>
      </c>
      <c r="K74" s="57" t="s">
        <v>10</v>
      </c>
      <c r="L74" s="101"/>
      <c r="M74" s="62" t="s">
        <v>4</v>
      </c>
      <c r="N74" s="61">
        <f>ROUND(H74*L74,0)</f>
        <v>0</v>
      </c>
      <c r="O74" s="174"/>
      <c r="P74" s="195"/>
      <c r="Q74" s="61"/>
      <c r="R74" s="195"/>
      <c r="S74" s="61"/>
      <c r="T74" s="126"/>
      <c r="U74" s="14"/>
    </row>
    <row r="75" spans="2:21" s="13" customFormat="1" ht="14.25" customHeight="1">
      <c r="B75" s="82"/>
      <c r="C75" s="58"/>
      <c r="D75" s="27"/>
      <c r="E75" s="58"/>
      <c r="F75" s="58"/>
      <c r="G75" s="58"/>
      <c r="H75" s="59"/>
      <c r="I75" s="114"/>
      <c r="J75" s="128"/>
      <c r="K75" s="57"/>
      <c r="L75" s="116" t="s">
        <v>68</v>
      </c>
      <c r="M75" s="119" t="s">
        <v>11</v>
      </c>
      <c r="N75" s="165">
        <f>SUM(N73:N74)</f>
        <v>0</v>
      </c>
      <c r="O75" s="175"/>
      <c r="P75" s="196"/>
      <c r="Q75" s="163"/>
      <c r="R75" s="196"/>
      <c r="S75" s="163"/>
      <c r="T75" s="126"/>
      <c r="U75" s="14"/>
    </row>
    <row r="76" spans="2:21" s="13" customFormat="1" ht="14.25" customHeight="1">
      <c r="B76" s="82"/>
      <c r="C76" s="58"/>
      <c r="D76" s="27"/>
      <c r="E76" s="58"/>
      <c r="F76" s="58"/>
      <c r="G76" s="58"/>
      <c r="H76" s="58"/>
      <c r="I76" s="59"/>
      <c r="J76" s="58"/>
      <c r="K76" s="58"/>
      <c r="L76" s="61"/>
      <c r="M76" s="62"/>
      <c r="N76" s="58"/>
      <c r="O76" s="177"/>
      <c r="P76" s="198"/>
      <c r="Q76" s="58"/>
      <c r="R76" s="198"/>
      <c r="S76" s="58"/>
      <c r="T76" s="126"/>
      <c r="U76" s="14"/>
    </row>
    <row r="77" spans="2:21" ht="14.25" customHeight="1">
      <c r="B77" s="82"/>
      <c r="C77" s="90" t="s">
        <v>21</v>
      </c>
      <c r="D77" s="100">
        <f>+N79</f>
        <v>0</v>
      </c>
      <c r="E77" s="101" t="s">
        <v>69</v>
      </c>
      <c r="F77" s="101"/>
      <c r="G77" s="101"/>
      <c r="H77" s="59">
        <v>1</v>
      </c>
      <c r="I77" s="114" t="s">
        <v>8</v>
      </c>
      <c r="J77" s="114" t="s">
        <v>9</v>
      </c>
      <c r="K77" s="57" t="s">
        <v>10</v>
      </c>
      <c r="L77" s="101"/>
      <c r="M77" s="62" t="s">
        <v>4</v>
      </c>
      <c r="N77" s="61">
        <f>ROUND(H77*L77,0)</f>
        <v>0</v>
      </c>
      <c r="O77" s="174"/>
      <c r="P77" s="195"/>
      <c r="Q77" s="61"/>
      <c r="R77" s="195"/>
      <c r="S77" s="61"/>
      <c r="T77" s="126"/>
      <c r="U77" s="32"/>
    </row>
    <row r="78" spans="2:21" ht="14.25" customHeight="1">
      <c r="B78" s="26"/>
      <c r="C78" s="58"/>
      <c r="D78" s="27"/>
      <c r="E78" s="101"/>
      <c r="F78" s="101"/>
      <c r="G78" s="101"/>
      <c r="H78" s="59">
        <v>1</v>
      </c>
      <c r="I78" s="114" t="s">
        <v>8</v>
      </c>
      <c r="J78" s="114" t="s">
        <v>9</v>
      </c>
      <c r="K78" s="57" t="s">
        <v>10</v>
      </c>
      <c r="L78" s="101"/>
      <c r="M78" s="62" t="s">
        <v>4</v>
      </c>
      <c r="N78" s="61">
        <f>ROUND(H78*L78,0)</f>
        <v>0</v>
      </c>
      <c r="O78" s="174"/>
      <c r="P78" s="195"/>
      <c r="Q78" s="61"/>
      <c r="R78" s="195"/>
      <c r="S78" s="61"/>
      <c r="T78" s="126"/>
      <c r="U78" s="32"/>
    </row>
    <row r="79" spans="2:21" ht="14.25" customHeight="1">
      <c r="B79" s="26"/>
      <c r="C79" s="58"/>
      <c r="D79" s="27"/>
      <c r="E79" s="101"/>
      <c r="F79" s="101"/>
      <c r="G79" s="101"/>
      <c r="H79" s="59"/>
      <c r="I79" s="114"/>
      <c r="J79" s="128"/>
      <c r="K79" s="57"/>
      <c r="L79" s="116" t="s">
        <v>68</v>
      </c>
      <c r="M79" s="119" t="s">
        <v>11</v>
      </c>
      <c r="N79" s="183">
        <f>SUM(N77:N78)</f>
        <v>0</v>
      </c>
      <c r="O79" s="184"/>
      <c r="P79" s="199"/>
      <c r="Q79" s="185"/>
      <c r="R79" s="199"/>
      <c r="S79" s="185"/>
      <c r="T79" s="126"/>
      <c r="U79" s="32"/>
    </row>
    <row r="80" spans="2:21" ht="14.25" customHeight="1">
      <c r="B80" s="26"/>
      <c r="C80" s="58"/>
      <c r="D80" s="27"/>
      <c r="E80" s="101"/>
      <c r="F80" s="101"/>
      <c r="G80" s="101"/>
      <c r="H80" s="101"/>
      <c r="I80" s="101"/>
      <c r="J80" s="101"/>
      <c r="K80" s="101"/>
      <c r="L80" s="101"/>
      <c r="M80" s="107"/>
      <c r="N80" s="101"/>
      <c r="O80" s="172"/>
      <c r="P80" s="193"/>
      <c r="Q80" s="101"/>
      <c r="R80" s="193"/>
      <c r="S80" s="101"/>
      <c r="T80" s="126"/>
      <c r="U80" s="32"/>
    </row>
    <row r="81" spans="2:21" ht="14.25" customHeight="1">
      <c r="B81" s="26"/>
      <c r="C81" s="58" t="s">
        <v>38</v>
      </c>
      <c r="D81" s="100">
        <f>+N83</f>
        <v>0</v>
      </c>
      <c r="E81" s="101"/>
      <c r="F81" s="101"/>
      <c r="G81" s="101"/>
      <c r="H81" s="59">
        <v>1</v>
      </c>
      <c r="I81" s="114" t="s">
        <v>8</v>
      </c>
      <c r="J81" s="114" t="s">
        <v>9</v>
      </c>
      <c r="K81" s="57" t="s">
        <v>10</v>
      </c>
      <c r="L81" s="101"/>
      <c r="M81" s="62" t="s">
        <v>4</v>
      </c>
      <c r="N81" s="61">
        <f>ROUND(H81*L81,0)</f>
        <v>0</v>
      </c>
      <c r="O81" s="174"/>
      <c r="P81" s="195"/>
      <c r="Q81" s="61"/>
      <c r="R81" s="195"/>
      <c r="S81" s="61"/>
      <c r="T81" s="126"/>
      <c r="U81" s="32"/>
    </row>
    <row r="82" spans="2:21" ht="14.25" customHeight="1">
      <c r="B82" s="26"/>
      <c r="C82" s="58"/>
      <c r="D82" s="27"/>
      <c r="E82" s="101"/>
      <c r="F82" s="101"/>
      <c r="G82" s="101"/>
      <c r="H82" s="59">
        <v>1</v>
      </c>
      <c r="I82" s="114" t="s">
        <v>8</v>
      </c>
      <c r="J82" s="114" t="s">
        <v>9</v>
      </c>
      <c r="K82" s="57" t="s">
        <v>10</v>
      </c>
      <c r="L82" s="101"/>
      <c r="M82" s="62" t="s">
        <v>4</v>
      </c>
      <c r="N82" s="61">
        <f>ROUND(H82*L82,0)</f>
        <v>0</v>
      </c>
      <c r="O82" s="174"/>
      <c r="P82" s="195"/>
      <c r="Q82" s="61"/>
      <c r="R82" s="195"/>
      <c r="S82" s="61"/>
      <c r="T82" s="126"/>
      <c r="U82" s="32"/>
    </row>
    <row r="83" spans="2:21" ht="14.25" customHeight="1">
      <c r="B83" s="26"/>
      <c r="C83" s="58"/>
      <c r="D83" s="27"/>
      <c r="E83" s="101"/>
      <c r="F83" s="101"/>
      <c r="G83" s="101"/>
      <c r="H83" s="59"/>
      <c r="I83" s="114"/>
      <c r="J83" s="128"/>
      <c r="K83" s="57"/>
      <c r="L83" s="116" t="s">
        <v>68</v>
      </c>
      <c r="M83" s="119" t="s">
        <v>11</v>
      </c>
      <c r="N83" s="165">
        <f>SUM(N81:N82)</f>
        <v>0</v>
      </c>
      <c r="O83" s="175"/>
      <c r="P83" s="196"/>
      <c r="Q83" s="163"/>
      <c r="R83" s="196"/>
      <c r="S83" s="163"/>
      <c r="T83" s="126"/>
      <c r="U83" s="32"/>
    </row>
    <row r="84" spans="2:21" ht="14.25" customHeight="1">
      <c r="B84" s="26"/>
      <c r="C84" s="58"/>
      <c r="D84" s="27"/>
      <c r="E84" s="101"/>
      <c r="F84" s="101"/>
      <c r="G84" s="101"/>
      <c r="H84" s="101"/>
      <c r="I84" s="101"/>
      <c r="J84" s="101"/>
      <c r="K84" s="101"/>
      <c r="L84" s="135"/>
      <c r="M84" s="125"/>
      <c r="N84" s="135"/>
      <c r="O84" s="176"/>
      <c r="P84" s="197"/>
      <c r="Q84" s="135"/>
      <c r="R84" s="197"/>
      <c r="S84" s="135"/>
      <c r="T84" s="126"/>
      <c r="U84" s="32"/>
    </row>
    <row r="85" spans="2:21" ht="14.25" customHeight="1">
      <c r="B85" s="138" t="s">
        <v>39</v>
      </c>
      <c r="C85" s="139"/>
      <c r="D85" s="160">
        <f>SUM(D25:D84)</f>
        <v>0</v>
      </c>
      <c r="E85" s="101"/>
      <c r="F85" s="101"/>
      <c r="G85" s="101"/>
      <c r="H85" s="59"/>
      <c r="I85" s="114"/>
      <c r="J85" s="128"/>
      <c r="K85" s="57"/>
      <c r="L85" s="61"/>
      <c r="M85" s="62"/>
      <c r="N85" s="61"/>
      <c r="O85" s="174"/>
      <c r="P85" s="195"/>
      <c r="Q85" s="61"/>
      <c r="R85" s="195"/>
      <c r="S85" s="61"/>
      <c r="T85" s="126"/>
      <c r="U85" s="32"/>
    </row>
    <row r="86" spans="2:21" ht="27.75" customHeight="1">
      <c r="B86" s="306" t="s">
        <v>5</v>
      </c>
      <c r="C86" s="307"/>
      <c r="D86" s="86">
        <f>D23+D85</f>
        <v>0</v>
      </c>
      <c r="E86" s="154" t="s">
        <v>13</v>
      </c>
      <c r="F86" s="154"/>
      <c r="G86" s="33"/>
      <c r="H86" s="34"/>
      <c r="I86" s="35"/>
      <c r="J86" s="36"/>
      <c r="K86" s="36"/>
      <c r="L86" s="6"/>
      <c r="M86" s="6"/>
      <c r="N86" s="37"/>
      <c r="O86" s="178">
        <f>SUM(O12:O85)</f>
        <v>0</v>
      </c>
      <c r="P86" s="200">
        <f>SUM(P12:P85)</f>
        <v>0</v>
      </c>
      <c r="Q86" s="37">
        <f>SUM(Q12:Q85)</f>
        <v>0</v>
      </c>
      <c r="R86" s="200">
        <f>SUM(R12:R85)</f>
        <v>0</v>
      </c>
      <c r="S86" s="37">
        <f>SUM(S12:S85)</f>
        <v>0</v>
      </c>
      <c r="T86" s="9"/>
      <c r="U86" s="83"/>
    </row>
    <row r="87" spans="2:25" s="38" customFormat="1" ht="27.75" customHeight="1">
      <c r="B87" s="308" t="s">
        <v>40</v>
      </c>
      <c r="C87" s="309"/>
      <c r="D87" s="86">
        <f>ROUND((D86-D77)*15%,0)</f>
        <v>0</v>
      </c>
      <c r="E87" s="155" t="s">
        <v>25</v>
      </c>
      <c r="F87" s="155"/>
      <c r="G87" s="39"/>
      <c r="H87" s="40"/>
      <c r="I87" s="41"/>
      <c r="J87" s="40"/>
      <c r="K87" s="40"/>
      <c r="L87" s="91">
        <f>ROUNDDOWN((D86-D77)*0.15,0)</f>
        <v>0</v>
      </c>
      <c r="M87" s="92" t="s">
        <v>24</v>
      </c>
      <c r="N87" s="93"/>
      <c r="O87" s="181">
        <f>+O86-O79</f>
        <v>0</v>
      </c>
      <c r="P87" s="201">
        <f>+P86-P79</f>
        <v>0</v>
      </c>
      <c r="Q87" s="182">
        <f>+Q86-Q79</f>
        <v>0</v>
      </c>
      <c r="R87" s="201">
        <f>+R86-R79</f>
        <v>0</v>
      </c>
      <c r="S87" s="182">
        <f>+S86-S79</f>
        <v>0</v>
      </c>
      <c r="T87" s="42"/>
      <c r="U87" s="43"/>
      <c r="V87" s="76"/>
      <c r="X87" s="77"/>
      <c r="Y87" s="78"/>
    </row>
    <row r="88" spans="2:20" ht="27.75" customHeight="1">
      <c r="B88" s="310" t="s">
        <v>14</v>
      </c>
      <c r="C88" s="311"/>
      <c r="D88" s="87">
        <f>D87+D86</f>
        <v>0</v>
      </c>
      <c r="E88" s="44"/>
      <c r="F88" s="44"/>
      <c r="G88" s="44"/>
      <c r="H88" s="44"/>
      <c r="I88" s="45"/>
      <c r="J88" s="44"/>
      <c r="K88" s="44"/>
      <c r="L88" s="36"/>
      <c r="M88" s="46"/>
      <c r="N88" s="37"/>
      <c r="O88" s="178">
        <f>O87+O86</f>
        <v>0</v>
      </c>
      <c r="P88" s="200">
        <f>P87+P86</f>
        <v>0</v>
      </c>
      <c r="Q88" s="37">
        <f>Q87+Q86</f>
        <v>0</v>
      </c>
      <c r="R88" s="200">
        <f>R87+R86</f>
        <v>0</v>
      </c>
      <c r="S88" s="37">
        <f>S87+S86</f>
        <v>0</v>
      </c>
      <c r="T88" s="9"/>
    </row>
    <row r="89" spans="2:20" ht="27.75" customHeight="1">
      <c r="B89" s="303" t="s">
        <v>15</v>
      </c>
      <c r="C89" s="304"/>
      <c r="D89" s="86">
        <f>+ROUND(D88*8/100,0)</f>
        <v>0</v>
      </c>
      <c r="E89" s="44"/>
      <c r="F89" s="44"/>
      <c r="G89" s="44"/>
      <c r="H89" s="44"/>
      <c r="I89" s="45"/>
      <c r="J89" s="44"/>
      <c r="K89" s="44"/>
      <c r="L89" s="36"/>
      <c r="M89" s="46"/>
      <c r="N89" s="37"/>
      <c r="O89" s="178">
        <f>+ROUND(O88*8/100,0)</f>
        <v>0</v>
      </c>
      <c r="P89" s="200">
        <f>+ROUND(P88*8/100,0)</f>
        <v>0</v>
      </c>
      <c r="Q89" s="37">
        <f>+ROUND(Q88*8/100,0)</f>
        <v>0</v>
      </c>
      <c r="R89" s="200">
        <f>+ROUND(R88*8/100,0)</f>
        <v>0</v>
      </c>
      <c r="S89" s="37">
        <f>+ROUND(S88*8/100,0)</f>
        <v>0</v>
      </c>
      <c r="T89" s="47"/>
    </row>
    <row r="90" spans="2:20" ht="27.75" customHeight="1" thickBot="1">
      <c r="B90" s="299" t="s">
        <v>16</v>
      </c>
      <c r="C90" s="300"/>
      <c r="D90" s="88">
        <f>D88+D89</f>
        <v>0</v>
      </c>
      <c r="E90" s="48"/>
      <c r="F90" s="48"/>
      <c r="G90" s="48"/>
      <c r="H90" s="48"/>
      <c r="I90" s="49"/>
      <c r="J90" s="48"/>
      <c r="K90" s="48"/>
      <c r="L90" s="50"/>
      <c r="M90" s="51"/>
      <c r="N90" s="52"/>
      <c r="O90" s="179">
        <f>O88+O89</f>
        <v>0</v>
      </c>
      <c r="P90" s="202">
        <f>P88+P89</f>
        <v>0</v>
      </c>
      <c r="Q90" s="52">
        <f>Q88+Q89</f>
        <v>0</v>
      </c>
      <c r="R90" s="202">
        <f>R88+R89</f>
        <v>0</v>
      </c>
      <c r="S90" s="52">
        <f>S88+S89</f>
        <v>0</v>
      </c>
      <c r="T90" s="53"/>
    </row>
    <row r="91" spans="2:20" ht="36" customHeight="1">
      <c r="B91" s="296" t="s">
        <v>77</v>
      </c>
      <c r="C91" s="296"/>
      <c r="D91" s="54"/>
      <c r="E91" s="12" t="s">
        <v>76</v>
      </c>
      <c r="F91" s="12"/>
      <c r="G91" s="12"/>
      <c r="H91" s="12"/>
      <c r="I91" s="23"/>
      <c r="J91" s="12"/>
      <c r="K91" s="12"/>
      <c r="L91" s="24"/>
      <c r="M91" s="25"/>
      <c r="N91" s="55"/>
      <c r="O91" s="55"/>
      <c r="P91" s="55"/>
      <c r="Q91" s="55"/>
      <c r="R91" s="55"/>
      <c r="S91" s="55"/>
      <c r="T91" s="56"/>
    </row>
    <row r="92" spans="2:20" ht="18" customHeight="1">
      <c r="B92" s="297" t="s">
        <v>78</v>
      </c>
      <c r="C92" s="297"/>
      <c r="D92" s="54"/>
      <c r="E92" s="58" t="s">
        <v>79</v>
      </c>
      <c r="F92" s="12"/>
      <c r="G92" s="12"/>
      <c r="H92" s="12"/>
      <c r="I92" s="23"/>
      <c r="J92" s="12"/>
      <c r="K92" s="12"/>
      <c r="L92" s="24"/>
      <c r="M92" s="25"/>
      <c r="N92" s="55"/>
      <c r="O92" s="55"/>
      <c r="P92" s="55"/>
      <c r="Q92" s="55"/>
      <c r="R92" s="55"/>
      <c r="S92" s="55"/>
      <c r="T92" s="56"/>
    </row>
    <row r="93" spans="2:20" ht="27.75" customHeight="1">
      <c r="B93" s="298" t="s">
        <v>80</v>
      </c>
      <c r="C93" s="298"/>
      <c r="D93" s="54" t="e">
        <f>ROUND(+D90/(D91)/D92,0)</f>
        <v>#DIV/0!</v>
      </c>
      <c r="E93" s="12"/>
      <c r="F93" s="12"/>
      <c r="G93" s="12"/>
      <c r="H93" s="12"/>
      <c r="I93" s="23"/>
      <c r="J93" s="12"/>
      <c r="K93" s="12"/>
      <c r="L93" s="24"/>
      <c r="M93" s="25"/>
      <c r="N93" s="55"/>
      <c r="O93" s="55"/>
      <c r="P93" s="55"/>
      <c r="Q93" s="55"/>
      <c r="R93" s="55"/>
      <c r="S93" s="55"/>
      <c r="T93" s="56"/>
    </row>
    <row r="94" spans="2:20" ht="20.25" customHeight="1">
      <c r="B94" s="57"/>
      <c r="C94" s="57"/>
      <c r="D94" s="58"/>
      <c r="E94" s="30"/>
      <c r="F94" s="30"/>
      <c r="G94" s="30"/>
      <c r="H94" s="58"/>
      <c r="I94" s="59"/>
      <c r="J94" s="60"/>
      <c r="K94" s="60"/>
      <c r="L94" s="61"/>
      <c r="M94" s="62"/>
      <c r="N94" s="63"/>
      <c r="O94" s="63"/>
      <c r="P94" s="63"/>
      <c r="Q94" s="63"/>
      <c r="R94" s="63"/>
      <c r="S94" s="63"/>
      <c r="T94" s="64"/>
    </row>
    <row r="95" spans="1:20" s="13" customFormat="1" ht="21.75" customHeight="1">
      <c r="A95" s="31"/>
      <c r="B95" s="65"/>
      <c r="C95" s="10"/>
      <c r="D95" s="54"/>
      <c r="E95" s="66"/>
      <c r="F95" s="31"/>
      <c r="G95" s="31"/>
      <c r="M95" s="67"/>
      <c r="T95" s="68"/>
    </row>
    <row r="96" spans="1:20" s="13" customFormat="1" ht="21.75" customHeight="1">
      <c r="A96" s="31"/>
      <c r="B96" s="31"/>
      <c r="C96" s="31"/>
      <c r="D96" s="31"/>
      <c r="E96" s="69"/>
      <c r="F96" s="31"/>
      <c r="G96" s="31"/>
      <c r="M96" s="67"/>
      <c r="T96" s="68"/>
    </row>
    <row r="97" spans="1:20" s="13" customFormat="1" ht="21.75" customHeight="1">
      <c r="A97" s="31"/>
      <c r="B97" s="31"/>
      <c r="C97" s="31"/>
      <c r="D97" s="31"/>
      <c r="E97" s="70"/>
      <c r="F97" s="31"/>
      <c r="G97" s="31"/>
      <c r="H97" s="71"/>
      <c r="M97" s="67"/>
      <c r="T97" s="68"/>
    </row>
    <row r="98" spans="1:20" s="13" customFormat="1" ht="21.75" customHeight="1">
      <c r="A98" s="31"/>
      <c r="B98" s="31"/>
      <c r="C98" s="31"/>
      <c r="D98" s="31"/>
      <c r="E98" s="72"/>
      <c r="F98" s="31"/>
      <c r="G98" s="31"/>
      <c r="H98" s="71"/>
      <c r="M98" s="67"/>
      <c r="T98" s="68"/>
    </row>
    <row r="99" ht="21.75" customHeight="1"/>
    <row r="102" spans="4:8" ht="13.5">
      <c r="D102" s="75"/>
      <c r="H102" s="75"/>
    </row>
    <row r="105" spans="4:8" ht="13.5">
      <c r="D105" s="75"/>
      <c r="H105" s="75"/>
    </row>
    <row r="106" spans="4:8" ht="13.5">
      <c r="D106" s="75"/>
      <c r="H106" s="75"/>
    </row>
    <row r="110" spans="4:8" ht="13.5">
      <c r="D110" s="75"/>
      <c r="H110" s="75"/>
    </row>
    <row r="111" spans="4:8" ht="13.5">
      <c r="D111" s="75"/>
      <c r="H111" s="75"/>
    </row>
  </sheetData>
  <sheetProtection/>
  <mergeCells count="18">
    <mergeCell ref="B1:T1"/>
    <mergeCell ref="B2:T3"/>
    <mergeCell ref="C7:D7"/>
    <mergeCell ref="B10:C11"/>
    <mergeCell ref="D10:D11"/>
    <mergeCell ref="E10:S10"/>
    <mergeCell ref="T10:T11"/>
    <mergeCell ref="E11:N11"/>
    <mergeCell ref="B90:C90"/>
    <mergeCell ref="B91:C91"/>
    <mergeCell ref="B92:C92"/>
    <mergeCell ref="B93:C93"/>
    <mergeCell ref="H44:I44"/>
    <mergeCell ref="H49:I49"/>
    <mergeCell ref="B86:C86"/>
    <mergeCell ref="B87:C87"/>
    <mergeCell ref="B88:C88"/>
    <mergeCell ref="B89:C89"/>
  </mergeCells>
  <printOptions horizontalCentered="1"/>
  <pageMargins left="0.3937007874015748" right="0.3937007874015748" top="0.7874015748031497" bottom="0.5905511811023623" header="0.31496062992125984" footer="0.31496062992125984"/>
  <pageSetup fitToHeight="1" fitToWidth="1" horizontalDpi="600" verticalDpi="600" orientation="portrait" paperSize="9" scale="46" r:id="rId2"/>
  <headerFooter alignWithMargins="0">
    <oddFooter>&amp;C&amp;20&amp;P/&amp;N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Y111"/>
  <sheetViews>
    <sheetView view="pageBreakPreview" zoomScale="70" zoomScaleNormal="85" zoomScaleSheetLayoutView="70" zoomScalePageLayoutView="0" workbookViewId="0" topLeftCell="A1">
      <selection activeCell="D6" sqref="D6"/>
    </sheetView>
  </sheetViews>
  <sheetFormatPr defaultColWidth="9.140625" defaultRowHeight="15"/>
  <cols>
    <col min="1" max="1" width="2.28125" style="1" customWidth="1"/>
    <col min="2" max="2" width="3.421875" style="1" customWidth="1"/>
    <col min="3" max="3" width="17.00390625" style="1" customWidth="1"/>
    <col min="4" max="4" width="14.140625" style="1" customWidth="1"/>
    <col min="5" max="5" width="27.28125" style="1" customWidth="1"/>
    <col min="6" max="6" width="5.421875" style="1" customWidth="1"/>
    <col min="7" max="7" width="7.28125" style="1" customWidth="1"/>
    <col min="8" max="9" width="5.421875" style="1" customWidth="1"/>
    <col min="10" max="10" width="7.28125" style="1" customWidth="1"/>
    <col min="11" max="11" width="5.421875" style="1" customWidth="1"/>
    <col min="12" max="12" width="14.140625" style="1" customWidth="1"/>
    <col min="13" max="13" width="2.421875" style="73" customWidth="1"/>
    <col min="14" max="19" width="12.140625" style="1" customWidth="1"/>
    <col min="20" max="20" width="20.00390625" style="74" customWidth="1"/>
    <col min="21" max="21" width="8.140625" style="1" customWidth="1"/>
    <col min="22" max="22" width="9.28125" style="1" bestFit="1" customWidth="1"/>
    <col min="23" max="16384" width="9.00390625" style="1" customWidth="1"/>
  </cols>
  <sheetData>
    <row r="1" spans="2:20" ht="24" customHeight="1">
      <c r="B1" s="305" t="s">
        <v>161</v>
      </c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</row>
    <row r="2" spans="2:20" ht="24" customHeight="1">
      <c r="B2" s="314" t="s">
        <v>46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</row>
    <row r="3" spans="2:20" ht="24" customHeight="1"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</row>
    <row r="4" spans="2:20" ht="24" customHeight="1"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</row>
    <row r="5" spans="2:20" ht="24">
      <c r="B5" s="99"/>
      <c r="C5" s="203" t="s">
        <v>30</v>
      </c>
      <c r="D5" s="203" t="s">
        <v>166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</row>
    <row r="6" spans="2:20" ht="12" customHeight="1">
      <c r="B6" s="99"/>
      <c r="C6" s="98"/>
      <c r="D6" s="98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</row>
    <row r="7" spans="2:20" ht="18.75">
      <c r="B7" s="94"/>
      <c r="C7" s="313" t="s">
        <v>31</v>
      </c>
      <c r="D7" s="313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2:20" ht="12" customHeight="1">
      <c r="B8" s="99"/>
      <c r="C8" s="98"/>
      <c r="D8" s="98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</row>
    <row r="9" spans="2:20" ht="18.75" customHeight="1" thickBot="1">
      <c r="B9" s="2"/>
      <c r="C9" s="2"/>
      <c r="D9" s="2"/>
      <c r="E9" s="3"/>
      <c r="F9" s="3"/>
      <c r="G9" s="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4" t="s">
        <v>0</v>
      </c>
    </row>
    <row r="10" spans="2:20" s="113" customFormat="1" ht="15.75" customHeight="1">
      <c r="B10" s="316" t="s">
        <v>1</v>
      </c>
      <c r="C10" s="317"/>
      <c r="D10" s="320" t="s">
        <v>18</v>
      </c>
      <c r="E10" s="324" t="s">
        <v>20</v>
      </c>
      <c r="F10" s="325"/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6"/>
      <c r="T10" s="322" t="s">
        <v>19</v>
      </c>
    </row>
    <row r="11" spans="2:20" s="113" customFormat="1" ht="15.75" customHeight="1">
      <c r="B11" s="318"/>
      <c r="C11" s="319"/>
      <c r="D11" s="321"/>
      <c r="E11" s="327" t="s">
        <v>72</v>
      </c>
      <c r="F11" s="328"/>
      <c r="G11" s="328"/>
      <c r="H11" s="328"/>
      <c r="I11" s="328"/>
      <c r="J11" s="328"/>
      <c r="K11" s="328"/>
      <c r="L11" s="328"/>
      <c r="M11" s="328"/>
      <c r="N11" s="329"/>
      <c r="O11" s="180" t="s">
        <v>70</v>
      </c>
      <c r="P11" s="186" t="s">
        <v>71</v>
      </c>
      <c r="Q11" s="107" t="s">
        <v>73</v>
      </c>
      <c r="R11" s="186" t="s">
        <v>74</v>
      </c>
      <c r="S11" s="107" t="s">
        <v>75</v>
      </c>
      <c r="T11" s="323"/>
    </row>
    <row r="12" spans="2:20" ht="15.75" customHeight="1">
      <c r="B12" s="5"/>
      <c r="C12" s="6"/>
      <c r="D12" s="7"/>
      <c r="E12" s="6"/>
      <c r="F12" s="8"/>
      <c r="G12" s="8"/>
      <c r="H12" s="8"/>
      <c r="I12" s="8"/>
      <c r="J12" s="8"/>
      <c r="K12" s="8"/>
      <c r="L12" s="8"/>
      <c r="M12" s="8"/>
      <c r="N12" s="8"/>
      <c r="O12" s="166"/>
      <c r="P12" s="187"/>
      <c r="Q12" s="8"/>
      <c r="R12" s="187"/>
      <c r="S12" s="8"/>
      <c r="T12" s="9"/>
    </row>
    <row r="13" spans="2:20" ht="14.25" customHeight="1">
      <c r="B13" s="85" t="s">
        <v>2</v>
      </c>
      <c r="C13" s="140"/>
      <c r="D13" s="89"/>
      <c r="E13" s="141" t="s">
        <v>26</v>
      </c>
      <c r="F13" s="141"/>
      <c r="G13" s="141"/>
      <c r="H13" s="141"/>
      <c r="I13" s="141"/>
      <c r="J13" s="102" t="s">
        <v>44</v>
      </c>
      <c r="K13" s="102" t="s">
        <v>3</v>
      </c>
      <c r="L13" s="142">
        <v>42000</v>
      </c>
      <c r="M13" s="104" t="s">
        <v>4</v>
      </c>
      <c r="N13" s="105">
        <f>ROUND(I13*L13,0)</f>
        <v>0</v>
      </c>
      <c r="O13" s="167"/>
      <c r="P13" s="188"/>
      <c r="Q13" s="105"/>
      <c r="R13" s="188"/>
      <c r="S13" s="105"/>
      <c r="T13" s="126"/>
    </row>
    <row r="14" spans="2:20" ht="14.25" customHeight="1">
      <c r="B14" s="85"/>
      <c r="C14" s="143"/>
      <c r="D14" s="89"/>
      <c r="E14" s="141"/>
      <c r="F14" s="141"/>
      <c r="G14" s="141"/>
      <c r="H14" s="141"/>
      <c r="I14" s="141"/>
      <c r="J14" s="102"/>
      <c r="K14" s="102"/>
      <c r="L14" s="142"/>
      <c r="M14" s="104"/>
      <c r="N14" s="105"/>
      <c r="O14" s="167"/>
      <c r="P14" s="188"/>
      <c r="Q14" s="105"/>
      <c r="R14" s="188"/>
      <c r="S14" s="105"/>
      <c r="T14" s="126"/>
    </row>
    <row r="15" spans="2:20" ht="14.25" customHeight="1">
      <c r="B15" s="85"/>
      <c r="C15" s="143"/>
      <c r="D15" s="89"/>
      <c r="E15" s="141" t="s">
        <v>27</v>
      </c>
      <c r="F15" s="141"/>
      <c r="G15" s="141"/>
      <c r="H15" s="141"/>
      <c r="I15" s="141"/>
      <c r="J15" s="102" t="s">
        <v>44</v>
      </c>
      <c r="K15" s="102" t="s">
        <v>3</v>
      </c>
      <c r="L15" s="142">
        <v>32000</v>
      </c>
      <c r="M15" s="104" t="s">
        <v>4</v>
      </c>
      <c r="N15" s="105">
        <f>ROUND(I15*L15,0)</f>
        <v>0</v>
      </c>
      <c r="O15" s="167"/>
      <c r="P15" s="188"/>
      <c r="Q15" s="105"/>
      <c r="R15" s="188"/>
      <c r="S15" s="105"/>
      <c r="T15" s="126"/>
    </row>
    <row r="16" spans="2:20" ht="14.25" customHeight="1">
      <c r="B16" s="85"/>
      <c r="C16" s="143"/>
      <c r="D16" s="89"/>
      <c r="E16" s="141"/>
      <c r="F16" s="141"/>
      <c r="G16" s="141"/>
      <c r="H16" s="141"/>
      <c r="I16" s="141"/>
      <c r="J16" s="102"/>
      <c r="K16" s="102"/>
      <c r="L16" s="142"/>
      <c r="M16" s="104"/>
      <c r="N16" s="105"/>
      <c r="O16" s="167"/>
      <c r="P16" s="188"/>
      <c r="Q16" s="105"/>
      <c r="R16" s="188"/>
      <c r="S16" s="105"/>
      <c r="T16" s="126"/>
    </row>
    <row r="17" spans="2:20" ht="14.25" customHeight="1">
      <c r="B17" s="85"/>
      <c r="C17" s="143"/>
      <c r="D17" s="89"/>
      <c r="E17" s="141" t="s">
        <v>28</v>
      </c>
      <c r="F17" s="141"/>
      <c r="G17" s="141"/>
      <c r="H17" s="141"/>
      <c r="I17" s="141"/>
      <c r="J17" s="102" t="s">
        <v>44</v>
      </c>
      <c r="K17" s="102" t="s">
        <v>3</v>
      </c>
      <c r="L17" s="142">
        <v>22000</v>
      </c>
      <c r="M17" s="104" t="s">
        <v>4</v>
      </c>
      <c r="N17" s="105">
        <f>ROUND(I17*L17,0)</f>
        <v>0</v>
      </c>
      <c r="O17" s="167"/>
      <c r="P17" s="188"/>
      <c r="Q17" s="105"/>
      <c r="R17" s="188"/>
      <c r="S17" s="105"/>
      <c r="T17" s="126"/>
    </row>
    <row r="18" spans="2:20" ht="14.25" customHeight="1">
      <c r="B18" s="85"/>
      <c r="C18" s="143"/>
      <c r="D18" s="89"/>
      <c r="E18" s="141"/>
      <c r="F18" s="141"/>
      <c r="G18" s="141"/>
      <c r="H18" s="141"/>
      <c r="I18" s="141"/>
      <c r="J18" s="102"/>
      <c r="K18" s="102"/>
      <c r="L18" s="142"/>
      <c r="M18" s="104"/>
      <c r="N18" s="105"/>
      <c r="O18" s="167"/>
      <c r="P18" s="188"/>
      <c r="Q18" s="105"/>
      <c r="R18" s="188"/>
      <c r="S18" s="105"/>
      <c r="T18" s="126"/>
    </row>
    <row r="19" spans="2:20" ht="14.25" customHeight="1">
      <c r="B19" s="85"/>
      <c r="C19" s="143"/>
      <c r="D19" s="89"/>
      <c r="E19" s="141" t="s">
        <v>29</v>
      </c>
      <c r="F19" s="141"/>
      <c r="G19" s="141"/>
      <c r="H19" s="141"/>
      <c r="I19" s="141"/>
      <c r="J19" s="102" t="s">
        <v>44</v>
      </c>
      <c r="K19" s="102" t="s">
        <v>3</v>
      </c>
      <c r="L19" s="142"/>
      <c r="M19" s="104" t="s">
        <v>4</v>
      </c>
      <c r="N19" s="105">
        <f>ROUND(I19*L19,0)</f>
        <v>0</v>
      </c>
      <c r="O19" s="167"/>
      <c r="P19" s="188"/>
      <c r="Q19" s="105"/>
      <c r="R19" s="188"/>
      <c r="S19" s="105"/>
      <c r="T19" s="126"/>
    </row>
    <row r="20" spans="2:20" ht="14.25" customHeight="1">
      <c r="B20" s="85"/>
      <c r="C20" s="143"/>
      <c r="D20" s="89"/>
      <c r="E20" s="141"/>
      <c r="F20" s="141"/>
      <c r="G20" s="141"/>
      <c r="H20" s="141"/>
      <c r="I20" s="141"/>
      <c r="J20" s="102"/>
      <c r="K20" s="102"/>
      <c r="L20" s="142"/>
      <c r="M20" s="104"/>
      <c r="N20" s="105"/>
      <c r="O20" s="167"/>
      <c r="P20" s="188"/>
      <c r="Q20" s="105"/>
      <c r="R20" s="188"/>
      <c r="S20" s="105"/>
      <c r="T20" s="126"/>
    </row>
    <row r="21" spans="2:20" ht="14.25" customHeight="1">
      <c r="B21" s="85"/>
      <c r="C21" s="143"/>
      <c r="D21" s="89"/>
      <c r="E21" s="141"/>
      <c r="F21" s="141"/>
      <c r="G21" s="141"/>
      <c r="H21" s="141"/>
      <c r="I21" s="141"/>
      <c r="J21" s="102" t="s">
        <v>44</v>
      </c>
      <c r="K21" s="102" t="s">
        <v>3</v>
      </c>
      <c r="L21" s="142"/>
      <c r="M21" s="104" t="s">
        <v>4</v>
      </c>
      <c r="N21" s="105">
        <f>ROUND(I21*L21,0)</f>
        <v>0</v>
      </c>
      <c r="O21" s="167"/>
      <c r="P21" s="188"/>
      <c r="Q21" s="105"/>
      <c r="R21" s="188"/>
      <c r="S21" s="105"/>
      <c r="T21" s="126"/>
    </row>
    <row r="22" spans="2:20" ht="14.25" customHeight="1">
      <c r="B22" s="82"/>
      <c r="C22" s="58"/>
      <c r="D22" s="89"/>
      <c r="E22" s="141"/>
      <c r="F22" s="141"/>
      <c r="G22" s="141"/>
      <c r="H22" s="141"/>
      <c r="I22" s="141"/>
      <c r="J22" s="102"/>
      <c r="K22" s="102"/>
      <c r="L22" s="142"/>
      <c r="M22" s="104"/>
      <c r="N22" s="105"/>
      <c r="O22" s="167"/>
      <c r="P22" s="188"/>
      <c r="Q22" s="105"/>
      <c r="R22" s="188"/>
      <c r="S22" s="105"/>
      <c r="T22" s="126"/>
    </row>
    <row r="23" spans="2:21" s="13" customFormat="1" ht="14.25" customHeight="1">
      <c r="B23" s="146" t="s">
        <v>23</v>
      </c>
      <c r="C23" s="130"/>
      <c r="D23" s="159">
        <f>SUM(D12:D22)</f>
        <v>0</v>
      </c>
      <c r="E23" s="144"/>
      <c r="F23" s="144"/>
      <c r="G23" s="144"/>
      <c r="H23" s="144"/>
      <c r="I23" s="144"/>
      <c r="J23" s="145"/>
      <c r="K23" s="145"/>
      <c r="L23" s="108" t="s">
        <v>5</v>
      </c>
      <c r="M23" s="109"/>
      <c r="N23" s="164">
        <f>SUM(N13:N21)</f>
        <v>0</v>
      </c>
      <c r="O23" s="168"/>
      <c r="P23" s="189"/>
      <c r="Q23" s="161"/>
      <c r="R23" s="189"/>
      <c r="S23" s="161"/>
      <c r="T23" s="126"/>
      <c r="U23" s="14"/>
    </row>
    <row r="24" spans="2:20" ht="14.25" customHeight="1">
      <c r="B24" s="15"/>
      <c r="C24" s="16"/>
      <c r="D24" s="17"/>
      <c r="E24" s="16"/>
      <c r="F24" s="16"/>
      <c r="G24" s="16"/>
      <c r="H24" s="16"/>
      <c r="I24" s="18"/>
      <c r="J24" s="16"/>
      <c r="K24" s="16"/>
      <c r="L24" s="19"/>
      <c r="M24" s="20"/>
      <c r="N24" s="16"/>
      <c r="O24" s="169"/>
      <c r="P24" s="190"/>
      <c r="Q24" s="16"/>
      <c r="R24" s="190"/>
      <c r="S24" s="16"/>
      <c r="T24" s="21"/>
    </row>
    <row r="25" spans="1:20" ht="14.25" customHeight="1">
      <c r="A25" s="22"/>
      <c r="B25" s="79"/>
      <c r="C25" s="44"/>
      <c r="D25" s="80"/>
      <c r="E25" s="44"/>
      <c r="F25" s="44"/>
      <c r="G25" s="44"/>
      <c r="H25" s="44"/>
      <c r="I25" s="45"/>
      <c r="J25" s="44"/>
      <c r="K25" s="44"/>
      <c r="L25" s="36"/>
      <c r="M25" s="46"/>
      <c r="N25" s="44"/>
      <c r="O25" s="170"/>
      <c r="P25" s="191"/>
      <c r="Q25" s="12"/>
      <c r="R25" s="191"/>
      <c r="S25" s="12"/>
      <c r="T25" s="11"/>
    </row>
    <row r="26" spans="2:20" ht="14.25" customHeight="1">
      <c r="B26" s="26" t="s">
        <v>6</v>
      </c>
      <c r="C26" s="12"/>
      <c r="D26" s="84"/>
      <c r="E26" s="22"/>
      <c r="F26" s="22"/>
      <c r="G26" s="22"/>
      <c r="H26" s="22"/>
      <c r="I26" s="22"/>
      <c r="J26" s="22"/>
      <c r="K26" s="22"/>
      <c r="L26" s="22"/>
      <c r="M26" s="28"/>
      <c r="N26" s="22"/>
      <c r="O26" s="171"/>
      <c r="P26" s="192"/>
      <c r="Q26" s="22"/>
      <c r="R26" s="192"/>
      <c r="S26" s="22"/>
      <c r="T26" s="29"/>
    </row>
    <row r="27" spans="2:20" ht="14.25" customHeight="1">
      <c r="B27" s="26"/>
      <c r="C27" s="58" t="s">
        <v>32</v>
      </c>
      <c r="D27" s="100">
        <f>+N31</f>
        <v>0</v>
      </c>
      <c r="E27" s="101" t="s">
        <v>41</v>
      </c>
      <c r="F27" s="101"/>
      <c r="G27" s="101"/>
      <c r="H27" s="101"/>
      <c r="I27" s="101"/>
      <c r="J27" s="102" t="s">
        <v>44</v>
      </c>
      <c r="K27" s="102" t="s">
        <v>3</v>
      </c>
      <c r="L27" s="103">
        <v>6800</v>
      </c>
      <c r="M27" s="104" t="s">
        <v>4</v>
      </c>
      <c r="N27" s="105">
        <f>ROUND(I27*L27,0)</f>
        <v>0</v>
      </c>
      <c r="O27" s="167"/>
      <c r="P27" s="188"/>
      <c r="Q27" s="105"/>
      <c r="R27" s="188"/>
      <c r="S27" s="105"/>
      <c r="T27" s="106"/>
    </row>
    <row r="28" spans="2:20" ht="14.25" customHeight="1">
      <c r="B28" s="26"/>
      <c r="C28" s="58"/>
      <c r="D28" s="27"/>
      <c r="E28" s="101"/>
      <c r="F28" s="101"/>
      <c r="G28" s="101"/>
      <c r="H28" s="101"/>
      <c r="I28" s="101"/>
      <c r="J28" s="102" t="s">
        <v>44</v>
      </c>
      <c r="K28" s="102" t="s">
        <v>3</v>
      </c>
      <c r="L28" s="103">
        <v>6800</v>
      </c>
      <c r="M28" s="104" t="s">
        <v>4</v>
      </c>
      <c r="N28" s="105">
        <f>ROUND(I28*L28,0)</f>
        <v>0</v>
      </c>
      <c r="O28" s="167"/>
      <c r="P28" s="188"/>
      <c r="Q28" s="105"/>
      <c r="R28" s="188"/>
      <c r="S28" s="105"/>
      <c r="T28" s="106"/>
    </row>
    <row r="29" spans="2:20" ht="14.25" customHeight="1">
      <c r="B29" s="26"/>
      <c r="C29" s="58"/>
      <c r="D29" s="27"/>
      <c r="E29" s="101"/>
      <c r="F29" s="101"/>
      <c r="G29" s="101"/>
      <c r="H29" s="101"/>
      <c r="I29" s="101"/>
      <c r="J29" s="102" t="s">
        <v>44</v>
      </c>
      <c r="K29" s="102" t="s">
        <v>3</v>
      </c>
      <c r="L29" s="103">
        <v>6800</v>
      </c>
      <c r="M29" s="104" t="s">
        <v>4</v>
      </c>
      <c r="N29" s="105">
        <f>ROUND(I29*L29,0)</f>
        <v>0</v>
      </c>
      <c r="O29" s="167"/>
      <c r="P29" s="188"/>
      <c r="Q29" s="105"/>
      <c r="R29" s="188"/>
      <c r="S29" s="105"/>
      <c r="T29" s="106"/>
    </row>
    <row r="30" spans="2:20" ht="14.25" customHeight="1">
      <c r="B30" s="26"/>
      <c r="C30" s="58"/>
      <c r="D30" s="27"/>
      <c r="E30" s="101"/>
      <c r="F30" s="101"/>
      <c r="G30" s="101"/>
      <c r="H30" s="101"/>
      <c r="I30" s="101"/>
      <c r="J30" s="101"/>
      <c r="K30" s="101"/>
      <c r="L30" s="101"/>
      <c r="M30" s="107"/>
      <c r="N30" s="101"/>
      <c r="O30" s="172"/>
      <c r="P30" s="193"/>
      <c r="Q30" s="101"/>
      <c r="R30" s="193"/>
      <c r="S30" s="101"/>
      <c r="T30" s="106"/>
    </row>
    <row r="31" spans="2:20" ht="14.25" customHeight="1">
      <c r="B31" s="26"/>
      <c r="C31" s="58"/>
      <c r="D31" s="27"/>
      <c r="E31" s="101"/>
      <c r="F31" s="101"/>
      <c r="G31" s="101"/>
      <c r="H31" s="101"/>
      <c r="I31" s="101"/>
      <c r="J31" s="101"/>
      <c r="K31" s="101"/>
      <c r="L31" s="108" t="s">
        <v>5</v>
      </c>
      <c r="M31" s="109"/>
      <c r="N31" s="164">
        <f>SUM(N27:N30)</f>
        <v>0</v>
      </c>
      <c r="O31" s="168"/>
      <c r="P31" s="189"/>
      <c r="Q31" s="161"/>
      <c r="R31" s="189"/>
      <c r="S31" s="161"/>
      <c r="T31" s="106"/>
    </row>
    <row r="32" spans="2:20" ht="14.25" customHeight="1">
      <c r="B32" s="26"/>
      <c r="C32" s="58"/>
      <c r="D32" s="27"/>
      <c r="E32" s="101"/>
      <c r="F32" s="101"/>
      <c r="G32" s="101"/>
      <c r="H32" s="101"/>
      <c r="I32" s="101"/>
      <c r="J32" s="101"/>
      <c r="K32" s="101"/>
      <c r="L32" s="110"/>
      <c r="M32" s="111"/>
      <c r="N32" s="162"/>
      <c r="O32" s="173"/>
      <c r="P32" s="194"/>
      <c r="Q32" s="162"/>
      <c r="R32" s="194"/>
      <c r="S32" s="162"/>
      <c r="T32" s="106"/>
    </row>
    <row r="33" spans="2:20" ht="14.25" customHeight="1">
      <c r="B33" s="26"/>
      <c r="C33" s="58" t="s">
        <v>33</v>
      </c>
      <c r="D33" s="100">
        <f>+N37</f>
        <v>0</v>
      </c>
      <c r="E33" s="101" t="s">
        <v>45</v>
      </c>
      <c r="F33" s="101"/>
      <c r="G33" s="101"/>
      <c r="H33" s="112" t="s">
        <v>42</v>
      </c>
      <c r="I33" s="101"/>
      <c r="J33" s="107" t="s">
        <v>43</v>
      </c>
      <c r="K33" s="102" t="s">
        <v>3</v>
      </c>
      <c r="L33" s="103">
        <v>20000</v>
      </c>
      <c r="M33" s="104" t="s">
        <v>4</v>
      </c>
      <c r="N33" s="101">
        <f>+G33*I33*L33</f>
        <v>0</v>
      </c>
      <c r="O33" s="172"/>
      <c r="P33" s="193"/>
      <c r="Q33" s="101"/>
      <c r="R33" s="193"/>
      <c r="S33" s="101"/>
      <c r="T33" s="106"/>
    </row>
    <row r="34" spans="2:20" ht="14.25" customHeight="1">
      <c r="B34" s="26"/>
      <c r="C34" s="58"/>
      <c r="D34" s="27"/>
      <c r="E34" s="101"/>
      <c r="F34" s="101"/>
      <c r="G34" s="101"/>
      <c r="H34" s="101"/>
      <c r="I34" s="101"/>
      <c r="J34" s="101"/>
      <c r="K34" s="101"/>
      <c r="L34" s="101"/>
      <c r="M34" s="107"/>
      <c r="N34" s="101"/>
      <c r="O34" s="172"/>
      <c r="P34" s="193"/>
      <c r="Q34" s="101"/>
      <c r="R34" s="193"/>
      <c r="S34" s="101"/>
      <c r="T34" s="106"/>
    </row>
    <row r="35" spans="2:20" ht="14.25" customHeight="1">
      <c r="B35" s="26"/>
      <c r="C35" s="58"/>
      <c r="D35" s="27"/>
      <c r="E35" s="101"/>
      <c r="F35" s="101"/>
      <c r="G35" s="101"/>
      <c r="H35" s="101"/>
      <c r="I35" s="101"/>
      <c r="J35" s="101"/>
      <c r="K35" s="101"/>
      <c r="L35" s="101"/>
      <c r="M35" s="107"/>
      <c r="N35" s="101"/>
      <c r="O35" s="172"/>
      <c r="P35" s="193"/>
      <c r="Q35" s="101"/>
      <c r="R35" s="193"/>
      <c r="S35" s="101"/>
      <c r="T35" s="106"/>
    </row>
    <row r="36" spans="2:20" ht="14.25" customHeight="1">
      <c r="B36" s="26"/>
      <c r="C36" s="58"/>
      <c r="D36" s="27"/>
      <c r="E36" s="101"/>
      <c r="F36" s="101"/>
      <c r="G36" s="101"/>
      <c r="H36" s="101"/>
      <c r="I36" s="101"/>
      <c r="J36" s="101"/>
      <c r="K36" s="101"/>
      <c r="L36" s="101"/>
      <c r="M36" s="107"/>
      <c r="N36" s="101"/>
      <c r="O36" s="172"/>
      <c r="P36" s="193"/>
      <c r="Q36" s="101"/>
      <c r="R36" s="193"/>
      <c r="S36" s="101"/>
      <c r="T36" s="106"/>
    </row>
    <row r="37" spans="2:20" ht="14.25" customHeight="1">
      <c r="B37" s="26"/>
      <c r="C37" s="58"/>
      <c r="D37" s="27"/>
      <c r="E37" s="101"/>
      <c r="F37" s="101"/>
      <c r="G37" s="101"/>
      <c r="H37" s="101"/>
      <c r="I37" s="101"/>
      <c r="J37" s="101"/>
      <c r="K37" s="101"/>
      <c r="L37" s="108" t="s">
        <v>5</v>
      </c>
      <c r="M37" s="109"/>
      <c r="N37" s="164">
        <f>SUM(N33:N36)</f>
        <v>0</v>
      </c>
      <c r="O37" s="168"/>
      <c r="P37" s="189"/>
      <c r="Q37" s="161"/>
      <c r="R37" s="189"/>
      <c r="S37" s="161"/>
      <c r="T37" s="106"/>
    </row>
    <row r="38" spans="2:20" ht="14.25" customHeight="1">
      <c r="B38" s="26"/>
      <c r="C38" s="58"/>
      <c r="D38" s="27"/>
      <c r="E38" s="101"/>
      <c r="F38" s="101"/>
      <c r="G38" s="101"/>
      <c r="H38" s="101"/>
      <c r="I38" s="101"/>
      <c r="J38" s="101"/>
      <c r="K38" s="101"/>
      <c r="L38" s="101"/>
      <c r="M38" s="107"/>
      <c r="N38" s="101"/>
      <c r="O38" s="172"/>
      <c r="P38" s="193"/>
      <c r="Q38" s="101"/>
      <c r="R38" s="193"/>
      <c r="S38" s="101"/>
      <c r="T38" s="106"/>
    </row>
    <row r="39" spans="2:20" ht="14.25" customHeight="1">
      <c r="B39" s="26"/>
      <c r="C39" s="58" t="s">
        <v>7</v>
      </c>
      <c r="D39" s="100">
        <f>+N44+N49</f>
        <v>0</v>
      </c>
      <c r="E39" s="101" t="s">
        <v>22</v>
      </c>
      <c r="F39" s="101"/>
      <c r="G39" s="101"/>
      <c r="H39" s="101"/>
      <c r="I39" s="101"/>
      <c r="J39" s="101"/>
      <c r="K39" s="101"/>
      <c r="L39" s="101"/>
      <c r="M39" s="107"/>
      <c r="N39" s="101"/>
      <c r="O39" s="172"/>
      <c r="P39" s="193"/>
      <c r="Q39" s="101"/>
      <c r="R39" s="193"/>
      <c r="S39" s="101"/>
      <c r="T39" s="106"/>
    </row>
    <row r="40" spans="2:22" ht="14.25" customHeight="1">
      <c r="B40" s="82"/>
      <c r="C40" s="113"/>
      <c r="D40" s="131"/>
      <c r="E40" s="101" t="s">
        <v>47</v>
      </c>
      <c r="F40" s="101" t="s">
        <v>51</v>
      </c>
      <c r="G40" s="101"/>
      <c r="H40" s="59">
        <v>1</v>
      </c>
      <c r="I40" s="114" t="s">
        <v>8</v>
      </c>
      <c r="J40" s="114" t="s">
        <v>9</v>
      </c>
      <c r="K40" s="57" t="s">
        <v>10</v>
      </c>
      <c r="L40" s="147"/>
      <c r="M40" s="62" t="s">
        <v>4</v>
      </c>
      <c r="N40" s="61">
        <f>ROUND(H40*L40,0)</f>
        <v>0</v>
      </c>
      <c r="O40" s="174"/>
      <c r="P40" s="195"/>
      <c r="Q40" s="61"/>
      <c r="R40" s="195"/>
      <c r="S40" s="61"/>
      <c r="T40" s="106"/>
      <c r="V40" s="81"/>
    </row>
    <row r="41" spans="2:22" ht="14.25" customHeight="1">
      <c r="B41" s="82"/>
      <c r="C41" s="113"/>
      <c r="D41" s="131"/>
      <c r="E41" s="101"/>
      <c r="F41" s="101" t="s">
        <v>52</v>
      </c>
      <c r="G41" s="101"/>
      <c r="H41" s="59">
        <v>1</v>
      </c>
      <c r="I41" s="114" t="s">
        <v>8</v>
      </c>
      <c r="J41" s="114" t="s">
        <v>9</v>
      </c>
      <c r="K41" s="57" t="s">
        <v>10</v>
      </c>
      <c r="L41" s="147"/>
      <c r="M41" s="62"/>
      <c r="N41" s="61">
        <f>ROUND(H41*L41,0)</f>
        <v>0</v>
      </c>
      <c r="O41" s="174"/>
      <c r="P41" s="195"/>
      <c r="Q41" s="61"/>
      <c r="R41" s="195"/>
      <c r="S41" s="61"/>
      <c r="T41" s="106"/>
      <c r="V41" s="81"/>
    </row>
    <row r="42" spans="2:22" ht="14.25" customHeight="1">
      <c r="B42" s="82"/>
      <c r="C42" s="58"/>
      <c r="D42" s="27"/>
      <c r="E42" s="113" t="s">
        <v>48</v>
      </c>
      <c r="F42" s="101" t="s">
        <v>51</v>
      </c>
      <c r="G42" s="101"/>
      <c r="H42" s="59">
        <v>1</v>
      </c>
      <c r="I42" s="114" t="s">
        <v>8</v>
      </c>
      <c r="J42" s="114" t="s">
        <v>9</v>
      </c>
      <c r="K42" s="57" t="s">
        <v>10</v>
      </c>
      <c r="L42" s="147"/>
      <c r="M42" s="62" t="s">
        <v>4</v>
      </c>
      <c r="N42" s="61">
        <f>ROUND(H42*L42,0)</f>
        <v>0</v>
      </c>
      <c r="O42" s="174"/>
      <c r="P42" s="195"/>
      <c r="Q42" s="61"/>
      <c r="R42" s="195"/>
      <c r="S42" s="61"/>
      <c r="T42" s="115"/>
      <c r="V42" s="81"/>
    </row>
    <row r="43" spans="2:22" ht="14.25" customHeight="1">
      <c r="B43" s="82"/>
      <c r="C43" s="58"/>
      <c r="D43" s="27"/>
      <c r="E43" s="113"/>
      <c r="F43" s="101" t="s">
        <v>52</v>
      </c>
      <c r="G43" s="101"/>
      <c r="H43" s="59">
        <v>1</v>
      </c>
      <c r="I43" s="114" t="s">
        <v>8</v>
      </c>
      <c r="J43" s="114" t="s">
        <v>9</v>
      </c>
      <c r="K43" s="57" t="s">
        <v>10</v>
      </c>
      <c r="L43" s="147"/>
      <c r="M43" s="62"/>
      <c r="N43" s="61">
        <f>ROUND(H43*L43,0)</f>
        <v>0</v>
      </c>
      <c r="O43" s="174"/>
      <c r="P43" s="195"/>
      <c r="Q43" s="61"/>
      <c r="R43" s="195"/>
      <c r="S43" s="61"/>
      <c r="T43" s="115"/>
      <c r="V43" s="81"/>
    </row>
    <row r="44" spans="2:22" ht="14.25" customHeight="1">
      <c r="B44" s="82"/>
      <c r="C44" s="58"/>
      <c r="D44" s="27"/>
      <c r="E44" s="101"/>
      <c r="F44" s="116" t="s">
        <v>49</v>
      </c>
      <c r="G44" s="116"/>
      <c r="H44" s="301">
        <f>+N40+N42</f>
        <v>0</v>
      </c>
      <c r="I44" s="302"/>
      <c r="J44" s="117" t="s">
        <v>53</v>
      </c>
      <c r="K44" s="118"/>
      <c r="L44" s="148">
        <f>+N41+N43</f>
        <v>0</v>
      </c>
      <c r="M44" s="119" t="s">
        <v>4</v>
      </c>
      <c r="N44" s="165">
        <f>ROUNDUP(H44*100/108,0)+L44</f>
        <v>0</v>
      </c>
      <c r="O44" s="175"/>
      <c r="P44" s="196"/>
      <c r="Q44" s="163"/>
      <c r="R44" s="196"/>
      <c r="S44" s="163"/>
      <c r="T44" s="115"/>
      <c r="V44" s="81"/>
    </row>
    <row r="45" spans="2:22" ht="14.25" customHeight="1">
      <c r="B45" s="82"/>
      <c r="C45" s="58"/>
      <c r="D45" s="27"/>
      <c r="E45" s="101"/>
      <c r="F45" s="120"/>
      <c r="G45" s="120"/>
      <c r="H45" s="121"/>
      <c r="I45" s="122"/>
      <c r="J45" s="123"/>
      <c r="K45" s="124"/>
      <c r="L45" s="149"/>
      <c r="M45" s="125"/>
      <c r="N45" s="135"/>
      <c r="O45" s="176"/>
      <c r="P45" s="197"/>
      <c r="Q45" s="135"/>
      <c r="R45" s="197"/>
      <c r="S45" s="135"/>
      <c r="T45" s="115"/>
      <c r="V45" s="81"/>
    </row>
    <row r="46" spans="2:22" ht="14.25" customHeight="1">
      <c r="B46" s="82"/>
      <c r="C46" s="58"/>
      <c r="D46" s="27"/>
      <c r="E46" s="101" t="s">
        <v>50</v>
      </c>
      <c r="F46" s="120"/>
      <c r="G46" s="120"/>
      <c r="H46" s="121"/>
      <c r="I46" s="122"/>
      <c r="J46" s="123"/>
      <c r="K46" s="124"/>
      <c r="L46" s="149"/>
      <c r="M46" s="125"/>
      <c r="N46" s="135"/>
      <c r="O46" s="176"/>
      <c r="P46" s="197"/>
      <c r="Q46" s="135"/>
      <c r="R46" s="197"/>
      <c r="S46" s="135"/>
      <c r="T46" s="115"/>
      <c r="V46" s="81"/>
    </row>
    <row r="47" spans="2:22" ht="14.25" customHeight="1">
      <c r="B47" s="82"/>
      <c r="C47" s="58"/>
      <c r="D47" s="27"/>
      <c r="E47" s="101" t="s">
        <v>47</v>
      </c>
      <c r="F47" s="101"/>
      <c r="G47" s="101"/>
      <c r="H47" s="59">
        <v>1</v>
      </c>
      <c r="I47" s="114" t="s">
        <v>8</v>
      </c>
      <c r="J47" s="114" t="s">
        <v>9</v>
      </c>
      <c r="K47" s="57" t="s">
        <v>10</v>
      </c>
      <c r="L47" s="147"/>
      <c r="M47" s="62" t="s">
        <v>4</v>
      </c>
      <c r="N47" s="61">
        <f>ROUND(H47*L47,0)</f>
        <v>0</v>
      </c>
      <c r="O47" s="174"/>
      <c r="P47" s="195"/>
      <c r="Q47" s="61"/>
      <c r="R47" s="195"/>
      <c r="S47" s="61"/>
      <c r="T47" s="115"/>
      <c r="V47" s="81"/>
    </row>
    <row r="48" spans="2:20" ht="14.25" customHeight="1">
      <c r="B48" s="82"/>
      <c r="C48" s="58"/>
      <c r="D48" s="131"/>
      <c r="E48" s="113" t="s">
        <v>48</v>
      </c>
      <c r="F48" s="101"/>
      <c r="G48" s="101"/>
      <c r="H48" s="59">
        <v>1</v>
      </c>
      <c r="I48" s="114" t="s">
        <v>8</v>
      </c>
      <c r="J48" s="114" t="s">
        <v>9</v>
      </c>
      <c r="K48" s="57" t="s">
        <v>10</v>
      </c>
      <c r="L48" s="147"/>
      <c r="M48" s="62" t="s">
        <v>4</v>
      </c>
      <c r="N48" s="61">
        <f>ROUND(H48*L48,0)</f>
        <v>0</v>
      </c>
      <c r="O48" s="174"/>
      <c r="P48" s="195"/>
      <c r="Q48" s="61"/>
      <c r="R48" s="195"/>
      <c r="S48" s="61"/>
      <c r="T48" s="126"/>
    </row>
    <row r="49" spans="2:20" ht="14.25" customHeight="1">
      <c r="B49" s="82"/>
      <c r="C49" s="58"/>
      <c r="D49" s="131"/>
      <c r="E49" s="101"/>
      <c r="F49" s="116" t="s">
        <v>49</v>
      </c>
      <c r="G49" s="116"/>
      <c r="H49" s="301">
        <f>+SUM(N47:N48)</f>
        <v>0</v>
      </c>
      <c r="I49" s="302"/>
      <c r="J49" s="117" t="s">
        <v>17</v>
      </c>
      <c r="K49" s="118"/>
      <c r="L49" s="148"/>
      <c r="M49" s="119" t="s">
        <v>4</v>
      </c>
      <c r="N49" s="165">
        <f>ROUNDUP(H49*100/108,0)</f>
        <v>0</v>
      </c>
      <c r="O49" s="175"/>
      <c r="P49" s="196"/>
      <c r="Q49" s="163"/>
      <c r="R49" s="196"/>
      <c r="S49" s="163"/>
      <c r="T49" s="115"/>
    </row>
    <row r="50" spans="2:20" ht="14.25" customHeight="1">
      <c r="B50" s="82"/>
      <c r="C50" s="58"/>
      <c r="D50" s="131"/>
      <c r="E50" s="101"/>
      <c r="F50" s="101"/>
      <c r="G50" s="101"/>
      <c r="H50" s="127"/>
      <c r="I50" s="112"/>
      <c r="J50" s="128"/>
      <c r="K50" s="57"/>
      <c r="L50" s="147"/>
      <c r="M50" s="62"/>
      <c r="N50" s="61"/>
      <c r="O50" s="174"/>
      <c r="P50" s="195"/>
      <c r="Q50" s="61"/>
      <c r="R50" s="195"/>
      <c r="S50" s="61"/>
      <c r="T50" s="126"/>
    </row>
    <row r="51" spans="2:20" ht="14.25" customHeight="1">
      <c r="B51" s="82"/>
      <c r="C51" s="58" t="s">
        <v>12</v>
      </c>
      <c r="D51" s="156">
        <f>+N53</f>
        <v>0</v>
      </c>
      <c r="E51" s="101" t="s">
        <v>54</v>
      </c>
      <c r="F51" s="101"/>
      <c r="G51" s="101"/>
      <c r="H51" s="59"/>
      <c r="I51" s="114" t="s">
        <v>56</v>
      </c>
      <c r="J51" s="114" t="s">
        <v>9</v>
      </c>
      <c r="K51" s="57" t="s">
        <v>10</v>
      </c>
      <c r="L51" s="147"/>
      <c r="M51" s="62" t="s">
        <v>4</v>
      </c>
      <c r="N51" s="61">
        <f>ROUND(H51*L51,0)</f>
        <v>0</v>
      </c>
      <c r="O51" s="174"/>
      <c r="P51" s="195"/>
      <c r="Q51" s="61"/>
      <c r="R51" s="195"/>
      <c r="S51" s="61"/>
      <c r="T51" s="126"/>
    </row>
    <row r="52" spans="2:21" s="13" customFormat="1" ht="14.25" customHeight="1">
      <c r="B52" s="26"/>
      <c r="C52" s="130"/>
      <c r="D52" s="131"/>
      <c r="E52" s="101" t="s">
        <v>55</v>
      </c>
      <c r="F52" s="120"/>
      <c r="G52" s="120"/>
      <c r="H52" s="59"/>
      <c r="I52" s="114" t="s">
        <v>56</v>
      </c>
      <c r="J52" s="114" t="s">
        <v>9</v>
      </c>
      <c r="K52" s="57" t="s">
        <v>10</v>
      </c>
      <c r="L52" s="147"/>
      <c r="M52" s="62" t="s">
        <v>4</v>
      </c>
      <c r="N52" s="61">
        <f>ROUND(H52*L52,0)</f>
        <v>0</v>
      </c>
      <c r="O52" s="174"/>
      <c r="P52" s="195"/>
      <c r="Q52" s="61"/>
      <c r="R52" s="195"/>
      <c r="S52" s="61"/>
      <c r="T52" s="126"/>
      <c r="U52" s="14"/>
    </row>
    <row r="53" spans="2:21" s="13" customFormat="1" ht="14.25" customHeight="1">
      <c r="B53" s="26"/>
      <c r="C53" s="130"/>
      <c r="D53" s="131"/>
      <c r="E53" s="120"/>
      <c r="F53" s="120"/>
      <c r="G53" s="120"/>
      <c r="H53" s="132"/>
      <c r="I53" s="133"/>
      <c r="J53" s="123"/>
      <c r="K53" s="124"/>
      <c r="L53" s="150" t="s">
        <v>5</v>
      </c>
      <c r="M53" s="119" t="s">
        <v>11</v>
      </c>
      <c r="N53" s="165">
        <f>SUM(N51:N52)</f>
        <v>0</v>
      </c>
      <c r="O53" s="175"/>
      <c r="P53" s="196"/>
      <c r="Q53" s="163"/>
      <c r="R53" s="196"/>
      <c r="S53" s="163"/>
      <c r="T53" s="126"/>
      <c r="U53" s="14"/>
    </row>
    <row r="54" spans="2:21" s="13" customFormat="1" ht="14.25" customHeight="1">
      <c r="B54" s="26"/>
      <c r="C54" s="130"/>
      <c r="D54" s="131"/>
      <c r="E54" s="120"/>
      <c r="F54" s="120"/>
      <c r="G54" s="120"/>
      <c r="H54" s="132"/>
      <c r="I54" s="133"/>
      <c r="J54" s="123"/>
      <c r="K54" s="124"/>
      <c r="L54" s="151"/>
      <c r="M54" s="125"/>
      <c r="N54" s="135"/>
      <c r="O54" s="176"/>
      <c r="P54" s="197"/>
      <c r="Q54" s="135"/>
      <c r="R54" s="197"/>
      <c r="S54" s="135"/>
      <c r="T54" s="126"/>
      <c r="U54" s="14"/>
    </row>
    <row r="55" spans="2:20" ht="14.25" customHeight="1">
      <c r="B55" s="82"/>
      <c r="C55" s="58" t="s">
        <v>57</v>
      </c>
      <c r="D55" s="157">
        <f>+N58</f>
        <v>0</v>
      </c>
      <c r="E55" s="101" t="s">
        <v>58</v>
      </c>
      <c r="F55" s="101"/>
      <c r="G55" s="101"/>
      <c r="H55" s="59"/>
      <c r="I55" s="113"/>
      <c r="J55" s="113"/>
      <c r="K55" s="113"/>
      <c r="L55" s="152"/>
      <c r="M55" s="113"/>
      <c r="N55" s="113"/>
      <c r="O55" s="172"/>
      <c r="P55" s="193"/>
      <c r="Q55" s="113"/>
      <c r="R55" s="193"/>
      <c r="S55" s="113"/>
      <c r="T55" s="115"/>
    </row>
    <row r="56" spans="2:20" ht="14.25" customHeight="1">
      <c r="B56" s="82"/>
      <c r="C56" s="58"/>
      <c r="D56" s="158"/>
      <c r="E56" s="112" t="s">
        <v>59</v>
      </c>
      <c r="F56" s="101"/>
      <c r="G56" s="101"/>
      <c r="H56" s="59"/>
      <c r="I56" s="114" t="s">
        <v>60</v>
      </c>
      <c r="J56" s="114" t="s">
        <v>9</v>
      </c>
      <c r="K56" s="57" t="s">
        <v>10</v>
      </c>
      <c r="L56" s="147"/>
      <c r="M56" s="62" t="s">
        <v>4</v>
      </c>
      <c r="N56" s="61">
        <f>ROUND(H55*L56,0)</f>
        <v>0</v>
      </c>
      <c r="O56" s="174"/>
      <c r="P56" s="195"/>
      <c r="Q56" s="61"/>
      <c r="R56" s="195"/>
      <c r="S56" s="61"/>
      <c r="T56" s="115"/>
    </row>
    <row r="57" spans="2:20" ht="14.25" customHeight="1">
      <c r="B57" s="82"/>
      <c r="C57" s="58"/>
      <c r="D57" s="158"/>
      <c r="E57" s="113"/>
      <c r="F57" s="101"/>
      <c r="G57" s="101"/>
      <c r="H57" s="127"/>
      <c r="I57" s="114" t="s">
        <v>60</v>
      </c>
      <c r="J57" s="114" t="s">
        <v>9</v>
      </c>
      <c r="K57" s="57" t="s">
        <v>10</v>
      </c>
      <c r="L57" s="147"/>
      <c r="M57" s="62" t="s">
        <v>4</v>
      </c>
      <c r="N57" s="61">
        <f>ROUND(H56*L57,0)</f>
        <v>0</v>
      </c>
      <c r="O57" s="174"/>
      <c r="P57" s="195"/>
      <c r="Q57" s="61"/>
      <c r="R57" s="195"/>
      <c r="S57" s="61"/>
      <c r="T57" s="126"/>
    </row>
    <row r="58" spans="2:21" s="13" customFormat="1" ht="14.25" customHeight="1">
      <c r="B58" s="26"/>
      <c r="C58" s="130"/>
      <c r="D58" s="131"/>
      <c r="E58" s="136"/>
      <c r="F58" s="120"/>
      <c r="G58" s="120"/>
      <c r="H58" s="132"/>
      <c r="I58" s="133"/>
      <c r="J58" s="123"/>
      <c r="K58" s="124"/>
      <c r="L58" s="150" t="s">
        <v>5</v>
      </c>
      <c r="M58" s="119" t="s">
        <v>11</v>
      </c>
      <c r="N58" s="165">
        <f>SUM(N56:N57)</f>
        <v>0</v>
      </c>
      <c r="O58" s="175"/>
      <c r="P58" s="196"/>
      <c r="Q58" s="163"/>
      <c r="R58" s="196"/>
      <c r="S58" s="163"/>
      <c r="T58" s="126"/>
      <c r="U58" s="14"/>
    </row>
    <row r="59" spans="2:21" ht="14.25" customHeight="1">
      <c r="B59" s="82"/>
      <c r="C59" s="58"/>
      <c r="D59" s="131"/>
      <c r="E59" s="101"/>
      <c r="F59" s="101"/>
      <c r="G59" s="101"/>
      <c r="H59" s="59"/>
      <c r="I59" s="114"/>
      <c r="J59" s="128"/>
      <c r="K59" s="57"/>
      <c r="L59" s="153"/>
      <c r="M59" s="62"/>
      <c r="N59" s="61"/>
      <c r="O59" s="174"/>
      <c r="P59" s="195"/>
      <c r="Q59" s="61"/>
      <c r="R59" s="195"/>
      <c r="S59" s="61"/>
      <c r="T59" s="126"/>
      <c r="U59" s="32"/>
    </row>
    <row r="60" spans="2:21" ht="14.25" customHeight="1">
      <c r="B60" s="82"/>
      <c r="C60" s="58" t="s">
        <v>34</v>
      </c>
      <c r="D60" s="156">
        <f>+N62</f>
        <v>0</v>
      </c>
      <c r="E60" s="137" t="s">
        <v>61</v>
      </c>
      <c r="F60" s="101"/>
      <c r="G60" s="101"/>
      <c r="H60" s="59"/>
      <c r="I60" s="114" t="s">
        <v>62</v>
      </c>
      <c r="J60" s="114" t="s">
        <v>9</v>
      </c>
      <c r="K60" s="57" t="s">
        <v>10</v>
      </c>
      <c r="L60" s="129"/>
      <c r="M60" s="62" t="s">
        <v>4</v>
      </c>
      <c r="N60" s="61">
        <f>ROUND(H59*L60,0)</f>
        <v>0</v>
      </c>
      <c r="O60" s="174"/>
      <c r="P60" s="195"/>
      <c r="Q60" s="61"/>
      <c r="R60" s="195"/>
      <c r="S60" s="61"/>
      <c r="T60" s="126"/>
      <c r="U60" s="32"/>
    </row>
    <row r="61" spans="2:21" ht="14.25" customHeight="1">
      <c r="B61" s="82"/>
      <c r="C61" s="58"/>
      <c r="D61" s="131"/>
      <c r="E61" s="101" t="s">
        <v>63</v>
      </c>
      <c r="F61" s="101"/>
      <c r="G61" s="101"/>
      <c r="H61" s="127"/>
      <c r="I61" s="114" t="s">
        <v>60</v>
      </c>
      <c r="J61" s="114" t="s">
        <v>9</v>
      </c>
      <c r="K61" s="57" t="s">
        <v>10</v>
      </c>
      <c r="L61" s="129"/>
      <c r="M61" s="62" t="s">
        <v>4</v>
      </c>
      <c r="N61" s="61">
        <f>ROUND(H60*L61,0)</f>
        <v>0</v>
      </c>
      <c r="O61" s="174"/>
      <c r="P61" s="195"/>
      <c r="Q61" s="61"/>
      <c r="R61" s="195"/>
      <c r="S61" s="61"/>
      <c r="T61" s="126"/>
      <c r="U61" s="32"/>
    </row>
    <row r="62" spans="2:21" ht="14.25" customHeight="1">
      <c r="B62" s="82"/>
      <c r="C62" s="58"/>
      <c r="D62" s="131"/>
      <c r="E62" s="136"/>
      <c r="F62" s="120"/>
      <c r="G62" s="120"/>
      <c r="H62" s="132"/>
      <c r="I62" s="133"/>
      <c r="J62" s="123"/>
      <c r="K62" s="124"/>
      <c r="L62" s="134" t="s">
        <v>5</v>
      </c>
      <c r="M62" s="119" t="s">
        <v>11</v>
      </c>
      <c r="N62" s="165">
        <f>SUM(N60:N61)</f>
        <v>0</v>
      </c>
      <c r="O62" s="175"/>
      <c r="P62" s="196"/>
      <c r="Q62" s="163"/>
      <c r="R62" s="196"/>
      <c r="S62" s="163"/>
      <c r="T62" s="126"/>
      <c r="U62" s="32"/>
    </row>
    <row r="63" spans="2:21" ht="14.25" customHeight="1">
      <c r="B63" s="82"/>
      <c r="C63" s="58"/>
      <c r="D63" s="131"/>
      <c r="E63" s="101"/>
      <c r="F63" s="101"/>
      <c r="G63" s="101"/>
      <c r="H63" s="59"/>
      <c r="I63" s="114"/>
      <c r="J63" s="128"/>
      <c r="K63" s="57"/>
      <c r="L63" s="61"/>
      <c r="M63" s="62"/>
      <c r="N63" s="61"/>
      <c r="O63" s="174"/>
      <c r="P63" s="195"/>
      <c r="Q63" s="61"/>
      <c r="R63" s="195"/>
      <c r="S63" s="61"/>
      <c r="T63" s="126"/>
      <c r="U63" s="32"/>
    </row>
    <row r="64" spans="2:21" ht="14.25" customHeight="1">
      <c r="B64" s="82"/>
      <c r="C64" s="58" t="s">
        <v>35</v>
      </c>
      <c r="D64" s="156">
        <f>+N67</f>
        <v>0</v>
      </c>
      <c r="E64" s="101" t="s">
        <v>64</v>
      </c>
      <c r="F64" s="101"/>
      <c r="G64" s="101"/>
      <c r="H64" s="59"/>
      <c r="I64" s="113"/>
      <c r="J64" s="113"/>
      <c r="K64" s="113"/>
      <c r="L64" s="113"/>
      <c r="M64" s="113"/>
      <c r="N64" s="113"/>
      <c r="O64" s="172"/>
      <c r="P64" s="193"/>
      <c r="Q64" s="113"/>
      <c r="R64" s="193"/>
      <c r="S64" s="113"/>
      <c r="T64" s="126"/>
      <c r="U64" s="32"/>
    </row>
    <row r="65" spans="2:21" ht="14.25" customHeight="1">
      <c r="B65" s="82"/>
      <c r="C65" s="58"/>
      <c r="D65" s="131"/>
      <c r="E65" s="137"/>
      <c r="F65" s="101"/>
      <c r="G65" s="112" t="s">
        <v>65</v>
      </c>
      <c r="H65" s="59"/>
      <c r="I65" s="114" t="s">
        <v>66</v>
      </c>
      <c r="J65" s="114" t="s">
        <v>9</v>
      </c>
      <c r="K65" s="57" t="s">
        <v>10</v>
      </c>
      <c r="L65" s="129"/>
      <c r="M65" s="62" t="s">
        <v>4</v>
      </c>
      <c r="N65" s="61">
        <f>ROUND(H64*L65,0)</f>
        <v>0</v>
      </c>
      <c r="O65" s="174"/>
      <c r="P65" s="195"/>
      <c r="Q65" s="61"/>
      <c r="R65" s="195"/>
      <c r="S65" s="61"/>
      <c r="T65" s="126"/>
      <c r="U65" s="32"/>
    </row>
    <row r="66" spans="2:21" ht="14.25" customHeight="1">
      <c r="B66" s="82"/>
      <c r="C66" s="58"/>
      <c r="D66" s="131"/>
      <c r="E66" s="113"/>
      <c r="F66" s="101"/>
      <c r="G66" s="101"/>
      <c r="H66" s="127"/>
      <c r="I66" s="114" t="s">
        <v>66</v>
      </c>
      <c r="J66" s="114" t="s">
        <v>9</v>
      </c>
      <c r="K66" s="57" t="s">
        <v>10</v>
      </c>
      <c r="L66" s="129"/>
      <c r="M66" s="62" t="s">
        <v>4</v>
      </c>
      <c r="N66" s="61">
        <f>ROUND(H65*L66,0)</f>
        <v>0</v>
      </c>
      <c r="O66" s="174"/>
      <c r="P66" s="195"/>
      <c r="Q66" s="61"/>
      <c r="R66" s="195"/>
      <c r="S66" s="61"/>
      <c r="T66" s="126"/>
      <c r="U66" s="32"/>
    </row>
    <row r="67" spans="2:21" ht="14.25" customHeight="1">
      <c r="B67" s="82"/>
      <c r="C67" s="58"/>
      <c r="D67" s="131"/>
      <c r="E67" s="136"/>
      <c r="F67" s="120"/>
      <c r="G67" s="120"/>
      <c r="H67" s="132"/>
      <c r="I67" s="133"/>
      <c r="J67" s="123"/>
      <c r="K67" s="124"/>
      <c r="L67" s="134" t="s">
        <v>5</v>
      </c>
      <c r="M67" s="119" t="s">
        <v>11</v>
      </c>
      <c r="N67" s="165">
        <f>SUM(N65:N66)</f>
        <v>0</v>
      </c>
      <c r="O67" s="175"/>
      <c r="P67" s="196"/>
      <c r="Q67" s="163"/>
      <c r="R67" s="196"/>
      <c r="S67" s="163"/>
      <c r="T67" s="126"/>
      <c r="U67" s="32"/>
    </row>
    <row r="68" spans="2:21" ht="14.25" customHeight="1">
      <c r="B68" s="82"/>
      <c r="C68" s="58"/>
      <c r="D68" s="131"/>
      <c r="E68" s="101"/>
      <c r="F68" s="101"/>
      <c r="G68" s="101"/>
      <c r="H68" s="59"/>
      <c r="I68" s="114"/>
      <c r="J68" s="128"/>
      <c r="K68" s="57"/>
      <c r="L68" s="101"/>
      <c r="M68" s="62"/>
      <c r="N68" s="61"/>
      <c r="O68" s="174"/>
      <c r="P68" s="195"/>
      <c r="Q68" s="61"/>
      <c r="R68" s="195"/>
      <c r="S68" s="61"/>
      <c r="T68" s="126"/>
      <c r="U68" s="32"/>
    </row>
    <row r="69" spans="2:21" ht="14.25" customHeight="1">
      <c r="B69" s="82"/>
      <c r="C69" s="58" t="s">
        <v>36</v>
      </c>
      <c r="D69" s="156">
        <f>+N71</f>
        <v>0</v>
      </c>
      <c r="E69" s="101"/>
      <c r="F69" s="101"/>
      <c r="G69" s="101"/>
      <c r="H69" s="59">
        <v>1</v>
      </c>
      <c r="I69" s="114" t="s">
        <v>8</v>
      </c>
      <c r="J69" s="114" t="s">
        <v>9</v>
      </c>
      <c r="K69" s="57" t="s">
        <v>10</v>
      </c>
      <c r="L69" s="101"/>
      <c r="M69" s="62" t="s">
        <v>4</v>
      </c>
      <c r="N69" s="61">
        <f>ROUND(H69*L69,0)</f>
        <v>0</v>
      </c>
      <c r="O69" s="174"/>
      <c r="P69" s="195"/>
      <c r="Q69" s="61"/>
      <c r="R69" s="195"/>
      <c r="S69" s="61"/>
      <c r="T69" s="126"/>
      <c r="U69" s="32"/>
    </row>
    <row r="70" spans="2:21" ht="14.25" customHeight="1">
      <c r="B70" s="82"/>
      <c r="C70" s="113"/>
      <c r="D70" s="131"/>
      <c r="E70" s="101"/>
      <c r="F70" s="101"/>
      <c r="G70" s="101"/>
      <c r="H70" s="59">
        <v>1</v>
      </c>
      <c r="I70" s="114" t="s">
        <v>8</v>
      </c>
      <c r="J70" s="114" t="s">
        <v>9</v>
      </c>
      <c r="K70" s="57" t="s">
        <v>10</v>
      </c>
      <c r="L70" s="101"/>
      <c r="M70" s="62" t="s">
        <v>4</v>
      </c>
      <c r="N70" s="61">
        <f>ROUND(H70*L70,0)</f>
        <v>0</v>
      </c>
      <c r="O70" s="174"/>
      <c r="P70" s="195"/>
      <c r="Q70" s="61"/>
      <c r="R70" s="195"/>
      <c r="S70" s="61"/>
      <c r="T70" s="126"/>
      <c r="U70" s="32"/>
    </row>
    <row r="71" spans="2:21" ht="14.25" customHeight="1">
      <c r="B71" s="82"/>
      <c r="C71" s="58"/>
      <c r="D71" s="131"/>
      <c r="E71" s="101"/>
      <c r="F71" s="101"/>
      <c r="G71" s="101"/>
      <c r="H71" s="59"/>
      <c r="I71" s="114"/>
      <c r="J71" s="128"/>
      <c r="K71" s="57"/>
      <c r="L71" s="116" t="s">
        <v>68</v>
      </c>
      <c r="M71" s="119" t="s">
        <v>11</v>
      </c>
      <c r="N71" s="165">
        <f>SUM(N69:N70)</f>
        <v>0</v>
      </c>
      <c r="O71" s="175"/>
      <c r="P71" s="196"/>
      <c r="Q71" s="163"/>
      <c r="R71" s="196"/>
      <c r="S71" s="163"/>
      <c r="T71" s="126"/>
      <c r="U71" s="32"/>
    </row>
    <row r="72" spans="2:21" ht="14.25" customHeight="1">
      <c r="B72" s="82"/>
      <c r="C72" s="58"/>
      <c r="D72" s="131"/>
      <c r="E72" s="101"/>
      <c r="F72" s="101"/>
      <c r="G72" s="101"/>
      <c r="H72" s="59"/>
      <c r="I72" s="114"/>
      <c r="J72" s="128"/>
      <c r="K72" s="57"/>
      <c r="L72" s="101"/>
      <c r="M72" s="62"/>
      <c r="N72" s="61"/>
      <c r="O72" s="174"/>
      <c r="P72" s="195"/>
      <c r="Q72" s="61"/>
      <c r="R72" s="195"/>
      <c r="S72" s="61"/>
      <c r="T72" s="126"/>
      <c r="U72" s="32"/>
    </row>
    <row r="73" spans="2:21" s="13" customFormat="1" ht="14.25" customHeight="1">
      <c r="B73" s="82"/>
      <c r="C73" s="58" t="s">
        <v>37</v>
      </c>
      <c r="D73" s="100">
        <f>+N75</f>
        <v>0</v>
      </c>
      <c r="E73" s="58" t="s">
        <v>67</v>
      </c>
      <c r="F73" s="58"/>
      <c r="G73" s="58"/>
      <c r="H73" s="59">
        <v>1</v>
      </c>
      <c r="I73" s="114" t="s">
        <v>8</v>
      </c>
      <c r="J73" s="114" t="s">
        <v>9</v>
      </c>
      <c r="K73" s="57" t="s">
        <v>10</v>
      </c>
      <c r="L73" s="101"/>
      <c r="M73" s="62" t="s">
        <v>4</v>
      </c>
      <c r="N73" s="61">
        <f>ROUND(H73*L73,0)</f>
        <v>0</v>
      </c>
      <c r="O73" s="174"/>
      <c r="P73" s="195"/>
      <c r="Q73" s="61"/>
      <c r="R73" s="195"/>
      <c r="S73" s="61"/>
      <c r="T73" s="126"/>
      <c r="U73" s="14"/>
    </row>
    <row r="74" spans="2:21" s="13" customFormat="1" ht="14.25" customHeight="1">
      <c r="B74" s="82"/>
      <c r="C74" s="58"/>
      <c r="D74" s="27"/>
      <c r="E74" s="58"/>
      <c r="F74" s="58"/>
      <c r="G74" s="58"/>
      <c r="H74" s="59">
        <v>1</v>
      </c>
      <c r="I74" s="114" t="s">
        <v>8</v>
      </c>
      <c r="J74" s="114" t="s">
        <v>9</v>
      </c>
      <c r="K74" s="57" t="s">
        <v>10</v>
      </c>
      <c r="L74" s="101"/>
      <c r="M74" s="62" t="s">
        <v>4</v>
      </c>
      <c r="N74" s="61">
        <f>ROUND(H74*L74,0)</f>
        <v>0</v>
      </c>
      <c r="O74" s="174"/>
      <c r="P74" s="195"/>
      <c r="Q74" s="61"/>
      <c r="R74" s="195"/>
      <c r="S74" s="61"/>
      <c r="T74" s="126"/>
      <c r="U74" s="14"/>
    </row>
    <row r="75" spans="2:21" s="13" customFormat="1" ht="14.25" customHeight="1">
      <c r="B75" s="82"/>
      <c r="C75" s="58"/>
      <c r="D75" s="27"/>
      <c r="E75" s="58"/>
      <c r="F75" s="58"/>
      <c r="G75" s="58"/>
      <c r="H75" s="59"/>
      <c r="I75" s="114"/>
      <c r="J75" s="128"/>
      <c r="K75" s="57"/>
      <c r="L75" s="116" t="s">
        <v>68</v>
      </c>
      <c r="M75" s="119" t="s">
        <v>11</v>
      </c>
      <c r="N75" s="165">
        <f>SUM(N73:N74)</f>
        <v>0</v>
      </c>
      <c r="O75" s="175"/>
      <c r="P75" s="196"/>
      <c r="Q75" s="163"/>
      <c r="R75" s="196"/>
      <c r="S75" s="163"/>
      <c r="T75" s="126"/>
      <c r="U75" s="14"/>
    </row>
    <row r="76" spans="2:21" s="13" customFormat="1" ht="14.25" customHeight="1">
      <c r="B76" s="82"/>
      <c r="C76" s="58"/>
      <c r="D76" s="27"/>
      <c r="E76" s="58"/>
      <c r="F76" s="58"/>
      <c r="G76" s="58"/>
      <c r="H76" s="58"/>
      <c r="I76" s="59"/>
      <c r="J76" s="58"/>
      <c r="K76" s="58"/>
      <c r="L76" s="61"/>
      <c r="M76" s="62"/>
      <c r="N76" s="58"/>
      <c r="O76" s="177"/>
      <c r="P76" s="198"/>
      <c r="Q76" s="58"/>
      <c r="R76" s="198"/>
      <c r="S76" s="58"/>
      <c r="T76" s="126"/>
      <c r="U76" s="14"/>
    </row>
    <row r="77" spans="2:21" ht="14.25" customHeight="1">
      <c r="B77" s="82"/>
      <c r="C77" s="90" t="s">
        <v>21</v>
      </c>
      <c r="D77" s="100">
        <f>+N79</f>
        <v>0</v>
      </c>
      <c r="E77" s="101" t="s">
        <v>69</v>
      </c>
      <c r="F77" s="101"/>
      <c r="G77" s="101"/>
      <c r="H77" s="59">
        <v>1</v>
      </c>
      <c r="I77" s="114" t="s">
        <v>8</v>
      </c>
      <c r="J77" s="114" t="s">
        <v>9</v>
      </c>
      <c r="K77" s="57" t="s">
        <v>10</v>
      </c>
      <c r="L77" s="101"/>
      <c r="M77" s="62" t="s">
        <v>4</v>
      </c>
      <c r="N77" s="61">
        <f>ROUND(H77*L77,0)</f>
        <v>0</v>
      </c>
      <c r="O77" s="174"/>
      <c r="P77" s="195"/>
      <c r="Q77" s="61"/>
      <c r="R77" s="195"/>
      <c r="S77" s="61"/>
      <c r="T77" s="126"/>
      <c r="U77" s="32"/>
    </row>
    <row r="78" spans="2:21" ht="14.25" customHeight="1">
      <c r="B78" s="26"/>
      <c r="C78" s="58"/>
      <c r="D78" s="27"/>
      <c r="E78" s="101"/>
      <c r="F78" s="101"/>
      <c r="G78" s="101"/>
      <c r="H78" s="59">
        <v>1</v>
      </c>
      <c r="I78" s="114" t="s">
        <v>8</v>
      </c>
      <c r="J78" s="114" t="s">
        <v>9</v>
      </c>
      <c r="K78" s="57" t="s">
        <v>10</v>
      </c>
      <c r="L78" s="101"/>
      <c r="M78" s="62" t="s">
        <v>4</v>
      </c>
      <c r="N78" s="61">
        <f>ROUND(H78*L78,0)</f>
        <v>0</v>
      </c>
      <c r="O78" s="174"/>
      <c r="P78" s="195"/>
      <c r="Q78" s="61"/>
      <c r="R78" s="195"/>
      <c r="S78" s="61"/>
      <c r="T78" s="126"/>
      <c r="U78" s="32"/>
    </row>
    <row r="79" spans="2:21" ht="14.25" customHeight="1">
      <c r="B79" s="26"/>
      <c r="C79" s="58"/>
      <c r="D79" s="27"/>
      <c r="E79" s="101"/>
      <c r="F79" s="101"/>
      <c r="G79" s="101"/>
      <c r="H79" s="59"/>
      <c r="I79" s="114"/>
      <c r="J79" s="128"/>
      <c r="K79" s="57"/>
      <c r="L79" s="116" t="s">
        <v>68</v>
      </c>
      <c r="M79" s="119" t="s">
        <v>11</v>
      </c>
      <c r="N79" s="183">
        <f>SUM(N77:N78)</f>
        <v>0</v>
      </c>
      <c r="O79" s="184"/>
      <c r="P79" s="199"/>
      <c r="Q79" s="185"/>
      <c r="R79" s="199"/>
      <c r="S79" s="185"/>
      <c r="T79" s="126"/>
      <c r="U79" s="32"/>
    </row>
    <row r="80" spans="2:21" ht="14.25" customHeight="1">
      <c r="B80" s="26"/>
      <c r="C80" s="58"/>
      <c r="D80" s="27"/>
      <c r="E80" s="101"/>
      <c r="F80" s="101"/>
      <c r="G80" s="101"/>
      <c r="H80" s="101"/>
      <c r="I80" s="101"/>
      <c r="J80" s="101"/>
      <c r="K80" s="101"/>
      <c r="L80" s="101"/>
      <c r="M80" s="107"/>
      <c r="N80" s="101"/>
      <c r="O80" s="172"/>
      <c r="P80" s="193"/>
      <c r="Q80" s="101"/>
      <c r="R80" s="193"/>
      <c r="S80" s="101"/>
      <c r="T80" s="126"/>
      <c r="U80" s="32"/>
    </row>
    <row r="81" spans="2:21" ht="14.25" customHeight="1">
      <c r="B81" s="26"/>
      <c r="C81" s="58" t="s">
        <v>38</v>
      </c>
      <c r="D81" s="100">
        <f>+N83</f>
        <v>0</v>
      </c>
      <c r="E81" s="101"/>
      <c r="F81" s="101"/>
      <c r="G81" s="101"/>
      <c r="H81" s="59">
        <v>1</v>
      </c>
      <c r="I81" s="114" t="s">
        <v>8</v>
      </c>
      <c r="J81" s="114" t="s">
        <v>9</v>
      </c>
      <c r="K81" s="57" t="s">
        <v>10</v>
      </c>
      <c r="L81" s="101"/>
      <c r="M81" s="62" t="s">
        <v>4</v>
      </c>
      <c r="N81" s="61">
        <f>ROUND(H81*L81,0)</f>
        <v>0</v>
      </c>
      <c r="O81" s="174"/>
      <c r="P81" s="195"/>
      <c r="Q81" s="61"/>
      <c r="R81" s="195"/>
      <c r="S81" s="61"/>
      <c r="T81" s="126"/>
      <c r="U81" s="32"/>
    </row>
    <row r="82" spans="2:21" ht="14.25" customHeight="1">
      <c r="B82" s="26"/>
      <c r="C82" s="58"/>
      <c r="D82" s="27"/>
      <c r="E82" s="101"/>
      <c r="F82" s="101"/>
      <c r="G82" s="101"/>
      <c r="H82" s="59">
        <v>1</v>
      </c>
      <c r="I82" s="114" t="s">
        <v>8</v>
      </c>
      <c r="J82" s="114" t="s">
        <v>9</v>
      </c>
      <c r="K82" s="57" t="s">
        <v>10</v>
      </c>
      <c r="L82" s="101"/>
      <c r="M82" s="62" t="s">
        <v>4</v>
      </c>
      <c r="N82" s="61">
        <f>ROUND(H82*L82,0)</f>
        <v>0</v>
      </c>
      <c r="O82" s="174"/>
      <c r="P82" s="195"/>
      <c r="Q82" s="61"/>
      <c r="R82" s="195"/>
      <c r="S82" s="61"/>
      <c r="T82" s="126"/>
      <c r="U82" s="32"/>
    </row>
    <row r="83" spans="2:21" ht="14.25" customHeight="1">
      <c r="B83" s="26"/>
      <c r="C83" s="58"/>
      <c r="D83" s="27"/>
      <c r="E83" s="101"/>
      <c r="F83" s="101"/>
      <c r="G83" s="101"/>
      <c r="H83" s="59"/>
      <c r="I83" s="114"/>
      <c r="J83" s="128"/>
      <c r="K83" s="57"/>
      <c r="L83" s="116" t="s">
        <v>68</v>
      </c>
      <c r="M83" s="119" t="s">
        <v>11</v>
      </c>
      <c r="N83" s="165">
        <f>SUM(N81:N82)</f>
        <v>0</v>
      </c>
      <c r="O83" s="175"/>
      <c r="P83" s="196"/>
      <c r="Q83" s="163"/>
      <c r="R83" s="196"/>
      <c r="S83" s="163"/>
      <c r="T83" s="126"/>
      <c r="U83" s="32"/>
    </row>
    <row r="84" spans="2:21" ht="14.25" customHeight="1">
      <c r="B84" s="26"/>
      <c r="C84" s="58"/>
      <c r="D84" s="27"/>
      <c r="E84" s="101"/>
      <c r="F84" s="101"/>
      <c r="G84" s="101"/>
      <c r="H84" s="101"/>
      <c r="I84" s="101"/>
      <c r="J84" s="101"/>
      <c r="K84" s="101"/>
      <c r="L84" s="135"/>
      <c r="M84" s="125"/>
      <c r="N84" s="135"/>
      <c r="O84" s="176"/>
      <c r="P84" s="197"/>
      <c r="Q84" s="135"/>
      <c r="R84" s="197"/>
      <c r="S84" s="135"/>
      <c r="T84" s="126"/>
      <c r="U84" s="32"/>
    </row>
    <row r="85" spans="2:21" ht="14.25" customHeight="1">
      <c r="B85" s="138" t="s">
        <v>39</v>
      </c>
      <c r="C85" s="139"/>
      <c r="D85" s="160">
        <f>SUM(D25:D84)</f>
        <v>0</v>
      </c>
      <c r="E85" s="101"/>
      <c r="F85" s="101"/>
      <c r="G85" s="101"/>
      <c r="H85" s="59"/>
      <c r="I85" s="114"/>
      <c r="J85" s="128"/>
      <c r="K85" s="57"/>
      <c r="L85" s="61"/>
      <c r="M85" s="62"/>
      <c r="N85" s="61"/>
      <c r="O85" s="174"/>
      <c r="P85" s="195"/>
      <c r="Q85" s="61"/>
      <c r="R85" s="195"/>
      <c r="S85" s="61"/>
      <c r="T85" s="126"/>
      <c r="U85" s="32"/>
    </row>
    <row r="86" spans="2:21" ht="27.75" customHeight="1">
      <c r="B86" s="306" t="s">
        <v>5</v>
      </c>
      <c r="C86" s="307"/>
      <c r="D86" s="86">
        <f>D23+D85</f>
        <v>0</v>
      </c>
      <c r="E86" s="154" t="s">
        <v>13</v>
      </c>
      <c r="F86" s="154"/>
      <c r="G86" s="33"/>
      <c r="H86" s="34"/>
      <c r="I86" s="35"/>
      <c r="J86" s="36"/>
      <c r="K86" s="36"/>
      <c r="L86" s="6"/>
      <c r="M86" s="6"/>
      <c r="N86" s="37"/>
      <c r="O86" s="178">
        <f>SUM(O12:O85)</f>
        <v>0</v>
      </c>
      <c r="P86" s="200">
        <f>SUM(P12:P85)</f>
        <v>0</v>
      </c>
      <c r="Q86" s="37">
        <f>SUM(Q12:Q85)</f>
        <v>0</v>
      </c>
      <c r="R86" s="200">
        <f>SUM(R12:R85)</f>
        <v>0</v>
      </c>
      <c r="S86" s="37">
        <f>SUM(S12:S85)</f>
        <v>0</v>
      </c>
      <c r="T86" s="9"/>
      <c r="U86" s="83"/>
    </row>
    <row r="87" spans="2:25" s="38" customFormat="1" ht="27.75" customHeight="1">
      <c r="B87" s="308" t="s">
        <v>40</v>
      </c>
      <c r="C87" s="309"/>
      <c r="D87" s="86">
        <f>ROUND((D86-D77)*15%,0)</f>
        <v>0</v>
      </c>
      <c r="E87" s="155" t="s">
        <v>25</v>
      </c>
      <c r="F87" s="155"/>
      <c r="G87" s="39"/>
      <c r="H87" s="40"/>
      <c r="I87" s="41"/>
      <c r="J87" s="40"/>
      <c r="K87" s="40"/>
      <c r="L87" s="91">
        <f>ROUNDDOWN((D86-D77)*0.15,0)</f>
        <v>0</v>
      </c>
      <c r="M87" s="92" t="s">
        <v>24</v>
      </c>
      <c r="N87" s="93"/>
      <c r="O87" s="181">
        <f>+O86-O79</f>
        <v>0</v>
      </c>
      <c r="P87" s="201">
        <f>+P86-P79</f>
        <v>0</v>
      </c>
      <c r="Q87" s="182">
        <f>+Q86-Q79</f>
        <v>0</v>
      </c>
      <c r="R87" s="201">
        <f>+R86-R79</f>
        <v>0</v>
      </c>
      <c r="S87" s="182">
        <f>+S86-S79</f>
        <v>0</v>
      </c>
      <c r="T87" s="42"/>
      <c r="U87" s="43"/>
      <c r="V87" s="76"/>
      <c r="X87" s="77"/>
      <c r="Y87" s="78"/>
    </row>
    <row r="88" spans="2:20" ht="27.75" customHeight="1">
      <c r="B88" s="310" t="s">
        <v>14</v>
      </c>
      <c r="C88" s="311"/>
      <c r="D88" s="87">
        <f>D87+D86</f>
        <v>0</v>
      </c>
      <c r="E88" s="44"/>
      <c r="F88" s="44"/>
      <c r="G88" s="44"/>
      <c r="H88" s="44"/>
      <c r="I88" s="45"/>
      <c r="J88" s="44"/>
      <c r="K88" s="44"/>
      <c r="L88" s="36"/>
      <c r="M88" s="46"/>
      <c r="N88" s="37"/>
      <c r="O88" s="178">
        <f>O87+O86</f>
        <v>0</v>
      </c>
      <c r="P88" s="200">
        <f>P87+P86</f>
        <v>0</v>
      </c>
      <c r="Q88" s="37">
        <f>Q87+Q86</f>
        <v>0</v>
      </c>
      <c r="R88" s="200">
        <f>R87+R86</f>
        <v>0</v>
      </c>
      <c r="S88" s="37">
        <f>S87+S86</f>
        <v>0</v>
      </c>
      <c r="T88" s="9"/>
    </row>
    <row r="89" spans="2:20" ht="27.75" customHeight="1">
      <c r="B89" s="303" t="s">
        <v>15</v>
      </c>
      <c r="C89" s="304"/>
      <c r="D89" s="86">
        <f>+ROUND(D88*8/100,0)</f>
        <v>0</v>
      </c>
      <c r="E89" s="44"/>
      <c r="F89" s="44"/>
      <c r="G89" s="44"/>
      <c r="H89" s="44"/>
      <c r="I89" s="45"/>
      <c r="J89" s="44"/>
      <c r="K89" s="44"/>
      <c r="L89" s="36"/>
      <c r="M89" s="46"/>
      <c r="N89" s="37"/>
      <c r="O89" s="178">
        <f>+ROUND(O88*8/100,0)</f>
        <v>0</v>
      </c>
      <c r="P89" s="200">
        <f>+ROUND(P88*8/100,0)</f>
        <v>0</v>
      </c>
      <c r="Q89" s="37">
        <f>+ROUND(Q88*8/100,0)</f>
        <v>0</v>
      </c>
      <c r="R89" s="200">
        <f>+ROUND(R88*8/100,0)</f>
        <v>0</v>
      </c>
      <c r="S89" s="37">
        <f>+ROUND(S88*8/100,0)</f>
        <v>0</v>
      </c>
      <c r="T89" s="47"/>
    </row>
    <row r="90" spans="2:20" ht="27.75" customHeight="1" thickBot="1">
      <c r="B90" s="299" t="s">
        <v>16</v>
      </c>
      <c r="C90" s="300"/>
      <c r="D90" s="88">
        <f>D88+D89</f>
        <v>0</v>
      </c>
      <c r="E90" s="48"/>
      <c r="F90" s="48"/>
      <c r="G90" s="48"/>
      <c r="H90" s="48"/>
      <c r="I90" s="49"/>
      <c r="J90" s="48"/>
      <c r="K90" s="48"/>
      <c r="L90" s="50"/>
      <c r="M90" s="51"/>
      <c r="N90" s="52"/>
      <c r="O90" s="179">
        <f>O88+O89</f>
        <v>0</v>
      </c>
      <c r="P90" s="202">
        <f>P88+P89</f>
        <v>0</v>
      </c>
      <c r="Q90" s="52">
        <f>Q88+Q89</f>
        <v>0</v>
      </c>
      <c r="R90" s="202">
        <f>R88+R89</f>
        <v>0</v>
      </c>
      <c r="S90" s="52">
        <f>S88+S89</f>
        <v>0</v>
      </c>
      <c r="T90" s="53"/>
    </row>
    <row r="91" spans="2:20" ht="36" customHeight="1">
      <c r="B91" s="296" t="s">
        <v>77</v>
      </c>
      <c r="C91" s="296"/>
      <c r="D91" s="54"/>
      <c r="E91" s="12" t="s">
        <v>76</v>
      </c>
      <c r="F91" s="12"/>
      <c r="G91" s="12"/>
      <c r="H91" s="12"/>
      <c r="I91" s="23"/>
      <c r="J91" s="12"/>
      <c r="K91" s="12"/>
      <c r="L91" s="24"/>
      <c r="M91" s="25"/>
      <c r="N91" s="55"/>
      <c r="O91" s="55"/>
      <c r="P91" s="55"/>
      <c r="Q91" s="55"/>
      <c r="R91" s="55"/>
      <c r="S91" s="55"/>
      <c r="T91" s="56"/>
    </row>
    <row r="92" spans="2:20" ht="18" customHeight="1">
      <c r="B92" s="297" t="s">
        <v>78</v>
      </c>
      <c r="C92" s="297"/>
      <c r="D92" s="54"/>
      <c r="E92" s="58" t="s">
        <v>79</v>
      </c>
      <c r="F92" s="12"/>
      <c r="G92" s="12"/>
      <c r="H92" s="12"/>
      <c r="I92" s="23"/>
      <c r="J92" s="12"/>
      <c r="K92" s="12"/>
      <c r="L92" s="24"/>
      <c r="M92" s="25"/>
      <c r="N92" s="55"/>
      <c r="O92" s="55"/>
      <c r="P92" s="55"/>
      <c r="Q92" s="55"/>
      <c r="R92" s="55"/>
      <c r="S92" s="55"/>
      <c r="T92" s="56"/>
    </row>
    <row r="93" spans="2:20" ht="27.75" customHeight="1">
      <c r="B93" s="298" t="s">
        <v>80</v>
      </c>
      <c r="C93" s="298"/>
      <c r="D93" s="54" t="e">
        <f>ROUND(+D90/(D91)/D92,0)</f>
        <v>#DIV/0!</v>
      </c>
      <c r="E93" s="12"/>
      <c r="F93" s="12"/>
      <c r="G93" s="12" t="e">
        <f>労務費キャンセル</f>
        <v>#NAME?</v>
      </c>
      <c r="H93" s="12"/>
      <c r="I93" s="23"/>
      <c r="J93" s="12"/>
      <c r="K93" s="12"/>
      <c r="L93" s="24"/>
      <c r="M93" s="25"/>
      <c r="N93" s="55"/>
      <c r="O93" s="55"/>
      <c r="P93" s="55"/>
      <c r="Q93" s="55"/>
      <c r="R93" s="55"/>
      <c r="S93" s="55"/>
      <c r="T93" s="56"/>
    </row>
    <row r="94" spans="2:20" ht="20.25" customHeight="1">
      <c r="B94" s="57"/>
      <c r="C94" s="57"/>
      <c r="D94" s="58"/>
      <c r="E94" s="30"/>
      <c r="F94" s="30"/>
      <c r="G94" s="30"/>
      <c r="H94" s="58"/>
      <c r="I94" s="59"/>
      <c r="J94" s="60"/>
      <c r="K94" s="60"/>
      <c r="L94" s="61"/>
      <c r="M94" s="62"/>
      <c r="N94" s="63"/>
      <c r="O94" s="63"/>
      <c r="P94" s="63"/>
      <c r="Q94" s="63"/>
      <c r="R94" s="63"/>
      <c r="S94" s="63"/>
      <c r="T94" s="64"/>
    </row>
    <row r="95" spans="1:20" s="13" customFormat="1" ht="21.75" customHeight="1">
      <c r="A95" s="31"/>
      <c r="B95" s="65"/>
      <c r="C95" s="10"/>
      <c r="D95" s="54"/>
      <c r="E95" s="66"/>
      <c r="F95" s="31"/>
      <c r="G95" s="31"/>
      <c r="M95" s="67"/>
      <c r="T95" s="68"/>
    </row>
    <row r="96" spans="1:20" s="13" customFormat="1" ht="21.75" customHeight="1">
      <c r="A96" s="31"/>
      <c r="B96" s="31"/>
      <c r="C96" s="31"/>
      <c r="D96" s="31"/>
      <c r="E96" s="69"/>
      <c r="F96" s="31"/>
      <c r="G96" s="31"/>
      <c r="M96" s="67"/>
      <c r="T96" s="68"/>
    </row>
    <row r="97" spans="1:20" s="13" customFormat="1" ht="21.75" customHeight="1">
      <c r="A97" s="31"/>
      <c r="B97" s="31"/>
      <c r="C97" s="31"/>
      <c r="D97" s="31"/>
      <c r="E97" s="70"/>
      <c r="F97" s="31"/>
      <c r="G97" s="31"/>
      <c r="H97" s="71"/>
      <c r="M97" s="67"/>
      <c r="T97" s="68"/>
    </row>
    <row r="98" spans="1:20" s="13" customFormat="1" ht="21.75" customHeight="1">
      <c r="A98" s="31"/>
      <c r="B98" s="31"/>
      <c r="C98" s="31"/>
      <c r="D98" s="31"/>
      <c r="E98" s="72"/>
      <c r="F98" s="31"/>
      <c r="G98" s="31"/>
      <c r="H98" s="71"/>
      <c r="M98" s="67"/>
      <c r="T98" s="68"/>
    </row>
    <row r="99" ht="21.75" customHeight="1"/>
    <row r="102" spans="4:8" ht="13.5">
      <c r="D102" s="75"/>
      <c r="H102" s="75"/>
    </row>
    <row r="105" spans="4:8" ht="13.5">
      <c r="D105" s="75"/>
      <c r="H105" s="75"/>
    </row>
    <row r="106" spans="4:8" ht="13.5">
      <c r="D106" s="75"/>
      <c r="H106" s="75"/>
    </row>
    <row r="110" spans="4:8" ht="13.5">
      <c r="D110" s="75"/>
      <c r="H110" s="75"/>
    </row>
    <row r="111" spans="4:8" ht="13.5">
      <c r="D111" s="75"/>
      <c r="H111" s="75"/>
    </row>
  </sheetData>
  <sheetProtection/>
  <mergeCells count="18">
    <mergeCell ref="B1:T1"/>
    <mergeCell ref="B2:T3"/>
    <mergeCell ref="C7:D7"/>
    <mergeCell ref="B10:C11"/>
    <mergeCell ref="D10:D11"/>
    <mergeCell ref="E10:S10"/>
    <mergeCell ref="T10:T11"/>
    <mergeCell ref="E11:N11"/>
    <mergeCell ref="B90:C90"/>
    <mergeCell ref="B91:C91"/>
    <mergeCell ref="B92:C92"/>
    <mergeCell ref="B93:C93"/>
    <mergeCell ref="H44:I44"/>
    <mergeCell ref="H49:I49"/>
    <mergeCell ref="B86:C86"/>
    <mergeCell ref="B87:C87"/>
    <mergeCell ref="B88:C88"/>
    <mergeCell ref="B89:C89"/>
  </mergeCells>
  <printOptions horizontalCentered="1"/>
  <pageMargins left="0.3937007874015748" right="0.3937007874015748" top="0.7874015748031497" bottom="0.5905511811023623" header="0.31496062992125984" footer="0.31496062992125984"/>
  <pageSetup fitToHeight="1" fitToWidth="1" horizontalDpi="600" verticalDpi="600" orientation="portrait" paperSize="9" scale="46" r:id="rId2"/>
  <headerFooter alignWithMargins="0">
    <oddFooter>&amp;C&amp;20&amp;P/&amp;N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Y111"/>
  <sheetViews>
    <sheetView view="pageBreakPreview" zoomScale="70" zoomScaleNormal="85" zoomScaleSheetLayoutView="70" zoomScalePageLayoutView="0" workbookViewId="0" topLeftCell="A1">
      <selection activeCell="D6" sqref="D6"/>
    </sheetView>
  </sheetViews>
  <sheetFormatPr defaultColWidth="9.140625" defaultRowHeight="15"/>
  <cols>
    <col min="1" max="1" width="2.28125" style="1" customWidth="1"/>
    <col min="2" max="2" width="3.421875" style="1" customWidth="1"/>
    <col min="3" max="3" width="17.00390625" style="1" customWidth="1"/>
    <col min="4" max="4" width="14.140625" style="1" customWidth="1"/>
    <col min="5" max="5" width="27.28125" style="1" customWidth="1"/>
    <col min="6" max="6" width="5.421875" style="1" customWidth="1"/>
    <col min="7" max="7" width="7.28125" style="1" customWidth="1"/>
    <col min="8" max="9" width="5.421875" style="1" customWidth="1"/>
    <col min="10" max="10" width="7.28125" style="1" customWidth="1"/>
    <col min="11" max="11" width="5.421875" style="1" customWidth="1"/>
    <col min="12" max="12" width="14.140625" style="1" customWidth="1"/>
    <col min="13" max="13" width="2.421875" style="73" customWidth="1"/>
    <col min="14" max="19" width="12.140625" style="1" customWidth="1"/>
    <col min="20" max="20" width="20.00390625" style="74" customWidth="1"/>
    <col min="21" max="21" width="8.140625" style="1" customWidth="1"/>
    <col min="22" max="22" width="9.28125" style="1" bestFit="1" customWidth="1"/>
    <col min="23" max="16384" width="9.00390625" style="1" customWidth="1"/>
  </cols>
  <sheetData>
    <row r="1" spans="2:20" ht="24" customHeight="1">
      <c r="B1" s="305" t="s">
        <v>161</v>
      </c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</row>
    <row r="2" spans="2:20" ht="24" customHeight="1">
      <c r="B2" s="314" t="s">
        <v>46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</row>
    <row r="3" spans="2:20" ht="24" customHeight="1"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</row>
    <row r="4" spans="2:20" ht="24" customHeight="1"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</row>
    <row r="5" spans="2:20" ht="24">
      <c r="B5" s="99"/>
      <c r="C5" s="203" t="s">
        <v>30</v>
      </c>
      <c r="D5" s="203" t="s">
        <v>165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</row>
    <row r="6" spans="2:20" ht="12" customHeight="1">
      <c r="B6" s="99"/>
      <c r="C6" s="98"/>
      <c r="D6" s="98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</row>
    <row r="7" spans="2:20" ht="18.75">
      <c r="B7" s="94"/>
      <c r="C7" s="313" t="s">
        <v>31</v>
      </c>
      <c r="D7" s="313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2:20" ht="12" customHeight="1">
      <c r="B8" s="99"/>
      <c r="C8" s="98"/>
      <c r="D8" s="98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</row>
    <row r="9" spans="2:20" ht="18.75" customHeight="1" thickBot="1">
      <c r="B9" s="2"/>
      <c r="C9" s="2"/>
      <c r="D9" s="2"/>
      <c r="E9" s="3"/>
      <c r="F9" s="3"/>
      <c r="G9" s="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4" t="s">
        <v>0</v>
      </c>
    </row>
    <row r="10" spans="2:20" s="113" customFormat="1" ht="15.75" customHeight="1">
      <c r="B10" s="316" t="s">
        <v>1</v>
      </c>
      <c r="C10" s="317"/>
      <c r="D10" s="320" t="s">
        <v>18</v>
      </c>
      <c r="E10" s="324" t="s">
        <v>20</v>
      </c>
      <c r="F10" s="325"/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6"/>
      <c r="T10" s="322" t="s">
        <v>19</v>
      </c>
    </row>
    <row r="11" spans="2:20" s="113" customFormat="1" ht="15.75" customHeight="1">
      <c r="B11" s="318"/>
      <c r="C11" s="319"/>
      <c r="D11" s="321"/>
      <c r="E11" s="327" t="s">
        <v>72</v>
      </c>
      <c r="F11" s="328"/>
      <c r="G11" s="328"/>
      <c r="H11" s="328"/>
      <c r="I11" s="328"/>
      <c r="J11" s="328"/>
      <c r="K11" s="328"/>
      <c r="L11" s="328"/>
      <c r="M11" s="328"/>
      <c r="N11" s="329"/>
      <c r="O11" s="180" t="s">
        <v>70</v>
      </c>
      <c r="P11" s="186" t="s">
        <v>71</v>
      </c>
      <c r="Q11" s="107" t="s">
        <v>73</v>
      </c>
      <c r="R11" s="186" t="s">
        <v>74</v>
      </c>
      <c r="S11" s="107" t="s">
        <v>75</v>
      </c>
      <c r="T11" s="323"/>
    </row>
    <row r="12" spans="2:20" ht="15.75" customHeight="1">
      <c r="B12" s="5"/>
      <c r="C12" s="6"/>
      <c r="D12" s="7"/>
      <c r="E12" s="6"/>
      <c r="F12" s="8"/>
      <c r="G12" s="8"/>
      <c r="H12" s="8"/>
      <c r="I12" s="8"/>
      <c r="J12" s="8"/>
      <c r="K12" s="8"/>
      <c r="L12" s="8"/>
      <c r="M12" s="8"/>
      <c r="N12" s="8"/>
      <c r="O12" s="166"/>
      <c r="P12" s="187"/>
      <c r="Q12" s="8"/>
      <c r="R12" s="187"/>
      <c r="S12" s="8"/>
      <c r="T12" s="9"/>
    </row>
    <row r="13" spans="2:20" ht="14.25" customHeight="1">
      <c r="B13" s="85" t="s">
        <v>2</v>
      </c>
      <c r="C13" s="140"/>
      <c r="D13" s="89"/>
      <c r="E13" s="141" t="s">
        <v>26</v>
      </c>
      <c r="F13" s="141"/>
      <c r="G13" s="141"/>
      <c r="H13" s="141"/>
      <c r="I13" s="141"/>
      <c r="J13" s="102" t="s">
        <v>44</v>
      </c>
      <c r="K13" s="102" t="s">
        <v>3</v>
      </c>
      <c r="L13" s="142">
        <v>42000</v>
      </c>
      <c r="M13" s="104" t="s">
        <v>4</v>
      </c>
      <c r="N13" s="105">
        <f>ROUND(I13*L13,0)</f>
        <v>0</v>
      </c>
      <c r="O13" s="167"/>
      <c r="P13" s="188"/>
      <c r="Q13" s="105"/>
      <c r="R13" s="188"/>
      <c r="S13" s="105"/>
      <c r="T13" s="126"/>
    </row>
    <row r="14" spans="2:20" ht="14.25" customHeight="1">
      <c r="B14" s="85"/>
      <c r="C14" s="143"/>
      <c r="D14" s="89"/>
      <c r="E14" s="141"/>
      <c r="F14" s="141"/>
      <c r="G14" s="141"/>
      <c r="H14" s="141"/>
      <c r="I14" s="141"/>
      <c r="J14" s="102"/>
      <c r="K14" s="102"/>
      <c r="L14" s="142"/>
      <c r="M14" s="104"/>
      <c r="N14" s="105"/>
      <c r="O14" s="167"/>
      <c r="P14" s="188"/>
      <c r="Q14" s="105"/>
      <c r="R14" s="188"/>
      <c r="S14" s="105"/>
      <c r="T14" s="126"/>
    </row>
    <row r="15" spans="2:20" ht="14.25" customHeight="1">
      <c r="B15" s="85"/>
      <c r="C15" s="143"/>
      <c r="D15" s="89"/>
      <c r="E15" s="141" t="s">
        <v>27</v>
      </c>
      <c r="F15" s="141"/>
      <c r="G15" s="141"/>
      <c r="H15" s="141"/>
      <c r="I15" s="141"/>
      <c r="J15" s="102" t="s">
        <v>44</v>
      </c>
      <c r="K15" s="102" t="s">
        <v>3</v>
      </c>
      <c r="L15" s="142">
        <v>32000</v>
      </c>
      <c r="M15" s="104" t="s">
        <v>4</v>
      </c>
      <c r="N15" s="105">
        <f>ROUND(I15*L15,0)</f>
        <v>0</v>
      </c>
      <c r="O15" s="167"/>
      <c r="P15" s="188"/>
      <c r="Q15" s="105"/>
      <c r="R15" s="188"/>
      <c r="S15" s="105"/>
      <c r="T15" s="126"/>
    </row>
    <row r="16" spans="2:20" ht="14.25" customHeight="1">
      <c r="B16" s="85"/>
      <c r="C16" s="143"/>
      <c r="D16" s="89"/>
      <c r="E16" s="141"/>
      <c r="F16" s="141"/>
      <c r="G16" s="141"/>
      <c r="H16" s="141"/>
      <c r="I16" s="141"/>
      <c r="J16" s="102"/>
      <c r="K16" s="102"/>
      <c r="L16" s="142"/>
      <c r="M16" s="104"/>
      <c r="N16" s="105"/>
      <c r="O16" s="167"/>
      <c r="P16" s="188"/>
      <c r="Q16" s="105"/>
      <c r="R16" s="188"/>
      <c r="S16" s="105"/>
      <c r="T16" s="126"/>
    </row>
    <row r="17" spans="2:20" ht="14.25" customHeight="1">
      <c r="B17" s="85"/>
      <c r="C17" s="143"/>
      <c r="D17" s="89"/>
      <c r="E17" s="141" t="s">
        <v>28</v>
      </c>
      <c r="F17" s="141"/>
      <c r="G17" s="141"/>
      <c r="H17" s="141"/>
      <c r="I17" s="141"/>
      <c r="J17" s="102" t="s">
        <v>44</v>
      </c>
      <c r="K17" s="102" t="s">
        <v>3</v>
      </c>
      <c r="L17" s="142">
        <v>22000</v>
      </c>
      <c r="M17" s="104" t="s">
        <v>4</v>
      </c>
      <c r="N17" s="105">
        <f>ROUND(I17*L17,0)</f>
        <v>0</v>
      </c>
      <c r="O17" s="167"/>
      <c r="P17" s="188"/>
      <c r="Q17" s="105"/>
      <c r="R17" s="188"/>
      <c r="S17" s="105"/>
      <c r="T17" s="126"/>
    </row>
    <row r="18" spans="2:20" ht="14.25" customHeight="1">
      <c r="B18" s="85"/>
      <c r="C18" s="143"/>
      <c r="D18" s="89"/>
      <c r="E18" s="141"/>
      <c r="F18" s="141"/>
      <c r="G18" s="141"/>
      <c r="H18" s="141"/>
      <c r="I18" s="141"/>
      <c r="J18" s="102"/>
      <c r="K18" s="102"/>
      <c r="L18" s="142"/>
      <c r="M18" s="104"/>
      <c r="N18" s="105"/>
      <c r="O18" s="167"/>
      <c r="P18" s="188"/>
      <c r="Q18" s="105"/>
      <c r="R18" s="188"/>
      <c r="S18" s="105"/>
      <c r="T18" s="126"/>
    </row>
    <row r="19" spans="2:20" ht="14.25" customHeight="1">
      <c r="B19" s="85"/>
      <c r="C19" s="143"/>
      <c r="D19" s="89"/>
      <c r="E19" s="141" t="s">
        <v>29</v>
      </c>
      <c r="F19" s="141"/>
      <c r="G19" s="141"/>
      <c r="H19" s="141"/>
      <c r="I19" s="141"/>
      <c r="J19" s="102" t="s">
        <v>44</v>
      </c>
      <c r="K19" s="102" t="s">
        <v>3</v>
      </c>
      <c r="L19" s="142"/>
      <c r="M19" s="104" t="s">
        <v>4</v>
      </c>
      <c r="N19" s="105">
        <f>ROUND(I19*L19,0)</f>
        <v>0</v>
      </c>
      <c r="O19" s="167"/>
      <c r="P19" s="188"/>
      <c r="Q19" s="105"/>
      <c r="R19" s="188"/>
      <c r="S19" s="105"/>
      <c r="T19" s="126"/>
    </row>
    <row r="20" spans="2:20" ht="14.25" customHeight="1">
      <c r="B20" s="85"/>
      <c r="C20" s="143"/>
      <c r="D20" s="89"/>
      <c r="E20" s="141"/>
      <c r="F20" s="141"/>
      <c r="G20" s="141"/>
      <c r="H20" s="141"/>
      <c r="I20" s="141"/>
      <c r="J20" s="102"/>
      <c r="K20" s="102"/>
      <c r="L20" s="142"/>
      <c r="M20" s="104"/>
      <c r="N20" s="105"/>
      <c r="O20" s="167"/>
      <c r="P20" s="188"/>
      <c r="Q20" s="105"/>
      <c r="R20" s="188"/>
      <c r="S20" s="105"/>
      <c r="T20" s="126"/>
    </row>
    <row r="21" spans="2:20" ht="14.25" customHeight="1">
      <c r="B21" s="85"/>
      <c r="C21" s="143"/>
      <c r="D21" s="89"/>
      <c r="E21" s="141"/>
      <c r="F21" s="141"/>
      <c r="G21" s="141"/>
      <c r="H21" s="141"/>
      <c r="I21" s="141"/>
      <c r="J21" s="102" t="s">
        <v>44</v>
      </c>
      <c r="K21" s="102" t="s">
        <v>3</v>
      </c>
      <c r="L21" s="142"/>
      <c r="M21" s="104" t="s">
        <v>4</v>
      </c>
      <c r="N21" s="105">
        <f>ROUND(I21*L21,0)</f>
        <v>0</v>
      </c>
      <c r="O21" s="167"/>
      <c r="P21" s="188"/>
      <c r="Q21" s="105"/>
      <c r="R21" s="188"/>
      <c r="S21" s="105"/>
      <c r="T21" s="126"/>
    </row>
    <row r="22" spans="2:20" ht="14.25" customHeight="1">
      <c r="B22" s="82"/>
      <c r="C22" s="58"/>
      <c r="D22" s="89"/>
      <c r="E22" s="141"/>
      <c r="F22" s="141"/>
      <c r="G22" s="141"/>
      <c r="H22" s="141"/>
      <c r="I22" s="141"/>
      <c r="J22" s="102"/>
      <c r="K22" s="102"/>
      <c r="L22" s="142"/>
      <c r="M22" s="104"/>
      <c r="N22" s="105"/>
      <c r="O22" s="167"/>
      <c r="P22" s="188"/>
      <c r="Q22" s="105"/>
      <c r="R22" s="188"/>
      <c r="S22" s="105"/>
      <c r="T22" s="126"/>
    </row>
    <row r="23" spans="2:21" s="13" customFormat="1" ht="14.25" customHeight="1">
      <c r="B23" s="146" t="s">
        <v>23</v>
      </c>
      <c r="C23" s="130"/>
      <c r="D23" s="159">
        <f>SUM(D12:D22)</f>
        <v>0</v>
      </c>
      <c r="E23" s="144"/>
      <c r="F23" s="144"/>
      <c r="G23" s="144"/>
      <c r="H23" s="144"/>
      <c r="I23" s="144"/>
      <c r="J23" s="145"/>
      <c r="K23" s="145"/>
      <c r="L23" s="108" t="s">
        <v>5</v>
      </c>
      <c r="M23" s="109"/>
      <c r="N23" s="164">
        <f>SUM(N13:N21)</f>
        <v>0</v>
      </c>
      <c r="O23" s="168"/>
      <c r="P23" s="189"/>
      <c r="Q23" s="161"/>
      <c r="R23" s="189"/>
      <c r="S23" s="161"/>
      <c r="T23" s="126"/>
      <c r="U23" s="14"/>
    </row>
    <row r="24" spans="2:20" ht="14.25" customHeight="1">
      <c r="B24" s="15"/>
      <c r="C24" s="16"/>
      <c r="D24" s="17"/>
      <c r="E24" s="16"/>
      <c r="F24" s="16"/>
      <c r="G24" s="16"/>
      <c r="H24" s="16"/>
      <c r="I24" s="18"/>
      <c r="J24" s="16"/>
      <c r="K24" s="16"/>
      <c r="L24" s="19"/>
      <c r="M24" s="20"/>
      <c r="N24" s="16"/>
      <c r="O24" s="169"/>
      <c r="P24" s="190"/>
      <c r="Q24" s="16"/>
      <c r="R24" s="190"/>
      <c r="S24" s="16"/>
      <c r="T24" s="21"/>
    </row>
    <row r="25" spans="1:20" ht="14.25" customHeight="1">
      <c r="A25" s="22"/>
      <c r="B25" s="79"/>
      <c r="C25" s="44"/>
      <c r="D25" s="80"/>
      <c r="E25" s="44"/>
      <c r="F25" s="44"/>
      <c r="G25" s="44"/>
      <c r="H25" s="44"/>
      <c r="I25" s="45"/>
      <c r="J25" s="44"/>
      <c r="K25" s="44"/>
      <c r="L25" s="36"/>
      <c r="M25" s="46"/>
      <c r="N25" s="44"/>
      <c r="O25" s="170"/>
      <c r="P25" s="191"/>
      <c r="Q25" s="12"/>
      <c r="R25" s="191"/>
      <c r="S25" s="12"/>
      <c r="T25" s="11"/>
    </row>
    <row r="26" spans="2:20" ht="14.25" customHeight="1">
      <c r="B26" s="26" t="s">
        <v>6</v>
      </c>
      <c r="C26" s="12"/>
      <c r="D26" s="84"/>
      <c r="E26" s="22"/>
      <c r="F26" s="22"/>
      <c r="G26" s="22"/>
      <c r="H26" s="22"/>
      <c r="I26" s="22"/>
      <c r="J26" s="22"/>
      <c r="K26" s="22"/>
      <c r="L26" s="22"/>
      <c r="M26" s="28"/>
      <c r="N26" s="22"/>
      <c r="O26" s="171"/>
      <c r="P26" s="192"/>
      <c r="Q26" s="22"/>
      <c r="R26" s="192"/>
      <c r="S26" s="22"/>
      <c r="T26" s="29"/>
    </row>
    <row r="27" spans="2:20" ht="14.25" customHeight="1">
      <c r="B27" s="26"/>
      <c r="C27" s="58" t="s">
        <v>32</v>
      </c>
      <c r="D27" s="100">
        <f>+N31</f>
        <v>0</v>
      </c>
      <c r="E27" s="101" t="s">
        <v>41</v>
      </c>
      <c r="F27" s="101"/>
      <c r="G27" s="101"/>
      <c r="H27" s="101"/>
      <c r="I27" s="101"/>
      <c r="J27" s="102" t="s">
        <v>44</v>
      </c>
      <c r="K27" s="102" t="s">
        <v>3</v>
      </c>
      <c r="L27" s="103">
        <v>6800</v>
      </c>
      <c r="M27" s="104" t="s">
        <v>4</v>
      </c>
      <c r="N27" s="105">
        <f>ROUND(I27*L27,0)</f>
        <v>0</v>
      </c>
      <c r="O27" s="167"/>
      <c r="P27" s="188"/>
      <c r="Q27" s="105"/>
      <c r="R27" s="188"/>
      <c r="S27" s="105"/>
      <c r="T27" s="106"/>
    </row>
    <row r="28" spans="2:20" ht="14.25" customHeight="1">
      <c r="B28" s="26"/>
      <c r="C28" s="58"/>
      <c r="D28" s="27"/>
      <c r="E28" s="101"/>
      <c r="F28" s="101"/>
      <c r="G28" s="101"/>
      <c r="H28" s="101"/>
      <c r="I28" s="101"/>
      <c r="J28" s="102" t="s">
        <v>44</v>
      </c>
      <c r="K28" s="102" t="s">
        <v>3</v>
      </c>
      <c r="L28" s="103">
        <v>6800</v>
      </c>
      <c r="M28" s="104" t="s">
        <v>4</v>
      </c>
      <c r="N28" s="105">
        <f>ROUND(I28*L28,0)</f>
        <v>0</v>
      </c>
      <c r="O28" s="167"/>
      <c r="P28" s="188"/>
      <c r="Q28" s="105"/>
      <c r="R28" s="188"/>
      <c r="S28" s="105"/>
      <c r="T28" s="106"/>
    </row>
    <row r="29" spans="2:20" ht="14.25" customHeight="1">
      <c r="B29" s="26"/>
      <c r="C29" s="58"/>
      <c r="D29" s="27"/>
      <c r="E29" s="101"/>
      <c r="F29" s="101"/>
      <c r="G29" s="101"/>
      <c r="H29" s="101"/>
      <c r="I29" s="101"/>
      <c r="J29" s="102" t="s">
        <v>44</v>
      </c>
      <c r="K29" s="102" t="s">
        <v>3</v>
      </c>
      <c r="L29" s="103">
        <v>6800</v>
      </c>
      <c r="M29" s="104" t="s">
        <v>4</v>
      </c>
      <c r="N29" s="105">
        <f>ROUND(I29*L29,0)</f>
        <v>0</v>
      </c>
      <c r="O29" s="167"/>
      <c r="P29" s="188"/>
      <c r="Q29" s="105"/>
      <c r="R29" s="188"/>
      <c r="S29" s="105"/>
      <c r="T29" s="106"/>
    </row>
    <row r="30" spans="2:20" ht="14.25" customHeight="1">
      <c r="B30" s="26"/>
      <c r="C30" s="58"/>
      <c r="D30" s="27"/>
      <c r="E30" s="101"/>
      <c r="F30" s="101"/>
      <c r="G30" s="101"/>
      <c r="H30" s="101"/>
      <c r="I30" s="101"/>
      <c r="J30" s="101"/>
      <c r="K30" s="101"/>
      <c r="L30" s="101"/>
      <c r="M30" s="107"/>
      <c r="N30" s="101"/>
      <c r="O30" s="172"/>
      <c r="P30" s="193"/>
      <c r="Q30" s="101"/>
      <c r="R30" s="193"/>
      <c r="S30" s="101"/>
      <c r="T30" s="106"/>
    </row>
    <row r="31" spans="2:20" ht="14.25" customHeight="1">
      <c r="B31" s="26"/>
      <c r="C31" s="58"/>
      <c r="D31" s="27"/>
      <c r="E31" s="101"/>
      <c r="F31" s="101"/>
      <c r="G31" s="101"/>
      <c r="H31" s="101"/>
      <c r="I31" s="101"/>
      <c r="J31" s="101"/>
      <c r="K31" s="101"/>
      <c r="L31" s="108" t="s">
        <v>5</v>
      </c>
      <c r="M31" s="109"/>
      <c r="N31" s="164">
        <f>SUM(N27:N30)</f>
        <v>0</v>
      </c>
      <c r="O31" s="168"/>
      <c r="P31" s="189"/>
      <c r="Q31" s="161"/>
      <c r="R31" s="189"/>
      <c r="S31" s="161"/>
      <c r="T31" s="106"/>
    </row>
    <row r="32" spans="2:20" ht="14.25" customHeight="1">
      <c r="B32" s="26"/>
      <c r="C32" s="58"/>
      <c r="D32" s="27"/>
      <c r="E32" s="101"/>
      <c r="F32" s="101"/>
      <c r="G32" s="101"/>
      <c r="H32" s="101"/>
      <c r="I32" s="101"/>
      <c r="J32" s="101"/>
      <c r="K32" s="101"/>
      <c r="L32" s="110"/>
      <c r="M32" s="111"/>
      <c r="N32" s="162"/>
      <c r="O32" s="173"/>
      <c r="P32" s="194"/>
      <c r="Q32" s="162"/>
      <c r="R32" s="194"/>
      <c r="S32" s="162"/>
      <c r="T32" s="106"/>
    </row>
    <row r="33" spans="2:20" ht="14.25" customHeight="1">
      <c r="B33" s="26"/>
      <c r="C33" s="58" t="s">
        <v>33</v>
      </c>
      <c r="D33" s="100">
        <f>+N37</f>
        <v>0</v>
      </c>
      <c r="E33" s="101" t="s">
        <v>45</v>
      </c>
      <c r="F33" s="101"/>
      <c r="G33" s="101"/>
      <c r="H33" s="112" t="s">
        <v>42</v>
      </c>
      <c r="I33" s="101"/>
      <c r="J33" s="107" t="s">
        <v>43</v>
      </c>
      <c r="K33" s="102" t="s">
        <v>3</v>
      </c>
      <c r="L33" s="103">
        <v>20000</v>
      </c>
      <c r="M33" s="104" t="s">
        <v>4</v>
      </c>
      <c r="N33" s="101">
        <f>+G33*I33*L33</f>
        <v>0</v>
      </c>
      <c r="O33" s="172"/>
      <c r="P33" s="193"/>
      <c r="Q33" s="101"/>
      <c r="R33" s="193"/>
      <c r="S33" s="101"/>
      <c r="T33" s="106"/>
    </row>
    <row r="34" spans="2:20" ht="14.25" customHeight="1">
      <c r="B34" s="26"/>
      <c r="C34" s="58"/>
      <c r="D34" s="27"/>
      <c r="E34" s="101"/>
      <c r="F34" s="101"/>
      <c r="G34" s="101"/>
      <c r="H34" s="101"/>
      <c r="I34" s="101"/>
      <c r="J34" s="101"/>
      <c r="K34" s="101"/>
      <c r="L34" s="101"/>
      <c r="M34" s="107"/>
      <c r="N34" s="101"/>
      <c r="O34" s="172"/>
      <c r="P34" s="193"/>
      <c r="Q34" s="101"/>
      <c r="R34" s="193"/>
      <c r="S34" s="101"/>
      <c r="T34" s="106"/>
    </row>
    <row r="35" spans="2:20" ht="14.25" customHeight="1">
      <c r="B35" s="26"/>
      <c r="C35" s="58"/>
      <c r="D35" s="27"/>
      <c r="E35" s="101"/>
      <c r="F35" s="101"/>
      <c r="G35" s="101"/>
      <c r="H35" s="101"/>
      <c r="I35" s="101"/>
      <c r="J35" s="101"/>
      <c r="K35" s="101"/>
      <c r="L35" s="101"/>
      <c r="M35" s="107"/>
      <c r="N35" s="101"/>
      <c r="O35" s="172"/>
      <c r="P35" s="193"/>
      <c r="Q35" s="101"/>
      <c r="R35" s="193"/>
      <c r="S35" s="101"/>
      <c r="T35" s="106"/>
    </row>
    <row r="36" spans="2:20" ht="14.25" customHeight="1">
      <c r="B36" s="26"/>
      <c r="C36" s="58"/>
      <c r="D36" s="27"/>
      <c r="E36" s="101"/>
      <c r="F36" s="101"/>
      <c r="G36" s="101"/>
      <c r="H36" s="101"/>
      <c r="I36" s="101"/>
      <c r="J36" s="101"/>
      <c r="K36" s="101"/>
      <c r="L36" s="101"/>
      <c r="M36" s="107"/>
      <c r="N36" s="101"/>
      <c r="O36" s="172"/>
      <c r="P36" s="193"/>
      <c r="Q36" s="101"/>
      <c r="R36" s="193"/>
      <c r="S36" s="101"/>
      <c r="T36" s="106"/>
    </row>
    <row r="37" spans="2:20" ht="14.25" customHeight="1">
      <c r="B37" s="26"/>
      <c r="C37" s="58"/>
      <c r="D37" s="27"/>
      <c r="E37" s="101"/>
      <c r="F37" s="101"/>
      <c r="G37" s="101"/>
      <c r="H37" s="101"/>
      <c r="I37" s="101"/>
      <c r="J37" s="101"/>
      <c r="K37" s="101"/>
      <c r="L37" s="108" t="s">
        <v>5</v>
      </c>
      <c r="M37" s="109"/>
      <c r="N37" s="164">
        <f>SUM(N33:N36)</f>
        <v>0</v>
      </c>
      <c r="O37" s="168"/>
      <c r="P37" s="189"/>
      <c r="Q37" s="161"/>
      <c r="R37" s="189"/>
      <c r="S37" s="161"/>
      <c r="T37" s="106"/>
    </row>
    <row r="38" spans="2:20" ht="14.25" customHeight="1">
      <c r="B38" s="26"/>
      <c r="C38" s="58"/>
      <c r="D38" s="27"/>
      <c r="E38" s="101"/>
      <c r="F38" s="101"/>
      <c r="G38" s="101"/>
      <c r="H38" s="101"/>
      <c r="I38" s="101"/>
      <c r="J38" s="101"/>
      <c r="K38" s="101"/>
      <c r="L38" s="101"/>
      <c r="M38" s="107"/>
      <c r="N38" s="101"/>
      <c r="O38" s="172"/>
      <c r="P38" s="193"/>
      <c r="Q38" s="101"/>
      <c r="R38" s="193"/>
      <c r="S38" s="101"/>
      <c r="T38" s="106"/>
    </row>
    <row r="39" spans="2:20" ht="14.25" customHeight="1">
      <c r="B39" s="26"/>
      <c r="C39" s="58" t="s">
        <v>7</v>
      </c>
      <c r="D39" s="100">
        <f>+N44+N49</f>
        <v>0</v>
      </c>
      <c r="E39" s="101" t="s">
        <v>22</v>
      </c>
      <c r="F39" s="101"/>
      <c r="G39" s="101"/>
      <c r="H39" s="101"/>
      <c r="I39" s="101"/>
      <c r="J39" s="101"/>
      <c r="K39" s="101"/>
      <c r="L39" s="101"/>
      <c r="M39" s="107"/>
      <c r="N39" s="101"/>
      <c r="O39" s="172"/>
      <c r="P39" s="193"/>
      <c r="Q39" s="101"/>
      <c r="R39" s="193"/>
      <c r="S39" s="101"/>
      <c r="T39" s="106"/>
    </row>
    <row r="40" spans="2:22" ht="14.25" customHeight="1">
      <c r="B40" s="82"/>
      <c r="C40" s="113"/>
      <c r="D40" s="131"/>
      <c r="E40" s="101" t="s">
        <v>47</v>
      </c>
      <c r="F40" s="101" t="s">
        <v>51</v>
      </c>
      <c r="G40" s="101"/>
      <c r="H40" s="59">
        <v>1</v>
      </c>
      <c r="I40" s="114" t="s">
        <v>8</v>
      </c>
      <c r="J40" s="114" t="s">
        <v>9</v>
      </c>
      <c r="K40" s="57" t="s">
        <v>10</v>
      </c>
      <c r="L40" s="147"/>
      <c r="M40" s="62" t="s">
        <v>4</v>
      </c>
      <c r="N40" s="61">
        <f>ROUND(H40*L40,0)</f>
        <v>0</v>
      </c>
      <c r="O40" s="174"/>
      <c r="P40" s="195"/>
      <c r="Q40" s="61"/>
      <c r="R40" s="195"/>
      <c r="S40" s="61"/>
      <c r="T40" s="106"/>
      <c r="V40" s="81"/>
    </row>
    <row r="41" spans="2:22" ht="14.25" customHeight="1">
      <c r="B41" s="82"/>
      <c r="C41" s="113"/>
      <c r="D41" s="131"/>
      <c r="E41" s="101"/>
      <c r="F41" s="101" t="s">
        <v>52</v>
      </c>
      <c r="G41" s="101"/>
      <c r="H41" s="59">
        <v>1</v>
      </c>
      <c r="I41" s="114" t="s">
        <v>8</v>
      </c>
      <c r="J41" s="114" t="s">
        <v>9</v>
      </c>
      <c r="K41" s="57" t="s">
        <v>10</v>
      </c>
      <c r="L41" s="147"/>
      <c r="M41" s="62"/>
      <c r="N41" s="61">
        <f>ROUND(H41*L41,0)</f>
        <v>0</v>
      </c>
      <c r="O41" s="174"/>
      <c r="P41" s="195"/>
      <c r="Q41" s="61"/>
      <c r="R41" s="195"/>
      <c r="S41" s="61"/>
      <c r="T41" s="106"/>
      <c r="V41" s="81"/>
    </row>
    <row r="42" spans="2:22" ht="14.25" customHeight="1">
      <c r="B42" s="82"/>
      <c r="C42" s="58"/>
      <c r="D42" s="27"/>
      <c r="E42" s="113" t="s">
        <v>48</v>
      </c>
      <c r="F42" s="101" t="s">
        <v>51</v>
      </c>
      <c r="G42" s="101"/>
      <c r="H42" s="59">
        <v>1</v>
      </c>
      <c r="I42" s="114" t="s">
        <v>8</v>
      </c>
      <c r="J42" s="114" t="s">
        <v>9</v>
      </c>
      <c r="K42" s="57" t="s">
        <v>10</v>
      </c>
      <c r="L42" s="147"/>
      <c r="M42" s="62" t="s">
        <v>4</v>
      </c>
      <c r="N42" s="61">
        <f>ROUND(H42*L42,0)</f>
        <v>0</v>
      </c>
      <c r="O42" s="174"/>
      <c r="P42" s="195"/>
      <c r="Q42" s="61"/>
      <c r="R42" s="195"/>
      <c r="S42" s="61"/>
      <c r="T42" s="115"/>
      <c r="V42" s="81"/>
    </row>
    <row r="43" spans="2:22" ht="14.25" customHeight="1">
      <c r="B43" s="82"/>
      <c r="C43" s="58"/>
      <c r="D43" s="27"/>
      <c r="E43" s="113"/>
      <c r="F43" s="101" t="s">
        <v>52</v>
      </c>
      <c r="G43" s="101"/>
      <c r="H43" s="59">
        <v>1</v>
      </c>
      <c r="I43" s="114" t="s">
        <v>8</v>
      </c>
      <c r="J43" s="114" t="s">
        <v>9</v>
      </c>
      <c r="K43" s="57" t="s">
        <v>10</v>
      </c>
      <c r="L43" s="147"/>
      <c r="M43" s="62"/>
      <c r="N43" s="61">
        <f>ROUND(H43*L43,0)</f>
        <v>0</v>
      </c>
      <c r="O43" s="174"/>
      <c r="P43" s="195"/>
      <c r="Q43" s="61"/>
      <c r="R43" s="195"/>
      <c r="S43" s="61"/>
      <c r="T43" s="115"/>
      <c r="V43" s="81"/>
    </row>
    <row r="44" spans="2:22" ht="14.25" customHeight="1">
      <c r="B44" s="82"/>
      <c r="C44" s="58"/>
      <c r="D44" s="27"/>
      <c r="E44" s="101"/>
      <c r="F44" s="116" t="s">
        <v>49</v>
      </c>
      <c r="G44" s="116"/>
      <c r="H44" s="301">
        <f>+N40+N42</f>
        <v>0</v>
      </c>
      <c r="I44" s="302"/>
      <c r="J44" s="117" t="s">
        <v>53</v>
      </c>
      <c r="K44" s="118"/>
      <c r="L44" s="148">
        <f>+N41+N43</f>
        <v>0</v>
      </c>
      <c r="M44" s="119" t="s">
        <v>4</v>
      </c>
      <c r="N44" s="165">
        <f>ROUNDUP(H44*100/108,0)+L44</f>
        <v>0</v>
      </c>
      <c r="O44" s="175"/>
      <c r="P44" s="196"/>
      <c r="Q44" s="163"/>
      <c r="R44" s="196"/>
      <c r="S44" s="163"/>
      <c r="T44" s="115"/>
      <c r="V44" s="81"/>
    </row>
    <row r="45" spans="2:22" ht="14.25" customHeight="1">
      <c r="B45" s="82"/>
      <c r="C45" s="58"/>
      <c r="D45" s="27"/>
      <c r="E45" s="101"/>
      <c r="F45" s="120"/>
      <c r="G45" s="120"/>
      <c r="H45" s="121"/>
      <c r="I45" s="122"/>
      <c r="J45" s="123"/>
      <c r="K45" s="124"/>
      <c r="L45" s="149"/>
      <c r="M45" s="125"/>
      <c r="N45" s="135"/>
      <c r="O45" s="176"/>
      <c r="P45" s="197"/>
      <c r="Q45" s="135"/>
      <c r="R45" s="197"/>
      <c r="S45" s="135"/>
      <c r="T45" s="115"/>
      <c r="V45" s="81"/>
    </row>
    <row r="46" spans="2:22" ht="14.25" customHeight="1">
      <c r="B46" s="82"/>
      <c r="C46" s="58"/>
      <c r="D46" s="27"/>
      <c r="E46" s="101" t="s">
        <v>50</v>
      </c>
      <c r="F46" s="120"/>
      <c r="G46" s="120"/>
      <c r="H46" s="121"/>
      <c r="I46" s="122"/>
      <c r="J46" s="123"/>
      <c r="K46" s="124"/>
      <c r="L46" s="149"/>
      <c r="M46" s="125"/>
      <c r="N46" s="135"/>
      <c r="O46" s="176"/>
      <c r="P46" s="197"/>
      <c r="Q46" s="135"/>
      <c r="R46" s="197"/>
      <c r="S46" s="135"/>
      <c r="T46" s="115"/>
      <c r="V46" s="81"/>
    </row>
    <row r="47" spans="2:22" ht="14.25" customHeight="1">
      <c r="B47" s="82"/>
      <c r="C47" s="58"/>
      <c r="D47" s="27"/>
      <c r="E47" s="101" t="s">
        <v>47</v>
      </c>
      <c r="F47" s="101"/>
      <c r="G47" s="101"/>
      <c r="H47" s="59">
        <v>1</v>
      </c>
      <c r="I47" s="114" t="s">
        <v>8</v>
      </c>
      <c r="J47" s="114" t="s">
        <v>9</v>
      </c>
      <c r="K47" s="57" t="s">
        <v>10</v>
      </c>
      <c r="L47" s="147"/>
      <c r="M47" s="62" t="s">
        <v>4</v>
      </c>
      <c r="N47" s="61">
        <f>ROUND(H47*L47,0)</f>
        <v>0</v>
      </c>
      <c r="O47" s="174"/>
      <c r="P47" s="195"/>
      <c r="Q47" s="61"/>
      <c r="R47" s="195"/>
      <c r="S47" s="61"/>
      <c r="T47" s="115"/>
      <c r="V47" s="81"/>
    </row>
    <row r="48" spans="2:20" ht="14.25" customHeight="1">
      <c r="B48" s="82"/>
      <c r="C48" s="58"/>
      <c r="D48" s="131"/>
      <c r="E48" s="113" t="s">
        <v>48</v>
      </c>
      <c r="F48" s="101"/>
      <c r="G48" s="101"/>
      <c r="H48" s="59">
        <v>1</v>
      </c>
      <c r="I48" s="114" t="s">
        <v>8</v>
      </c>
      <c r="J48" s="114" t="s">
        <v>9</v>
      </c>
      <c r="K48" s="57" t="s">
        <v>10</v>
      </c>
      <c r="L48" s="147"/>
      <c r="M48" s="62" t="s">
        <v>4</v>
      </c>
      <c r="N48" s="61">
        <f>ROUND(H48*L48,0)</f>
        <v>0</v>
      </c>
      <c r="O48" s="174"/>
      <c r="P48" s="195"/>
      <c r="Q48" s="61"/>
      <c r="R48" s="195"/>
      <c r="S48" s="61"/>
      <c r="T48" s="126"/>
    </row>
    <row r="49" spans="2:20" ht="14.25" customHeight="1">
      <c r="B49" s="82"/>
      <c r="C49" s="58"/>
      <c r="D49" s="131"/>
      <c r="E49" s="101"/>
      <c r="F49" s="116" t="s">
        <v>49</v>
      </c>
      <c r="G49" s="116"/>
      <c r="H49" s="301">
        <f>+SUM(N47:N48)</f>
        <v>0</v>
      </c>
      <c r="I49" s="302"/>
      <c r="J49" s="117" t="s">
        <v>17</v>
      </c>
      <c r="K49" s="118"/>
      <c r="L49" s="148"/>
      <c r="M49" s="119" t="s">
        <v>4</v>
      </c>
      <c r="N49" s="165">
        <f>ROUNDUP(H49*100/108,0)</f>
        <v>0</v>
      </c>
      <c r="O49" s="175"/>
      <c r="P49" s="196"/>
      <c r="Q49" s="163"/>
      <c r="R49" s="196"/>
      <c r="S49" s="163"/>
      <c r="T49" s="115"/>
    </row>
    <row r="50" spans="2:20" ht="14.25" customHeight="1">
      <c r="B50" s="82"/>
      <c r="C50" s="58"/>
      <c r="D50" s="131"/>
      <c r="E50" s="101"/>
      <c r="F50" s="101"/>
      <c r="G50" s="101"/>
      <c r="H50" s="127"/>
      <c r="I50" s="112"/>
      <c r="J50" s="128"/>
      <c r="K50" s="57"/>
      <c r="L50" s="147"/>
      <c r="M50" s="62"/>
      <c r="N50" s="61"/>
      <c r="O50" s="174"/>
      <c r="P50" s="195"/>
      <c r="Q50" s="61"/>
      <c r="R50" s="195"/>
      <c r="S50" s="61"/>
      <c r="T50" s="126"/>
    </row>
    <row r="51" spans="2:20" ht="14.25" customHeight="1">
      <c r="B51" s="82"/>
      <c r="C51" s="58" t="s">
        <v>12</v>
      </c>
      <c r="D51" s="156">
        <f>+N53</f>
        <v>0</v>
      </c>
      <c r="E51" s="101" t="s">
        <v>54</v>
      </c>
      <c r="F51" s="101"/>
      <c r="G51" s="101"/>
      <c r="H51" s="59"/>
      <c r="I51" s="114" t="s">
        <v>56</v>
      </c>
      <c r="J51" s="114" t="s">
        <v>9</v>
      </c>
      <c r="K51" s="57" t="s">
        <v>10</v>
      </c>
      <c r="L51" s="147"/>
      <c r="M51" s="62" t="s">
        <v>4</v>
      </c>
      <c r="N51" s="61">
        <f>ROUND(H51*L51,0)</f>
        <v>0</v>
      </c>
      <c r="O51" s="174"/>
      <c r="P51" s="195"/>
      <c r="Q51" s="61"/>
      <c r="R51" s="195"/>
      <c r="S51" s="61"/>
      <c r="T51" s="126"/>
    </row>
    <row r="52" spans="2:21" s="13" customFormat="1" ht="14.25" customHeight="1">
      <c r="B52" s="26"/>
      <c r="C52" s="130"/>
      <c r="D52" s="131"/>
      <c r="E52" s="101" t="s">
        <v>55</v>
      </c>
      <c r="F52" s="120"/>
      <c r="G52" s="120"/>
      <c r="H52" s="59"/>
      <c r="I52" s="114" t="s">
        <v>56</v>
      </c>
      <c r="J52" s="114" t="s">
        <v>9</v>
      </c>
      <c r="K52" s="57" t="s">
        <v>10</v>
      </c>
      <c r="L52" s="147"/>
      <c r="M52" s="62" t="s">
        <v>4</v>
      </c>
      <c r="N52" s="61">
        <f>ROUND(H52*L52,0)</f>
        <v>0</v>
      </c>
      <c r="O52" s="174"/>
      <c r="P52" s="195"/>
      <c r="Q52" s="61"/>
      <c r="R52" s="195"/>
      <c r="S52" s="61"/>
      <c r="T52" s="126"/>
      <c r="U52" s="14"/>
    </row>
    <row r="53" spans="2:21" s="13" customFormat="1" ht="14.25" customHeight="1">
      <c r="B53" s="26"/>
      <c r="C53" s="130"/>
      <c r="D53" s="131"/>
      <c r="E53" s="120"/>
      <c r="F53" s="120"/>
      <c r="G53" s="120"/>
      <c r="H53" s="132"/>
      <c r="I53" s="133"/>
      <c r="J53" s="123"/>
      <c r="K53" s="124"/>
      <c r="L53" s="150" t="s">
        <v>5</v>
      </c>
      <c r="M53" s="119" t="s">
        <v>11</v>
      </c>
      <c r="N53" s="165">
        <f>SUM(N51:N52)</f>
        <v>0</v>
      </c>
      <c r="O53" s="175"/>
      <c r="P53" s="196"/>
      <c r="Q53" s="163"/>
      <c r="R53" s="196"/>
      <c r="S53" s="163"/>
      <c r="T53" s="126"/>
      <c r="U53" s="14"/>
    </row>
    <row r="54" spans="2:21" s="13" customFormat="1" ht="14.25" customHeight="1">
      <c r="B54" s="26"/>
      <c r="C54" s="130"/>
      <c r="D54" s="131"/>
      <c r="E54" s="120"/>
      <c r="F54" s="120"/>
      <c r="G54" s="120"/>
      <c r="H54" s="132"/>
      <c r="I54" s="133"/>
      <c r="J54" s="123"/>
      <c r="K54" s="124"/>
      <c r="L54" s="151"/>
      <c r="M54" s="125"/>
      <c r="N54" s="135"/>
      <c r="O54" s="176"/>
      <c r="P54" s="197"/>
      <c r="Q54" s="135"/>
      <c r="R54" s="197"/>
      <c r="S54" s="135"/>
      <c r="T54" s="126"/>
      <c r="U54" s="14"/>
    </row>
    <row r="55" spans="2:20" ht="14.25" customHeight="1">
      <c r="B55" s="82"/>
      <c r="C55" s="58" t="s">
        <v>57</v>
      </c>
      <c r="D55" s="157">
        <f>+N58</f>
        <v>0</v>
      </c>
      <c r="E55" s="101" t="s">
        <v>58</v>
      </c>
      <c r="F55" s="101"/>
      <c r="G55" s="101"/>
      <c r="H55" s="59"/>
      <c r="I55" s="113"/>
      <c r="J55" s="113"/>
      <c r="K55" s="113"/>
      <c r="L55" s="152"/>
      <c r="M55" s="113"/>
      <c r="N55" s="113"/>
      <c r="O55" s="172"/>
      <c r="P55" s="193"/>
      <c r="Q55" s="113"/>
      <c r="R55" s="193"/>
      <c r="S55" s="113"/>
      <c r="T55" s="115"/>
    </row>
    <row r="56" spans="2:20" ht="14.25" customHeight="1">
      <c r="B56" s="82"/>
      <c r="C56" s="58"/>
      <c r="D56" s="158"/>
      <c r="E56" s="112" t="s">
        <v>59</v>
      </c>
      <c r="F56" s="101"/>
      <c r="G56" s="101"/>
      <c r="H56" s="59"/>
      <c r="I56" s="114" t="s">
        <v>60</v>
      </c>
      <c r="J56" s="114" t="s">
        <v>9</v>
      </c>
      <c r="K56" s="57" t="s">
        <v>10</v>
      </c>
      <c r="L56" s="147"/>
      <c r="M56" s="62" t="s">
        <v>4</v>
      </c>
      <c r="N56" s="61">
        <f>ROUND(H55*L56,0)</f>
        <v>0</v>
      </c>
      <c r="O56" s="174"/>
      <c r="P56" s="195"/>
      <c r="Q56" s="61"/>
      <c r="R56" s="195"/>
      <c r="S56" s="61"/>
      <c r="T56" s="115"/>
    </row>
    <row r="57" spans="2:20" ht="14.25" customHeight="1">
      <c r="B57" s="82"/>
      <c r="C57" s="58"/>
      <c r="D57" s="158"/>
      <c r="E57" s="113"/>
      <c r="F57" s="101"/>
      <c r="G57" s="101"/>
      <c r="H57" s="127"/>
      <c r="I57" s="114" t="s">
        <v>60</v>
      </c>
      <c r="J57" s="114" t="s">
        <v>9</v>
      </c>
      <c r="K57" s="57" t="s">
        <v>10</v>
      </c>
      <c r="L57" s="147"/>
      <c r="M57" s="62" t="s">
        <v>4</v>
      </c>
      <c r="N57" s="61">
        <f>ROUND(H56*L57,0)</f>
        <v>0</v>
      </c>
      <c r="O57" s="174"/>
      <c r="P57" s="195"/>
      <c r="Q57" s="61"/>
      <c r="R57" s="195"/>
      <c r="S57" s="61"/>
      <c r="T57" s="126"/>
    </row>
    <row r="58" spans="2:21" s="13" customFormat="1" ht="14.25" customHeight="1">
      <c r="B58" s="26"/>
      <c r="C58" s="130"/>
      <c r="D58" s="131"/>
      <c r="E58" s="136"/>
      <c r="F58" s="120"/>
      <c r="G58" s="120"/>
      <c r="H58" s="132"/>
      <c r="I58" s="133"/>
      <c r="J58" s="123"/>
      <c r="K58" s="124"/>
      <c r="L58" s="150" t="s">
        <v>5</v>
      </c>
      <c r="M58" s="119" t="s">
        <v>11</v>
      </c>
      <c r="N58" s="165">
        <f>SUM(N56:N57)</f>
        <v>0</v>
      </c>
      <c r="O58" s="175"/>
      <c r="P58" s="196"/>
      <c r="Q58" s="163"/>
      <c r="R58" s="196"/>
      <c r="S58" s="163"/>
      <c r="T58" s="126"/>
      <c r="U58" s="14"/>
    </row>
    <row r="59" spans="2:21" ht="14.25" customHeight="1">
      <c r="B59" s="82"/>
      <c r="C59" s="58"/>
      <c r="D59" s="131"/>
      <c r="E59" s="101"/>
      <c r="F59" s="101"/>
      <c r="G59" s="101"/>
      <c r="H59" s="59"/>
      <c r="I59" s="114"/>
      <c r="J59" s="128"/>
      <c r="K59" s="57"/>
      <c r="L59" s="153"/>
      <c r="M59" s="62"/>
      <c r="N59" s="61"/>
      <c r="O59" s="174"/>
      <c r="P59" s="195"/>
      <c r="Q59" s="61"/>
      <c r="R59" s="195"/>
      <c r="S59" s="61"/>
      <c r="T59" s="126"/>
      <c r="U59" s="32"/>
    </row>
    <row r="60" spans="2:21" ht="14.25" customHeight="1">
      <c r="B60" s="82"/>
      <c r="C60" s="58" t="s">
        <v>34</v>
      </c>
      <c r="D60" s="156">
        <f>+N62</f>
        <v>0</v>
      </c>
      <c r="E60" s="137" t="s">
        <v>61</v>
      </c>
      <c r="F60" s="101"/>
      <c r="G60" s="101"/>
      <c r="H60" s="59"/>
      <c r="I60" s="114" t="s">
        <v>62</v>
      </c>
      <c r="J60" s="114" t="s">
        <v>9</v>
      </c>
      <c r="K60" s="57" t="s">
        <v>10</v>
      </c>
      <c r="L60" s="129"/>
      <c r="M60" s="62" t="s">
        <v>4</v>
      </c>
      <c r="N60" s="61">
        <f>ROUND(H59*L60,0)</f>
        <v>0</v>
      </c>
      <c r="O60" s="174"/>
      <c r="P60" s="195"/>
      <c r="Q60" s="61"/>
      <c r="R60" s="195"/>
      <c r="S60" s="61"/>
      <c r="T60" s="126"/>
      <c r="U60" s="32"/>
    </row>
    <row r="61" spans="2:21" ht="14.25" customHeight="1">
      <c r="B61" s="82"/>
      <c r="C61" s="58"/>
      <c r="D61" s="131"/>
      <c r="E61" s="101" t="s">
        <v>63</v>
      </c>
      <c r="F61" s="101"/>
      <c r="G61" s="101"/>
      <c r="H61" s="127"/>
      <c r="I61" s="114" t="s">
        <v>60</v>
      </c>
      <c r="J61" s="114" t="s">
        <v>9</v>
      </c>
      <c r="K61" s="57" t="s">
        <v>10</v>
      </c>
      <c r="L61" s="129"/>
      <c r="M61" s="62" t="s">
        <v>4</v>
      </c>
      <c r="N61" s="61">
        <f>ROUND(H60*L61,0)</f>
        <v>0</v>
      </c>
      <c r="O61" s="174"/>
      <c r="P61" s="195"/>
      <c r="Q61" s="61"/>
      <c r="R61" s="195"/>
      <c r="S61" s="61"/>
      <c r="T61" s="126"/>
      <c r="U61" s="32"/>
    </row>
    <row r="62" spans="2:21" ht="14.25" customHeight="1">
      <c r="B62" s="82"/>
      <c r="C62" s="58"/>
      <c r="D62" s="131"/>
      <c r="E62" s="136"/>
      <c r="F62" s="120"/>
      <c r="G62" s="120"/>
      <c r="H62" s="132"/>
      <c r="I62" s="133"/>
      <c r="J62" s="123"/>
      <c r="K62" s="124"/>
      <c r="L62" s="134" t="s">
        <v>5</v>
      </c>
      <c r="M62" s="119" t="s">
        <v>11</v>
      </c>
      <c r="N62" s="165">
        <f>SUM(N60:N61)</f>
        <v>0</v>
      </c>
      <c r="O62" s="175"/>
      <c r="P62" s="196"/>
      <c r="Q62" s="163"/>
      <c r="R62" s="196"/>
      <c r="S62" s="163"/>
      <c r="T62" s="126"/>
      <c r="U62" s="32"/>
    </row>
    <row r="63" spans="2:21" ht="14.25" customHeight="1">
      <c r="B63" s="82"/>
      <c r="C63" s="58"/>
      <c r="D63" s="131"/>
      <c r="E63" s="101"/>
      <c r="F63" s="101"/>
      <c r="G63" s="101"/>
      <c r="H63" s="59"/>
      <c r="I63" s="114"/>
      <c r="J63" s="128"/>
      <c r="K63" s="57"/>
      <c r="L63" s="61"/>
      <c r="M63" s="62"/>
      <c r="N63" s="61"/>
      <c r="O63" s="174"/>
      <c r="P63" s="195"/>
      <c r="Q63" s="61"/>
      <c r="R63" s="195"/>
      <c r="S63" s="61"/>
      <c r="T63" s="126"/>
      <c r="U63" s="32"/>
    </row>
    <row r="64" spans="2:21" ht="14.25" customHeight="1">
      <c r="B64" s="82"/>
      <c r="C64" s="58" t="s">
        <v>35</v>
      </c>
      <c r="D64" s="156">
        <f>+N67</f>
        <v>0</v>
      </c>
      <c r="E64" s="101" t="s">
        <v>64</v>
      </c>
      <c r="F64" s="101"/>
      <c r="G64" s="101"/>
      <c r="H64" s="59"/>
      <c r="I64" s="113"/>
      <c r="J64" s="113"/>
      <c r="K64" s="113"/>
      <c r="L64" s="113"/>
      <c r="M64" s="113"/>
      <c r="N64" s="113"/>
      <c r="O64" s="172"/>
      <c r="P64" s="193"/>
      <c r="Q64" s="113"/>
      <c r="R64" s="193"/>
      <c r="S64" s="113"/>
      <c r="T64" s="126"/>
      <c r="U64" s="32"/>
    </row>
    <row r="65" spans="2:21" ht="14.25" customHeight="1">
      <c r="B65" s="82"/>
      <c r="C65" s="58"/>
      <c r="D65" s="131"/>
      <c r="E65" s="137"/>
      <c r="F65" s="101"/>
      <c r="G65" s="112" t="s">
        <v>65</v>
      </c>
      <c r="H65" s="59"/>
      <c r="I65" s="114" t="s">
        <v>66</v>
      </c>
      <c r="J65" s="114" t="s">
        <v>9</v>
      </c>
      <c r="K65" s="57" t="s">
        <v>10</v>
      </c>
      <c r="L65" s="129"/>
      <c r="M65" s="62" t="s">
        <v>4</v>
      </c>
      <c r="N65" s="61">
        <f>ROUND(H64*L65,0)</f>
        <v>0</v>
      </c>
      <c r="O65" s="174"/>
      <c r="P65" s="195"/>
      <c r="Q65" s="61"/>
      <c r="R65" s="195"/>
      <c r="S65" s="61"/>
      <c r="T65" s="126"/>
      <c r="U65" s="32"/>
    </row>
    <row r="66" spans="2:21" ht="14.25" customHeight="1">
      <c r="B66" s="82"/>
      <c r="C66" s="58"/>
      <c r="D66" s="131"/>
      <c r="E66" s="113"/>
      <c r="F66" s="101"/>
      <c r="G66" s="101"/>
      <c r="H66" s="127"/>
      <c r="I66" s="114" t="s">
        <v>66</v>
      </c>
      <c r="J66" s="114" t="s">
        <v>9</v>
      </c>
      <c r="K66" s="57" t="s">
        <v>10</v>
      </c>
      <c r="L66" s="129"/>
      <c r="M66" s="62" t="s">
        <v>4</v>
      </c>
      <c r="N66" s="61">
        <f>ROUND(H65*L66,0)</f>
        <v>0</v>
      </c>
      <c r="O66" s="174"/>
      <c r="P66" s="195"/>
      <c r="Q66" s="61"/>
      <c r="R66" s="195"/>
      <c r="S66" s="61"/>
      <c r="T66" s="126"/>
      <c r="U66" s="32"/>
    </row>
    <row r="67" spans="2:21" ht="14.25" customHeight="1">
      <c r="B67" s="82"/>
      <c r="C67" s="58"/>
      <c r="D67" s="131"/>
      <c r="E67" s="136"/>
      <c r="F67" s="120"/>
      <c r="G67" s="120"/>
      <c r="H67" s="132"/>
      <c r="I67" s="133"/>
      <c r="J67" s="123"/>
      <c r="K67" s="124"/>
      <c r="L67" s="134" t="s">
        <v>5</v>
      </c>
      <c r="M67" s="119" t="s">
        <v>11</v>
      </c>
      <c r="N67" s="165">
        <f>SUM(N65:N66)</f>
        <v>0</v>
      </c>
      <c r="O67" s="175"/>
      <c r="P67" s="196"/>
      <c r="Q67" s="163"/>
      <c r="R67" s="196"/>
      <c r="S67" s="163"/>
      <c r="T67" s="126"/>
      <c r="U67" s="32"/>
    </row>
    <row r="68" spans="2:21" ht="14.25" customHeight="1">
      <c r="B68" s="82"/>
      <c r="C68" s="58"/>
      <c r="D68" s="131"/>
      <c r="E68" s="101"/>
      <c r="F68" s="101"/>
      <c r="G68" s="101"/>
      <c r="H68" s="59"/>
      <c r="I68" s="114"/>
      <c r="J68" s="128"/>
      <c r="K68" s="57"/>
      <c r="L68" s="101"/>
      <c r="M68" s="62"/>
      <c r="N68" s="61"/>
      <c r="O68" s="174"/>
      <c r="P68" s="195"/>
      <c r="Q68" s="61"/>
      <c r="R68" s="195"/>
      <c r="S68" s="61"/>
      <c r="T68" s="126"/>
      <c r="U68" s="32"/>
    </row>
    <row r="69" spans="2:21" ht="14.25" customHeight="1">
      <c r="B69" s="82"/>
      <c r="C69" s="58" t="s">
        <v>36</v>
      </c>
      <c r="D69" s="156">
        <f>+N71</f>
        <v>0</v>
      </c>
      <c r="E69" s="101"/>
      <c r="F69" s="101"/>
      <c r="G69" s="101"/>
      <c r="H69" s="59">
        <v>1</v>
      </c>
      <c r="I69" s="114" t="s">
        <v>8</v>
      </c>
      <c r="J69" s="114" t="s">
        <v>9</v>
      </c>
      <c r="K69" s="57" t="s">
        <v>10</v>
      </c>
      <c r="L69" s="101"/>
      <c r="M69" s="62" t="s">
        <v>4</v>
      </c>
      <c r="N69" s="61">
        <f>ROUND(H69*L69,0)</f>
        <v>0</v>
      </c>
      <c r="O69" s="174"/>
      <c r="P69" s="195"/>
      <c r="Q69" s="61"/>
      <c r="R69" s="195"/>
      <c r="S69" s="61"/>
      <c r="T69" s="126"/>
      <c r="U69" s="32"/>
    </row>
    <row r="70" spans="2:21" ht="14.25" customHeight="1">
      <c r="B70" s="82"/>
      <c r="C70" s="113"/>
      <c r="D70" s="131"/>
      <c r="E70" s="101"/>
      <c r="F70" s="101"/>
      <c r="G70" s="101"/>
      <c r="H70" s="59">
        <v>1</v>
      </c>
      <c r="I70" s="114" t="s">
        <v>8</v>
      </c>
      <c r="J70" s="114" t="s">
        <v>9</v>
      </c>
      <c r="K70" s="57" t="s">
        <v>10</v>
      </c>
      <c r="L70" s="101"/>
      <c r="M70" s="62" t="s">
        <v>4</v>
      </c>
      <c r="N70" s="61">
        <f>ROUND(H70*L70,0)</f>
        <v>0</v>
      </c>
      <c r="O70" s="174"/>
      <c r="P70" s="195"/>
      <c r="Q70" s="61"/>
      <c r="R70" s="195"/>
      <c r="S70" s="61"/>
      <c r="T70" s="126"/>
      <c r="U70" s="32"/>
    </row>
    <row r="71" spans="2:21" ht="14.25" customHeight="1">
      <c r="B71" s="82"/>
      <c r="C71" s="58"/>
      <c r="D71" s="131"/>
      <c r="E71" s="101"/>
      <c r="F71" s="101"/>
      <c r="G71" s="101"/>
      <c r="H71" s="59"/>
      <c r="I71" s="114"/>
      <c r="J71" s="128"/>
      <c r="K71" s="57"/>
      <c r="L71" s="116" t="s">
        <v>68</v>
      </c>
      <c r="M71" s="119" t="s">
        <v>11</v>
      </c>
      <c r="N71" s="165">
        <f>SUM(N69:N70)</f>
        <v>0</v>
      </c>
      <c r="O71" s="175"/>
      <c r="P71" s="196"/>
      <c r="Q71" s="163"/>
      <c r="R71" s="196"/>
      <c r="S71" s="163"/>
      <c r="T71" s="126"/>
      <c r="U71" s="32"/>
    </row>
    <row r="72" spans="2:21" ht="14.25" customHeight="1">
      <c r="B72" s="82"/>
      <c r="C72" s="58"/>
      <c r="D72" s="131"/>
      <c r="E72" s="101"/>
      <c r="F72" s="101"/>
      <c r="G72" s="101"/>
      <c r="H72" s="59"/>
      <c r="I72" s="114"/>
      <c r="J72" s="128"/>
      <c r="K72" s="57"/>
      <c r="L72" s="101"/>
      <c r="M72" s="62"/>
      <c r="N72" s="61"/>
      <c r="O72" s="174"/>
      <c r="P72" s="195"/>
      <c r="Q72" s="61"/>
      <c r="R72" s="195"/>
      <c r="S72" s="61"/>
      <c r="T72" s="126"/>
      <c r="U72" s="32"/>
    </row>
    <row r="73" spans="2:21" s="13" customFormat="1" ht="14.25" customHeight="1">
      <c r="B73" s="82"/>
      <c r="C73" s="58" t="s">
        <v>37</v>
      </c>
      <c r="D73" s="100">
        <f>+N75</f>
        <v>0</v>
      </c>
      <c r="E73" s="58" t="s">
        <v>67</v>
      </c>
      <c r="F73" s="58"/>
      <c r="G73" s="58"/>
      <c r="H73" s="59">
        <v>1</v>
      </c>
      <c r="I73" s="114" t="s">
        <v>8</v>
      </c>
      <c r="J73" s="114" t="s">
        <v>9</v>
      </c>
      <c r="K73" s="57" t="s">
        <v>10</v>
      </c>
      <c r="L73" s="101"/>
      <c r="M73" s="62" t="s">
        <v>4</v>
      </c>
      <c r="N73" s="61">
        <f>ROUND(H73*L73,0)</f>
        <v>0</v>
      </c>
      <c r="O73" s="174"/>
      <c r="P73" s="195"/>
      <c r="Q73" s="61"/>
      <c r="R73" s="195"/>
      <c r="S73" s="61"/>
      <c r="T73" s="126"/>
      <c r="U73" s="14"/>
    </row>
    <row r="74" spans="2:21" s="13" customFormat="1" ht="14.25" customHeight="1">
      <c r="B74" s="82"/>
      <c r="C74" s="58"/>
      <c r="D74" s="27"/>
      <c r="E74" s="58"/>
      <c r="F74" s="58"/>
      <c r="G74" s="58"/>
      <c r="H74" s="59">
        <v>1</v>
      </c>
      <c r="I74" s="114" t="s">
        <v>8</v>
      </c>
      <c r="J74" s="114" t="s">
        <v>9</v>
      </c>
      <c r="K74" s="57" t="s">
        <v>10</v>
      </c>
      <c r="L74" s="101"/>
      <c r="M74" s="62" t="s">
        <v>4</v>
      </c>
      <c r="N74" s="61">
        <f>ROUND(H74*L74,0)</f>
        <v>0</v>
      </c>
      <c r="O74" s="174"/>
      <c r="P74" s="195"/>
      <c r="Q74" s="61"/>
      <c r="R74" s="195"/>
      <c r="S74" s="61"/>
      <c r="T74" s="126"/>
      <c r="U74" s="14"/>
    </row>
    <row r="75" spans="2:21" s="13" customFormat="1" ht="14.25" customHeight="1">
      <c r="B75" s="82"/>
      <c r="C75" s="58"/>
      <c r="D75" s="27"/>
      <c r="E75" s="58"/>
      <c r="F75" s="58"/>
      <c r="G75" s="58"/>
      <c r="H75" s="59"/>
      <c r="I75" s="114"/>
      <c r="J75" s="128"/>
      <c r="K75" s="57"/>
      <c r="L75" s="116" t="s">
        <v>68</v>
      </c>
      <c r="M75" s="119" t="s">
        <v>11</v>
      </c>
      <c r="N75" s="165">
        <f>SUM(N73:N74)</f>
        <v>0</v>
      </c>
      <c r="O75" s="175"/>
      <c r="P75" s="196"/>
      <c r="Q75" s="163"/>
      <c r="R75" s="196"/>
      <c r="S75" s="163"/>
      <c r="T75" s="126"/>
      <c r="U75" s="14"/>
    </row>
    <row r="76" spans="2:21" s="13" customFormat="1" ht="14.25" customHeight="1">
      <c r="B76" s="82"/>
      <c r="C76" s="58"/>
      <c r="D76" s="27"/>
      <c r="E76" s="58"/>
      <c r="F76" s="58"/>
      <c r="G76" s="58"/>
      <c r="H76" s="58"/>
      <c r="I76" s="59"/>
      <c r="J76" s="58"/>
      <c r="K76" s="58"/>
      <c r="L76" s="61"/>
      <c r="M76" s="62"/>
      <c r="N76" s="58"/>
      <c r="O76" s="177"/>
      <c r="P76" s="198"/>
      <c r="Q76" s="58"/>
      <c r="R76" s="198"/>
      <c r="S76" s="58"/>
      <c r="T76" s="126"/>
      <c r="U76" s="14"/>
    </row>
    <row r="77" spans="2:21" ht="14.25" customHeight="1">
      <c r="B77" s="82"/>
      <c r="C77" s="90" t="s">
        <v>21</v>
      </c>
      <c r="D77" s="100">
        <f>+N79</f>
        <v>0</v>
      </c>
      <c r="E77" s="101" t="s">
        <v>69</v>
      </c>
      <c r="F77" s="101"/>
      <c r="G77" s="101"/>
      <c r="H77" s="59">
        <v>1</v>
      </c>
      <c r="I77" s="114" t="s">
        <v>8</v>
      </c>
      <c r="J77" s="114" t="s">
        <v>9</v>
      </c>
      <c r="K77" s="57" t="s">
        <v>10</v>
      </c>
      <c r="L77" s="101"/>
      <c r="M77" s="62" t="s">
        <v>4</v>
      </c>
      <c r="N77" s="61">
        <f>ROUND(H77*L77,0)</f>
        <v>0</v>
      </c>
      <c r="O77" s="174"/>
      <c r="P77" s="195"/>
      <c r="Q77" s="61"/>
      <c r="R77" s="195"/>
      <c r="S77" s="61"/>
      <c r="T77" s="126"/>
      <c r="U77" s="32"/>
    </row>
    <row r="78" spans="2:21" ht="14.25" customHeight="1">
      <c r="B78" s="26"/>
      <c r="C78" s="58"/>
      <c r="D78" s="27"/>
      <c r="E78" s="101"/>
      <c r="F78" s="101"/>
      <c r="G78" s="101"/>
      <c r="H78" s="59">
        <v>1</v>
      </c>
      <c r="I78" s="114" t="s">
        <v>8</v>
      </c>
      <c r="J78" s="114" t="s">
        <v>9</v>
      </c>
      <c r="K78" s="57" t="s">
        <v>10</v>
      </c>
      <c r="L78" s="101"/>
      <c r="M78" s="62" t="s">
        <v>4</v>
      </c>
      <c r="N78" s="61">
        <f>ROUND(H78*L78,0)</f>
        <v>0</v>
      </c>
      <c r="O78" s="174"/>
      <c r="P78" s="195"/>
      <c r="Q78" s="61"/>
      <c r="R78" s="195"/>
      <c r="S78" s="61"/>
      <c r="T78" s="126"/>
      <c r="U78" s="32"/>
    </row>
    <row r="79" spans="2:21" ht="14.25" customHeight="1">
      <c r="B79" s="26"/>
      <c r="C79" s="58"/>
      <c r="D79" s="27"/>
      <c r="E79" s="101"/>
      <c r="F79" s="101"/>
      <c r="G79" s="101"/>
      <c r="H79" s="59"/>
      <c r="I79" s="114"/>
      <c r="J79" s="128"/>
      <c r="K79" s="57"/>
      <c r="L79" s="116" t="s">
        <v>68</v>
      </c>
      <c r="M79" s="119" t="s">
        <v>11</v>
      </c>
      <c r="N79" s="183">
        <f>SUM(N77:N78)</f>
        <v>0</v>
      </c>
      <c r="O79" s="184"/>
      <c r="P79" s="199"/>
      <c r="Q79" s="185"/>
      <c r="R79" s="199"/>
      <c r="S79" s="185"/>
      <c r="T79" s="126"/>
      <c r="U79" s="32"/>
    </row>
    <row r="80" spans="2:21" ht="14.25" customHeight="1">
      <c r="B80" s="26"/>
      <c r="C80" s="58"/>
      <c r="D80" s="27"/>
      <c r="E80" s="101"/>
      <c r="F80" s="101"/>
      <c r="G80" s="101"/>
      <c r="H80" s="101"/>
      <c r="I80" s="101"/>
      <c r="J80" s="101"/>
      <c r="K80" s="101"/>
      <c r="L80" s="101"/>
      <c r="M80" s="107"/>
      <c r="N80" s="101"/>
      <c r="O80" s="172"/>
      <c r="P80" s="193"/>
      <c r="Q80" s="101"/>
      <c r="R80" s="193"/>
      <c r="S80" s="101"/>
      <c r="T80" s="126"/>
      <c r="U80" s="32"/>
    </row>
    <row r="81" spans="2:21" ht="14.25" customHeight="1">
      <c r="B81" s="26"/>
      <c r="C81" s="58" t="s">
        <v>38</v>
      </c>
      <c r="D81" s="100">
        <f>+N83</f>
        <v>0</v>
      </c>
      <c r="E81" s="101"/>
      <c r="F81" s="101"/>
      <c r="G81" s="101"/>
      <c r="H81" s="59">
        <v>1</v>
      </c>
      <c r="I81" s="114" t="s">
        <v>8</v>
      </c>
      <c r="J81" s="114" t="s">
        <v>9</v>
      </c>
      <c r="K81" s="57" t="s">
        <v>10</v>
      </c>
      <c r="L81" s="101"/>
      <c r="M81" s="62" t="s">
        <v>4</v>
      </c>
      <c r="N81" s="61">
        <f>ROUND(H81*L81,0)</f>
        <v>0</v>
      </c>
      <c r="O81" s="174"/>
      <c r="P81" s="195"/>
      <c r="Q81" s="61"/>
      <c r="R81" s="195"/>
      <c r="S81" s="61"/>
      <c r="T81" s="126"/>
      <c r="U81" s="32"/>
    </row>
    <row r="82" spans="2:21" ht="14.25" customHeight="1">
      <c r="B82" s="26"/>
      <c r="C82" s="58"/>
      <c r="D82" s="27"/>
      <c r="E82" s="101"/>
      <c r="F82" s="101"/>
      <c r="G82" s="101"/>
      <c r="H82" s="59">
        <v>1</v>
      </c>
      <c r="I82" s="114" t="s">
        <v>8</v>
      </c>
      <c r="J82" s="114" t="s">
        <v>9</v>
      </c>
      <c r="K82" s="57" t="s">
        <v>10</v>
      </c>
      <c r="L82" s="101"/>
      <c r="M82" s="62" t="s">
        <v>4</v>
      </c>
      <c r="N82" s="61">
        <f>ROUND(H82*L82,0)</f>
        <v>0</v>
      </c>
      <c r="O82" s="174"/>
      <c r="P82" s="195"/>
      <c r="Q82" s="61"/>
      <c r="R82" s="195"/>
      <c r="S82" s="61"/>
      <c r="T82" s="126"/>
      <c r="U82" s="32"/>
    </row>
    <row r="83" spans="2:21" ht="14.25" customHeight="1">
      <c r="B83" s="26"/>
      <c r="C83" s="58"/>
      <c r="D83" s="27"/>
      <c r="E83" s="101"/>
      <c r="F83" s="101"/>
      <c r="G83" s="101"/>
      <c r="H83" s="59"/>
      <c r="I83" s="114"/>
      <c r="J83" s="128"/>
      <c r="K83" s="57"/>
      <c r="L83" s="116" t="s">
        <v>68</v>
      </c>
      <c r="M83" s="119" t="s">
        <v>11</v>
      </c>
      <c r="N83" s="165">
        <f>SUM(N81:N82)</f>
        <v>0</v>
      </c>
      <c r="O83" s="175"/>
      <c r="P83" s="196"/>
      <c r="Q83" s="163"/>
      <c r="R83" s="196"/>
      <c r="S83" s="163"/>
      <c r="T83" s="126"/>
      <c r="U83" s="32"/>
    </row>
    <row r="84" spans="2:21" ht="14.25" customHeight="1">
      <c r="B84" s="26"/>
      <c r="C84" s="58"/>
      <c r="D84" s="27"/>
      <c r="E84" s="101"/>
      <c r="F84" s="101"/>
      <c r="G84" s="101"/>
      <c r="H84" s="101"/>
      <c r="I84" s="101"/>
      <c r="J84" s="101"/>
      <c r="K84" s="101"/>
      <c r="L84" s="135"/>
      <c r="M84" s="125"/>
      <c r="N84" s="135"/>
      <c r="O84" s="176"/>
      <c r="P84" s="197"/>
      <c r="Q84" s="135"/>
      <c r="R84" s="197"/>
      <c r="S84" s="135"/>
      <c r="T84" s="126"/>
      <c r="U84" s="32"/>
    </row>
    <row r="85" spans="2:21" ht="14.25" customHeight="1">
      <c r="B85" s="138" t="s">
        <v>39</v>
      </c>
      <c r="C85" s="139"/>
      <c r="D85" s="160">
        <f>SUM(D25:D84)</f>
        <v>0</v>
      </c>
      <c r="E85" s="101"/>
      <c r="F85" s="101"/>
      <c r="G85" s="101"/>
      <c r="H85" s="59"/>
      <c r="I85" s="114"/>
      <c r="J85" s="128"/>
      <c r="K85" s="57"/>
      <c r="L85" s="61"/>
      <c r="M85" s="62"/>
      <c r="N85" s="61"/>
      <c r="O85" s="174"/>
      <c r="P85" s="195"/>
      <c r="Q85" s="61"/>
      <c r="R85" s="195"/>
      <c r="S85" s="61"/>
      <c r="T85" s="126"/>
      <c r="U85" s="32"/>
    </row>
    <row r="86" spans="2:21" ht="27.75" customHeight="1">
      <c r="B86" s="306" t="s">
        <v>5</v>
      </c>
      <c r="C86" s="307"/>
      <c r="D86" s="86">
        <f>D23+D85</f>
        <v>0</v>
      </c>
      <c r="E86" s="154" t="s">
        <v>13</v>
      </c>
      <c r="F86" s="154"/>
      <c r="G86" s="33"/>
      <c r="H86" s="34"/>
      <c r="I86" s="35"/>
      <c r="J86" s="36"/>
      <c r="K86" s="36"/>
      <c r="L86" s="6"/>
      <c r="M86" s="6"/>
      <c r="N86" s="37"/>
      <c r="O86" s="178">
        <f>SUM(O12:O85)</f>
        <v>0</v>
      </c>
      <c r="P86" s="200">
        <f>SUM(P12:P85)</f>
        <v>0</v>
      </c>
      <c r="Q86" s="37">
        <f>SUM(Q12:Q85)</f>
        <v>0</v>
      </c>
      <c r="R86" s="200">
        <f>SUM(R12:R85)</f>
        <v>0</v>
      </c>
      <c r="S86" s="37">
        <f>SUM(S12:S85)</f>
        <v>0</v>
      </c>
      <c r="T86" s="9"/>
      <c r="U86" s="83"/>
    </row>
    <row r="87" spans="2:25" s="38" customFormat="1" ht="27.75" customHeight="1">
      <c r="B87" s="308" t="s">
        <v>40</v>
      </c>
      <c r="C87" s="309"/>
      <c r="D87" s="86">
        <f>ROUND((D86-D77)*15%,0)</f>
        <v>0</v>
      </c>
      <c r="E87" s="155" t="s">
        <v>25</v>
      </c>
      <c r="F87" s="155"/>
      <c r="G87" s="39"/>
      <c r="H87" s="40"/>
      <c r="I87" s="41"/>
      <c r="J87" s="40"/>
      <c r="K87" s="40"/>
      <c r="L87" s="91">
        <f>ROUNDDOWN((D86-D77)*0.15,0)</f>
        <v>0</v>
      </c>
      <c r="M87" s="92" t="s">
        <v>24</v>
      </c>
      <c r="N87" s="93"/>
      <c r="O87" s="181">
        <f>+O86-O79</f>
        <v>0</v>
      </c>
      <c r="P87" s="201">
        <f>+P86-P79</f>
        <v>0</v>
      </c>
      <c r="Q87" s="182">
        <f>+Q86-Q79</f>
        <v>0</v>
      </c>
      <c r="R87" s="201">
        <f>+R86-R79</f>
        <v>0</v>
      </c>
      <c r="S87" s="182">
        <f>+S86-S79</f>
        <v>0</v>
      </c>
      <c r="T87" s="42"/>
      <c r="U87" s="43"/>
      <c r="V87" s="76"/>
      <c r="X87" s="77"/>
      <c r="Y87" s="78"/>
    </row>
    <row r="88" spans="2:20" ht="27.75" customHeight="1">
      <c r="B88" s="310" t="s">
        <v>14</v>
      </c>
      <c r="C88" s="311"/>
      <c r="D88" s="87">
        <f>D87+D86</f>
        <v>0</v>
      </c>
      <c r="E88" s="44"/>
      <c r="F88" s="44"/>
      <c r="G88" s="44"/>
      <c r="H88" s="44"/>
      <c r="I88" s="45"/>
      <c r="J88" s="44"/>
      <c r="K88" s="44"/>
      <c r="L88" s="36"/>
      <c r="M88" s="46"/>
      <c r="N88" s="37"/>
      <c r="O88" s="178">
        <f>O87+O86</f>
        <v>0</v>
      </c>
      <c r="P88" s="200">
        <f>P87+P86</f>
        <v>0</v>
      </c>
      <c r="Q88" s="37">
        <f>Q87+Q86</f>
        <v>0</v>
      </c>
      <c r="R88" s="200">
        <f>R87+R86</f>
        <v>0</v>
      </c>
      <c r="S88" s="37">
        <f>S87+S86</f>
        <v>0</v>
      </c>
      <c r="T88" s="9"/>
    </row>
    <row r="89" spans="2:20" ht="27.75" customHeight="1">
      <c r="B89" s="303" t="s">
        <v>15</v>
      </c>
      <c r="C89" s="304"/>
      <c r="D89" s="86">
        <f>+ROUND(D88*8/100,0)</f>
        <v>0</v>
      </c>
      <c r="E89" s="44"/>
      <c r="F89" s="44"/>
      <c r="G89" s="44"/>
      <c r="H89" s="44"/>
      <c r="I89" s="45"/>
      <c r="J89" s="44"/>
      <c r="K89" s="44"/>
      <c r="L89" s="36"/>
      <c r="M89" s="46"/>
      <c r="N89" s="37"/>
      <c r="O89" s="178">
        <f>+ROUND(O88*8/100,0)</f>
        <v>0</v>
      </c>
      <c r="P89" s="200">
        <f>+ROUND(P88*8/100,0)</f>
        <v>0</v>
      </c>
      <c r="Q89" s="37">
        <f>+ROUND(Q88*8/100,0)</f>
        <v>0</v>
      </c>
      <c r="R89" s="200">
        <f>+ROUND(R88*8/100,0)</f>
        <v>0</v>
      </c>
      <c r="S89" s="37">
        <f>+ROUND(S88*8/100,0)</f>
        <v>0</v>
      </c>
      <c r="T89" s="47"/>
    </row>
    <row r="90" spans="2:20" ht="27.75" customHeight="1" thickBot="1">
      <c r="B90" s="299" t="s">
        <v>16</v>
      </c>
      <c r="C90" s="300"/>
      <c r="D90" s="88">
        <f>D88+D89</f>
        <v>0</v>
      </c>
      <c r="E90" s="48"/>
      <c r="F90" s="48"/>
      <c r="G90" s="48"/>
      <c r="H90" s="48"/>
      <c r="I90" s="49"/>
      <c r="J90" s="48"/>
      <c r="K90" s="48"/>
      <c r="L90" s="50"/>
      <c r="M90" s="51"/>
      <c r="N90" s="52"/>
      <c r="O90" s="179">
        <f>O88+O89</f>
        <v>0</v>
      </c>
      <c r="P90" s="202">
        <f>P88+P89</f>
        <v>0</v>
      </c>
      <c r="Q90" s="52">
        <f>Q88+Q89</f>
        <v>0</v>
      </c>
      <c r="R90" s="202">
        <f>R88+R89</f>
        <v>0</v>
      </c>
      <c r="S90" s="52">
        <f>S88+S89</f>
        <v>0</v>
      </c>
      <c r="T90" s="53"/>
    </row>
    <row r="91" spans="2:20" ht="36" customHeight="1">
      <c r="B91" s="296" t="s">
        <v>77</v>
      </c>
      <c r="C91" s="296"/>
      <c r="D91" s="54"/>
      <c r="E91" s="12" t="s">
        <v>76</v>
      </c>
      <c r="F91" s="12"/>
      <c r="G91" s="12"/>
      <c r="H91" s="12"/>
      <c r="I91" s="23"/>
      <c r="J91" s="12"/>
      <c r="K91" s="12"/>
      <c r="L91" s="24"/>
      <c r="M91" s="25"/>
      <c r="N91" s="55"/>
      <c r="O91" s="55"/>
      <c r="P91" s="55"/>
      <c r="Q91" s="55"/>
      <c r="R91" s="55"/>
      <c r="S91" s="55"/>
      <c r="T91" s="56"/>
    </row>
    <row r="92" spans="2:20" ht="18" customHeight="1">
      <c r="B92" s="297" t="s">
        <v>78</v>
      </c>
      <c r="C92" s="297"/>
      <c r="D92" s="54"/>
      <c r="E92" s="58" t="s">
        <v>79</v>
      </c>
      <c r="F92" s="12"/>
      <c r="G92" s="12"/>
      <c r="H92" s="12"/>
      <c r="I92" s="23"/>
      <c r="J92" s="12"/>
      <c r="K92" s="12"/>
      <c r="L92" s="24"/>
      <c r="M92" s="25"/>
      <c r="N92" s="55"/>
      <c r="O92" s="55"/>
      <c r="P92" s="55"/>
      <c r="Q92" s="55"/>
      <c r="R92" s="55"/>
      <c r="S92" s="55"/>
      <c r="T92" s="56"/>
    </row>
    <row r="93" spans="2:20" ht="27.75" customHeight="1">
      <c r="B93" s="298" t="s">
        <v>80</v>
      </c>
      <c r="C93" s="298"/>
      <c r="D93" s="54" t="e">
        <f>ROUND(+D90/(D91)/D92,0)</f>
        <v>#DIV/0!</v>
      </c>
      <c r="E93" s="12"/>
      <c r="F93" s="12"/>
      <c r="G93" s="12"/>
      <c r="H93" s="12"/>
      <c r="I93" s="23"/>
      <c r="J93" s="12"/>
      <c r="K93" s="12"/>
      <c r="L93" s="24"/>
      <c r="M93" s="25"/>
      <c r="N93" s="55"/>
      <c r="O93" s="55"/>
      <c r="P93" s="55"/>
      <c r="Q93" s="55"/>
      <c r="R93" s="55"/>
      <c r="S93" s="55"/>
      <c r="T93" s="56"/>
    </row>
    <row r="94" spans="2:20" ht="20.25" customHeight="1">
      <c r="B94" s="57"/>
      <c r="C94" s="57"/>
      <c r="D94" s="58"/>
      <c r="E94" s="30"/>
      <c r="F94" s="30"/>
      <c r="G94" s="30"/>
      <c r="H94" s="58"/>
      <c r="I94" s="59"/>
      <c r="J94" s="60"/>
      <c r="K94" s="60"/>
      <c r="L94" s="61"/>
      <c r="M94" s="62"/>
      <c r="N94" s="63"/>
      <c r="O94" s="63"/>
      <c r="P94" s="63"/>
      <c r="Q94" s="63"/>
      <c r="R94" s="63"/>
      <c r="S94" s="63"/>
      <c r="T94" s="64"/>
    </row>
    <row r="95" spans="1:20" s="13" customFormat="1" ht="21.75" customHeight="1">
      <c r="A95" s="31"/>
      <c r="B95" s="65"/>
      <c r="C95" s="10"/>
      <c r="D95" s="54"/>
      <c r="E95" s="66"/>
      <c r="F95" s="31"/>
      <c r="G95" s="31"/>
      <c r="M95" s="67"/>
      <c r="T95" s="68"/>
    </row>
    <row r="96" spans="1:20" s="13" customFormat="1" ht="21.75" customHeight="1">
      <c r="A96" s="31"/>
      <c r="B96" s="31"/>
      <c r="C96" s="31"/>
      <c r="D96" s="31"/>
      <c r="E96" s="69"/>
      <c r="F96" s="31"/>
      <c r="G96" s="31"/>
      <c r="M96" s="67"/>
      <c r="T96" s="68"/>
    </row>
    <row r="97" spans="1:20" s="13" customFormat="1" ht="21.75" customHeight="1">
      <c r="A97" s="31"/>
      <c r="B97" s="31"/>
      <c r="C97" s="31"/>
      <c r="D97" s="31"/>
      <c r="E97" s="70"/>
      <c r="F97" s="31"/>
      <c r="G97" s="31"/>
      <c r="H97" s="71"/>
      <c r="M97" s="67"/>
      <c r="T97" s="68"/>
    </row>
    <row r="98" spans="1:20" s="13" customFormat="1" ht="21.75" customHeight="1">
      <c r="A98" s="31"/>
      <c r="B98" s="31"/>
      <c r="C98" s="31"/>
      <c r="D98" s="31"/>
      <c r="E98" s="72"/>
      <c r="F98" s="31"/>
      <c r="G98" s="31"/>
      <c r="H98" s="71"/>
      <c r="M98" s="67"/>
      <c r="T98" s="68"/>
    </row>
    <row r="99" ht="21.75" customHeight="1"/>
    <row r="102" spans="4:8" ht="13.5">
      <c r="D102" s="75"/>
      <c r="H102" s="75"/>
    </row>
    <row r="105" spans="4:8" ht="13.5">
      <c r="D105" s="75"/>
      <c r="H105" s="75"/>
    </row>
    <row r="106" spans="4:8" ht="13.5">
      <c r="D106" s="75"/>
      <c r="H106" s="75"/>
    </row>
    <row r="110" spans="4:8" ht="13.5">
      <c r="D110" s="75"/>
      <c r="H110" s="75"/>
    </row>
    <row r="111" spans="4:8" ht="13.5">
      <c r="D111" s="75"/>
      <c r="H111" s="75"/>
    </row>
  </sheetData>
  <sheetProtection/>
  <mergeCells count="18">
    <mergeCell ref="B1:T1"/>
    <mergeCell ref="B2:T3"/>
    <mergeCell ref="C7:D7"/>
    <mergeCell ref="B10:C11"/>
    <mergeCell ref="D10:D11"/>
    <mergeCell ref="E10:S10"/>
    <mergeCell ref="T10:T11"/>
    <mergeCell ref="E11:N11"/>
    <mergeCell ref="B90:C90"/>
    <mergeCell ref="B91:C91"/>
    <mergeCell ref="B92:C92"/>
    <mergeCell ref="B93:C93"/>
    <mergeCell ref="H44:I44"/>
    <mergeCell ref="H49:I49"/>
    <mergeCell ref="B86:C86"/>
    <mergeCell ref="B87:C87"/>
    <mergeCell ref="B88:C88"/>
    <mergeCell ref="B89:C89"/>
  </mergeCells>
  <printOptions horizontalCentered="1"/>
  <pageMargins left="0.3937007874015748" right="0.3937007874015748" top="0.7874015748031497" bottom="0.5905511811023623" header="0.31496062992125984" footer="0.31496062992125984"/>
  <pageSetup fitToHeight="1" fitToWidth="1" horizontalDpi="600" verticalDpi="600" orientation="portrait" paperSize="9" scale="46" r:id="rId2"/>
  <headerFooter alignWithMargins="0">
    <oddFooter>&amp;C&amp;20&amp;P/&amp;N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Y111"/>
  <sheetViews>
    <sheetView view="pageBreakPreview" zoomScale="70" zoomScaleNormal="85" zoomScaleSheetLayoutView="70" zoomScalePageLayoutView="0" workbookViewId="0" topLeftCell="A1">
      <selection activeCell="D6" sqref="D6"/>
    </sheetView>
  </sheetViews>
  <sheetFormatPr defaultColWidth="9.140625" defaultRowHeight="15"/>
  <cols>
    <col min="1" max="1" width="2.28125" style="1" customWidth="1"/>
    <col min="2" max="2" width="3.421875" style="1" customWidth="1"/>
    <col min="3" max="3" width="17.00390625" style="1" customWidth="1"/>
    <col min="4" max="4" width="14.140625" style="1" customWidth="1"/>
    <col min="5" max="5" width="27.28125" style="1" customWidth="1"/>
    <col min="6" max="6" width="5.421875" style="1" customWidth="1"/>
    <col min="7" max="7" width="7.28125" style="1" customWidth="1"/>
    <col min="8" max="9" width="5.421875" style="1" customWidth="1"/>
    <col min="10" max="10" width="7.28125" style="1" customWidth="1"/>
    <col min="11" max="11" width="5.421875" style="1" customWidth="1"/>
    <col min="12" max="12" width="14.140625" style="1" customWidth="1"/>
    <col min="13" max="13" width="2.421875" style="73" customWidth="1"/>
    <col min="14" max="19" width="12.140625" style="1" customWidth="1"/>
    <col min="20" max="20" width="20.00390625" style="74" customWidth="1"/>
    <col min="21" max="21" width="8.140625" style="1" customWidth="1"/>
    <col min="22" max="22" width="9.28125" style="1" bestFit="1" customWidth="1"/>
    <col min="23" max="16384" width="9.00390625" style="1" customWidth="1"/>
  </cols>
  <sheetData>
    <row r="1" spans="2:20" ht="24" customHeight="1">
      <c r="B1" s="305" t="s">
        <v>161</v>
      </c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</row>
    <row r="2" spans="2:20" ht="24" customHeight="1">
      <c r="B2" s="314" t="s">
        <v>46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</row>
    <row r="3" spans="2:20" ht="24" customHeight="1"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</row>
    <row r="4" spans="2:20" ht="24" customHeight="1"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</row>
    <row r="5" spans="2:20" ht="24">
      <c r="B5" s="99"/>
      <c r="C5" s="203" t="s">
        <v>30</v>
      </c>
      <c r="D5" s="203" t="s">
        <v>164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</row>
    <row r="6" spans="2:20" ht="12" customHeight="1">
      <c r="B6" s="99"/>
      <c r="C6" s="98"/>
      <c r="D6" s="98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</row>
    <row r="7" spans="2:20" ht="18.75">
      <c r="B7" s="94"/>
      <c r="C7" s="313" t="s">
        <v>31</v>
      </c>
      <c r="D7" s="313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2:20" ht="12" customHeight="1">
      <c r="B8" s="99"/>
      <c r="C8" s="98"/>
      <c r="D8" s="98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</row>
    <row r="9" spans="2:20" ht="18.75" customHeight="1" thickBot="1">
      <c r="B9" s="2"/>
      <c r="C9" s="2"/>
      <c r="D9" s="2"/>
      <c r="E9" s="3"/>
      <c r="F9" s="3"/>
      <c r="G9" s="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4" t="s">
        <v>0</v>
      </c>
    </row>
    <row r="10" spans="2:20" s="113" customFormat="1" ht="15.75" customHeight="1">
      <c r="B10" s="316" t="s">
        <v>1</v>
      </c>
      <c r="C10" s="317"/>
      <c r="D10" s="320" t="s">
        <v>18</v>
      </c>
      <c r="E10" s="324" t="s">
        <v>20</v>
      </c>
      <c r="F10" s="325"/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6"/>
      <c r="T10" s="322" t="s">
        <v>19</v>
      </c>
    </row>
    <row r="11" spans="2:20" s="113" customFormat="1" ht="15.75" customHeight="1">
      <c r="B11" s="318"/>
      <c r="C11" s="319"/>
      <c r="D11" s="321"/>
      <c r="E11" s="327" t="s">
        <v>72</v>
      </c>
      <c r="F11" s="328"/>
      <c r="G11" s="328"/>
      <c r="H11" s="328"/>
      <c r="I11" s="328"/>
      <c r="J11" s="328"/>
      <c r="K11" s="328"/>
      <c r="L11" s="328"/>
      <c r="M11" s="328"/>
      <c r="N11" s="329"/>
      <c r="O11" s="180" t="s">
        <v>70</v>
      </c>
      <c r="P11" s="186" t="s">
        <v>71</v>
      </c>
      <c r="Q11" s="107" t="s">
        <v>73</v>
      </c>
      <c r="R11" s="186" t="s">
        <v>74</v>
      </c>
      <c r="S11" s="107" t="s">
        <v>75</v>
      </c>
      <c r="T11" s="323"/>
    </row>
    <row r="12" spans="2:20" ht="15.75" customHeight="1">
      <c r="B12" s="5"/>
      <c r="C12" s="6"/>
      <c r="D12" s="7"/>
      <c r="E12" s="6"/>
      <c r="F12" s="8"/>
      <c r="G12" s="8"/>
      <c r="H12" s="8"/>
      <c r="I12" s="8"/>
      <c r="J12" s="8"/>
      <c r="K12" s="8"/>
      <c r="L12" s="8"/>
      <c r="M12" s="8"/>
      <c r="N12" s="8"/>
      <c r="O12" s="166"/>
      <c r="P12" s="187"/>
      <c r="Q12" s="8"/>
      <c r="R12" s="187"/>
      <c r="S12" s="8"/>
      <c r="T12" s="9"/>
    </row>
    <row r="13" spans="2:20" ht="14.25" customHeight="1">
      <c r="B13" s="85" t="s">
        <v>2</v>
      </c>
      <c r="C13" s="140"/>
      <c r="D13" s="89"/>
      <c r="E13" s="141" t="s">
        <v>26</v>
      </c>
      <c r="F13" s="141"/>
      <c r="G13" s="141"/>
      <c r="H13" s="141"/>
      <c r="I13" s="141"/>
      <c r="J13" s="102" t="s">
        <v>44</v>
      </c>
      <c r="K13" s="102" t="s">
        <v>3</v>
      </c>
      <c r="L13" s="142">
        <v>42000</v>
      </c>
      <c r="M13" s="104" t="s">
        <v>4</v>
      </c>
      <c r="N13" s="105">
        <f>ROUND(I13*L13,0)</f>
        <v>0</v>
      </c>
      <c r="O13" s="167"/>
      <c r="P13" s="188"/>
      <c r="Q13" s="105"/>
      <c r="R13" s="188"/>
      <c r="S13" s="105"/>
      <c r="T13" s="126"/>
    </row>
    <row r="14" spans="2:20" ht="14.25" customHeight="1">
      <c r="B14" s="85"/>
      <c r="C14" s="143"/>
      <c r="D14" s="89"/>
      <c r="E14" s="141"/>
      <c r="F14" s="141"/>
      <c r="G14" s="141"/>
      <c r="H14" s="141"/>
      <c r="I14" s="141"/>
      <c r="J14" s="102"/>
      <c r="K14" s="102"/>
      <c r="L14" s="142"/>
      <c r="M14" s="104"/>
      <c r="N14" s="105"/>
      <c r="O14" s="167"/>
      <c r="P14" s="188"/>
      <c r="Q14" s="105"/>
      <c r="R14" s="188"/>
      <c r="S14" s="105"/>
      <c r="T14" s="126"/>
    </row>
    <row r="15" spans="2:20" ht="14.25" customHeight="1">
      <c r="B15" s="85"/>
      <c r="C15" s="143"/>
      <c r="D15" s="89"/>
      <c r="E15" s="141" t="s">
        <v>27</v>
      </c>
      <c r="F15" s="141"/>
      <c r="G15" s="141"/>
      <c r="H15" s="141"/>
      <c r="I15" s="141"/>
      <c r="J15" s="102" t="s">
        <v>44</v>
      </c>
      <c r="K15" s="102" t="s">
        <v>3</v>
      </c>
      <c r="L15" s="142">
        <v>32000</v>
      </c>
      <c r="M15" s="104" t="s">
        <v>4</v>
      </c>
      <c r="N15" s="105">
        <f>ROUND(I15*L15,0)</f>
        <v>0</v>
      </c>
      <c r="O15" s="167"/>
      <c r="P15" s="188"/>
      <c r="Q15" s="105"/>
      <c r="R15" s="188"/>
      <c r="S15" s="105"/>
      <c r="T15" s="126"/>
    </row>
    <row r="16" spans="2:20" ht="14.25" customHeight="1">
      <c r="B16" s="85"/>
      <c r="C16" s="143"/>
      <c r="D16" s="89"/>
      <c r="E16" s="141"/>
      <c r="F16" s="141"/>
      <c r="G16" s="141"/>
      <c r="H16" s="141"/>
      <c r="I16" s="141"/>
      <c r="J16" s="102"/>
      <c r="K16" s="102"/>
      <c r="L16" s="142"/>
      <c r="M16" s="104"/>
      <c r="N16" s="105"/>
      <c r="O16" s="167"/>
      <c r="P16" s="188"/>
      <c r="Q16" s="105"/>
      <c r="R16" s="188"/>
      <c r="S16" s="105"/>
      <c r="T16" s="126"/>
    </row>
    <row r="17" spans="2:20" ht="14.25" customHeight="1">
      <c r="B17" s="85"/>
      <c r="C17" s="143"/>
      <c r="D17" s="89"/>
      <c r="E17" s="141" t="s">
        <v>28</v>
      </c>
      <c r="F17" s="141"/>
      <c r="G17" s="141"/>
      <c r="H17" s="141"/>
      <c r="I17" s="141"/>
      <c r="J17" s="102" t="s">
        <v>44</v>
      </c>
      <c r="K17" s="102" t="s">
        <v>3</v>
      </c>
      <c r="L17" s="142">
        <v>22000</v>
      </c>
      <c r="M17" s="104" t="s">
        <v>4</v>
      </c>
      <c r="N17" s="105">
        <f>ROUND(I17*L17,0)</f>
        <v>0</v>
      </c>
      <c r="O17" s="167"/>
      <c r="P17" s="188"/>
      <c r="Q17" s="105"/>
      <c r="R17" s="188"/>
      <c r="S17" s="105"/>
      <c r="T17" s="126"/>
    </row>
    <row r="18" spans="2:20" ht="14.25" customHeight="1">
      <c r="B18" s="85"/>
      <c r="C18" s="143"/>
      <c r="D18" s="89"/>
      <c r="E18" s="141"/>
      <c r="F18" s="141"/>
      <c r="G18" s="141"/>
      <c r="H18" s="141"/>
      <c r="I18" s="141"/>
      <c r="J18" s="102"/>
      <c r="K18" s="102"/>
      <c r="L18" s="142"/>
      <c r="M18" s="104"/>
      <c r="N18" s="105"/>
      <c r="O18" s="167"/>
      <c r="P18" s="188"/>
      <c r="Q18" s="105"/>
      <c r="R18" s="188"/>
      <c r="S18" s="105"/>
      <c r="T18" s="126"/>
    </row>
    <row r="19" spans="2:20" ht="14.25" customHeight="1">
      <c r="B19" s="85"/>
      <c r="C19" s="143"/>
      <c r="D19" s="89"/>
      <c r="E19" s="141" t="s">
        <v>29</v>
      </c>
      <c r="F19" s="141"/>
      <c r="G19" s="141"/>
      <c r="H19" s="141"/>
      <c r="I19" s="141"/>
      <c r="J19" s="102" t="s">
        <v>44</v>
      </c>
      <c r="K19" s="102" t="s">
        <v>3</v>
      </c>
      <c r="L19" s="142"/>
      <c r="M19" s="104" t="s">
        <v>4</v>
      </c>
      <c r="N19" s="105">
        <f>ROUND(I19*L19,0)</f>
        <v>0</v>
      </c>
      <c r="O19" s="167"/>
      <c r="P19" s="188"/>
      <c r="Q19" s="105"/>
      <c r="R19" s="188"/>
      <c r="S19" s="105"/>
      <c r="T19" s="126"/>
    </row>
    <row r="20" spans="2:20" ht="14.25" customHeight="1">
      <c r="B20" s="85"/>
      <c r="C20" s="143"/>
      <c r="D20" s="89"/>
      <c r="E20" s="141"/>
      <c r="F20" s="141"/>
      <c r="G20" s="141"/>
      <c r="H20" s="141"/>
      <c r="I20" s="141"/>
      <c r="J20" s="102"/>
      <c r="K20" s="102"/>
      <c r="L20" s="142"/>
      <c r="M20" s="104"/>
      <c r="N20" s="105"/>
      <c r="O20" s="167"/>
      <c r="P20" s="188"/>
      <c r="Q20" s="105"/>
      <c r="R20" s="188"/>
      <c r="S20" s="105"/>
      <c r="T20" s="126"/>
    </row>
    <row r="21" spans="2:20" ht="14.25" customHeight="1">
      <c r="B21" s="85"/>
      <c r="C21" s="143"/>
      <c r="D21" s="89"/>
      <c r="E21" s="141"/>
      <c r="F21" s="141"/>
      <c r="G21" s="141"/>
      <c r="H21" s="141"/>
      <c r="I21" s="141"/>
      <c r="J21" s="102" t="s">
        <v>44</v>
      </c>
      <c r="K21" s="102" t="s">
        <v>3</v>
      </c>
      <c r="L21" s="142"/>
      <c r="M21" s="104" t="s">
        <v>4</v>
      </c>
      <c r="N21" s="105">
        <f>ROUND(I21*L21,0)</f>
        <v>0</v>
      </c>
      <c r="O21" s="167"/>
      <c r="P21" s="188"/>
      <c r="Q21" s="105"/>
      <c r="R21" s="188"/>
      <c r="S21" s="105"/>
      <c r="T21" s="126"/>
    </row>
    <row r="22" spans="2:20" ht="14.25" customHeight="1">
      <c r="B22" s="82"/>
      <c r="C22" s="58"/>
      <c r="D22" s="89"/>
      <c r="E22" s="141"/>
      <c r="F22" s="141"/>
      <c r="G22" s="141"/>
      <c r="H22" s="141"/>
      <c r="I22" s="141"/>
      <c r="J22" s="102"/>
      <c r="K22" s="102"/>
      <c r="L22" s="142"/>
      <c r="M22" s="104"/>
      <c r="N22" s="105"/>
      <c r="O22" s="167"/>
      <c r="P22" s="188"/>
      <c r="Q22" s="105"/>
      <c r="R22" s="188"/>
      <c r="S22" s="105"/>
      <c r="T22" s="126"/>
    </row>
    <row r="23" spans="2:21" s="13" customFormat="1" ht="14.25" customHeight="1">
      <c r="B23" s="146" t="s">
        <v>23</v>
      </c>
      <c r="C23" s="130"/>
      <c r="D23" s="159">
        <f>SUM(D12:D22)</f>
        <v>0</v>
      </c>
      <c r="E23" s="144"/>
      <c r="F23" s="144"/>
      <c r="G23" s="144"/>
      <c r="H23" s="144"/>
      <c r="I23" s="144"/>
      <c r="J23" s="145"/>
      <c r="K23" s="145"/>
      <c r="L23" s="108" t="s">
        <v>5</v>
      </c>
      <c r="M23" s="109"/>
      <c r="N23" s="164">
        <f>SUM(N13:N21)</f>
        <v>0</v>
      </c>
      <c r="O23" s="168"/>
      <c r="P23" s="189"/>
      <c r="Q23" s="161"/>
      <c r="R23" s="189"/>
      <c r="S23" s="161"/>
      <c r="T23" s="126"/>
      <c r="U23" s="14"/>
    </row>
    <row r="24" spans="2:20" ht="14.25" customHeight="1">
      <c r="B24" s="15"/>
      <c r="C24" s="16"/>
      <c r="D24" s="17"/>
      <c r="E24" s="16"/>
      <c r="F24" s="16"/>
      <c r="G24" s="16"/>
      <c r="H24" s="16"/>
      <c r="I24" s="18"/>
      <c r="J24" s="16"/>
      <c r="K24" s="16"/>
      <c r="L24" s="19"/>
      <c r="M24" s="20"/>
      <c r="N24" s="16"/>
      <c r="O24" s="169"/>
      <c r="P24" s="190"/>
      <c r="Q24" s="16"/>
      <c r="R24" s="190"/>
      <c r="S24" s="16"/>
      <c r="T24" s="21"/>
    </row>
    <row r="25" spans="1:20" ht="14.25" customHeight="1">
      <c r="A25" s="22"/>
      <c r="B25" s="79"/>
      <c r="C25" s="44"/>
      <c r="D25" s="80"/>
      <c r="E25" s="44"/>
      <c r="F25" s="44"/>
      <c r="G25" s="44"/>
      <c r="H25" s="44"/>
      <c r="I25" s="45"/>
      <c r="J25" s="44"/>
      <c r="K25" s="44"/>
      <c r="L25" s="36"/>
      <c r="M25" s="46"/>
      <c r="N25" s="44"/>
      <c r="O25" s="170"/>
      <c r="P25" s="191"/>
      <c r="Q25" s="12"/>
      <c r="R25" s="191"/>
      <c r="S25" s="12"/>
      <c r="T25" s="11"/>
    </row>
    <row r="26" spans="2:20" ht="14.25" customHeight="1">
      <c r="B26" s="26" t="s">
        <v>6</v>
      </c>
      <c r="C26" s="12"/>
      <c r="D26" s="84"/>
      <c r="E26" s="22"/>
      <c r="F26" s="22"/>
      <c r="G26" s="22"/>
      <c r="H26" s="22"/>
      <c r="I26" s="22"/>
      <c r="J26" s="22"/>
      <c r="K26" s="22"/>
      <c r="L26" s="22"/>
      <c r="M26" s="28"/>
      <c r="N26" s="22"/>
      <c r="O26" s="171"/>
      <c r="P26" s="192"/>
      <c r="Q26" s="22"/>
      <c r="R26" s="192"/>
      <c r="S26" s="22"/>
      <c r="T26" s="29"/>
    </row>
    <row r="27" spans="2:20" ht="14.25" customHeight="1">
      <c r="B27" s="26"/>
      <c r="C27" s="58" t="s">
        <v>32</v>
      </c>
      <c r="D27" s="100">
        <f>+N31</f>
        <v>0</v>
      </c>
      <c r="E27" s="101" t="s">
        <v>41</v>
      </c>
      <c r="F27" s="101"/>
      <c r="G27" s="101"/>
      <c r="H27" s="101"/>
      <c r="I27" s="101"/>
      <c r="J27" s="102" t="s">
        <v>44</v>
      </c>
      <c r="K27" s="102" t="s">
        <v>3</v>
      </c>
      <c r="L27" s="103">
        <v>6800</v>
      </c>
      <c r="M27" s="104" t="s">
        <v>4</v>
      </c>
      <c r="N27" s="105">
        <f>ROUND(I27*L27,0)</f>
        <v>0</v>
      </c>
      <c r="O27" s="167"/>
      <c r="P27" s="188"/>
      <c r="Q27" s="105"/>
      <c r="R27" s="188"/>
      <c r="S27" s="105"/>
      <c r="T27" s="106"/>
    </row>
    <row r="28" spans="2:20" ht="14.25" customHeight="1">
      <c r="B28" s="26"/>
      <c r="C28" s="58"/>
      <c r="D28" s="27"/>
      <c r="E28" s="101"/>
      <c r="F28" s="101"/>
      <c r="G28" s="101"/>
      <c r="H28" s="101"/>
      <c r="I28" s="101"/>
      <c r="J28" s="102" t="s">
        <v>44</v>
      </c>
      <c r="K28" s="102" t="s">
        <v>3</v>
      </c>
      <c r="L28" s="103">
        <v>6800</v>
      </c>
      <c r="M28" s="104" t="s">
        <v>4</v>
      </c>
      <c r="N28" s="105">
        <f>ROUND(I28*L28,0)</f>
        <v>0</v>
      </c>
      <c r="O28" s="167"/>
      <c r="P28" s="188"/>
      <c r="Q28" s="105"/>
      <c r="R28" s="188"/>
      <c r="S28" s="105"/>
      <c r="T28" s="106"/>
    </row>
    <row r="29" spans="2:20" ht="14.25" customHeight="1">
      <c r="B29" s="26"/>
      <c r="C29" s="58"/>
      <c r="D29" s="27"/>
      <c r="E29" s="101"/>
      <c r="F29" s="101"/>
      <c r="G29" s="101"/>
      <c r="H29" s="101"/>
      <c r="I29" s="101"/>
      <c r="J29" s="102" t="s">
        <v>44</v>
      </c>
      <c r="K29" s="102" t="s">
        <v>3</v>
      </c>
      <c r="L29" s="103">
        <v>6800</v>
      </c>
      <c r="M29" s="104" t="s">
        <v>4</v>
      </c>
      <c r="N29" s="105">
        <f>ROUND(I29*L29,0)</f>
        <v>0</v>
      </c>
      <c r="O29" s="167"/>
      <c r="P29" s="188"/>
      <c r="Q29" s="105"/>
      <c r="R29" s="188"/>
      <c r="S29" s="105"/>
      <c r="T29" s="106"/>
    </row>
    <row r="30" spans="2:20" ht="14.25" customHeight="1">
      <c r="B30" s="26"/>
      <c r="C30" s="58"/>
      <c r="D30" s="27"/>
      <c r="E30" s="101"/>
      <c r="F30" s="101"/>
      <c r="G30" s="101"/>
      <c r="H30" s="101"/>
      <c r="I30" s="101"/>
      <c r="J30" s="101"/>
      <c r="K30" s="101"/>
      <c r="L30" s="101"/>
      <c r="M30" s="107"/>
      <c r="N30" s="101"/>
      <c r="O30" s="172"/>
      <c r="P30" s="193"/>
      <c r="Q30" s="101"/>
      <c r="R30" s="193"/>
      <c r="S30" s="101"/>
      <c r="T30" s="106"/>
    </row>
    <row r="31" spans="2:20" ht="14.25" customHeight="1">
      <c r="B31" s="26"/>
      <c r="C31" s="58"/>
      <c r="D31" s="27"/>
      <c r="E31" s="101"/>
      <c r="F31" s="101"/>
      <c r="G31" s="101"/>
      <c r="H31" s="101"/>
      <c r="I31" s="101"/>
      <c r="J31" s="101"/>
      <c r="K31" s="101"/>
      <c r="L31" s="108" t="s">
        <v>5</v>
      </c>
      <c r="M31" s="109"/>
      <c r="N31" s="164">
        <f>SUM(N27:N30)</f>
        <v>0</v>
      </c>
      <c r="O31" s="168"/>
      <c r="P31" s="189"/>
      <c r="Q31" s="161"/>
      <c r="R31" s="189"/>
      <c r="S31" s="161"/>
      <c r="T31" s="106"/>
    </row>
    <row r="32" spans="2:20" ht="14.25" customHeight="1">
      <c r="B32" s="26"/>
      <c r="C32" s="58"/>
      <c r="D32" s="27"/>
      <c r="E32" s="101"/>
      <c r="F32" s="101"/>
      <c r="G32" s="101"/>
      <c r="H32" s="101"/>
      <c r="I32" s="101"/>
      <c r="J32" s="101"/>
      <c r="K32" s="101"/>
      <c r="L32" s="110"/>
      <c r="M32" s="111"/>
      <c r="N32" s="162"/>
      <c r="O32" s="173"/>
      <c r="P32" s="194"/>
      <c r="Q32" s="162"/>
      <c r="R32" s="194"/>
      <c r="S32" s="162"/>
      <c r="T32" s="106"/>
    </row>
    <row r="33" spans="2:20" ht="14.25" customHeight="1">
      <c r="B33" s="26"/>
      <c r="C33" s="58" t="s">
        <v>33</v>
      </c>
      <c r="D33" s="100">
        <f>+N37</f>
        <v>0</v>
      </c>
      <c r="E33" s="101" t="s">
        <v>45</v>
      </c>
      <c r="F33" s="101"/>
      <c r="G33" s="101"/>
      <c r="H33" s="112" t="s">
        <v>42</v>
      </c>
      <c r="I33" s="101"/>
      <c r="J33" s="107" t="s">
        <v>43</v>
      </c>
      <c r="K33" s="102" t="s">
        <v>3</v>
      </c>
      <c r="L33" s="103">
        <v>20000</v>
      </c>
      <c r="M33" s="104" t="s">
        <v>4</v>
      </c>
      <c r="N33" s="101">
        <f>+G33*I33*L33</f>
        <v>0</v>
      </c>
      <c r="O33" s="172"/>
      <c r="P33" s="193"/>
      <c r="Q33" s="101"/>
      <c r="R33" s="193"/>
      <c r="S33" s="101"/>
      <c r="T33" s="106"/>
    </row>
    <row r="34" spans="2:20" ht="14.25" customHeight="1">
      <c r="B34" s="26"/>
      <c r="C34" s="58"/>
      <c r="D34" s="27"/>
      <c r="E34" s="101"/>
      <c r="F34" s="101"/>
      <c r="G34" s="101"/>
      <c r="H34" s="101"/>
      <c r="I34" s="101"/>
      <c r="J34" s="101"/>
      <c r="K34" s="101"/>
      <c r="L34" s="101"/>
      <c r="M34" s="107"/>
      <c r="N34" s="101"/>
      <c r="O34" s="172"/>
      <c r="P34" s="193"/>
      <c r="Q34" s="101"/>
      <c r="R34" s="193"/>
      <c r="S34" s="101"/>
      <c r="T34" s="106"/>
    </row>
    <row r="35" spans="2:20" ht="14.25" customHeight="1">
      <c r="B35" s="26"/>
      <c r="C35" s="58"/>
      <c r="D35" s="27"/>
      <c r="E35" s="101"/>
      <c r="F35" s="101"/>
      <c r="G35" s="101"/>
      <c r="H35" s="101"/>
      <c r="I35" s="101"/>
      <c r="J35" s="101"/>
      <c r="K35" s="101"/>
      <c r="L35" s="101"/>
      <c r="M35" s="107"/>
      <c r="N35" s="101"/>
      <c r="O35" s="172"/>
      <c r="P35" s="193"/>
      <c r="Q35" s="101"/>
      <c r="R35" s="193"/>
      <c r="S35" s="101"/>
      <c r="T35" s="106"/>
    </row>
    <row r="36" spans="2:20" ht="14.25" customHeight="1">
      <c r="B36" s="26"/>
      <c r="C36" s="58"/>
      <c r="D36" s="27"/>
      <c r="E36" s="101"/>
      <c r="F36" s="101"/>
      <c r="G36" s="101"/>
      <c r="H36" s="101"/>
      <c r="I36" s="101"/>
      <c r="J36" s="101"/>
      <c r="K36" s="101"/>
      <c r="L36" s="101"/>
      <c r="M36" s="107"/>
      <c r="N36" s="101"/>
      <c r="O36" s="172"/>
      <c r="P36" s="193"/>
      <c r="Q36" s="101"/>
      <c r="R36" s="193"/>
      <c r="S36" s="101"/>
      <c r="T36" s="106"/>
    </row>
    <row r="37" spans="2:20" ht="14.25" customHeight="1">
      <c r="B37" s="26"/>
      <c r="C37" s="58"/>
      <c r="D37" s="27"/>
      <c r="E37" s="101"/>
      <c r="F37" s="101"/>
      <c r="G37" s="101"/>
      <c r="H37" s="101"/>
      <c r="I37" s="101"/>
      <c r="J37" s="101"/>
      <c r="K37" s="101"/>
      <c r="L37" s="108" t="s">
        <v>5</v>
      </c>
      <c r="M37" s="109"/>
      <c r="N37" s="164">
        <f>SUM(N33:N36)</f>
        <v>0</v>
      </c>
      <c r="O37" s="168"/>
      <c r="P37" s="189"/>
      <c r="Q37" s="161"/>
      <c r="R37" s="189"/>
      <c r="S37" s="161"/>
      <c r="T37" s="106"/>
    </row>
    <row r="38" spans="2:20" ht="14.25" customHeight="1">
      <c r="B38" s="26"/>
      <c r="C38" s="58"/>
      <c r="D38" s="27"/>
      <c r="E38" s="101"/>
      <c r="F38" s="101"/>
      <c r="G38" s="101"/>
      <c r="H38" s="101"/>
      <c r="I38" s="101"/>
      <c r="J38" s="101"/>
      <c r="K38" s="101"/>
      <c r="L38" s="101"/>
      <c r="M38" s="107"/>
      <c r="N38" s="101"/>
      <c r="O38" s="172"/>
      <c r="P38" s="193"/>
      <c r="Q38" s="101"/>
      <c r="R38" s="193"/>
      <c r="S38" s="101"/>
      <c r="T38" s="106"/>
    </row>
    <row r="39" spans="2:20" ht="14.25" customHeight="1">
      <c r="B39" s="26"/>
      <c r="C39" s="58" t="s">
        <v>7</v>
      </c>
      <c r="D39" s="100">
        <f>+N44+N49</f>
        <v>0</v>
      </c>
      <c r="E39" s="101" t="s">
        <v>22</v>
      </c>
      <c r="F39" s="101"/>
      <c r="G39" s="101"/>
      <c r="H39" s="101"/>
      <c r="I39" s="101"/>
      <c r="J39" s="101"/>
      <c r="K39" s="101"/>
      <c r="L39" s="101"/>
      <c r="M39" s="107"/>
      <c r="N39" s="101"/>
      <c r="O39" s="172"/>
      <c r="P39" s="193"/>
      <c r="Q39" s="101"/>
      <c r="R39" s="193"/>
      <c r="S39" s="101"/>
      <c r="T39" s="106"/>
    </row>
    <row r="40" spans="2:22" ht="14.25" customHeight="1">
      <c r="B40" s="82"/>
      <c r="C40" s="113"/>
      <c r="D40" s="131"/>
      <c r="E40" s="101" t="s">
        <v>47</v>
      </c>
      <c r="F40" s="101" t="s">
        <v>51</v>
      </c>
      <c r="G40" s="101"/>
      <c r="H40" s="59">
        <v>1</v>
      </c>
      <c r="I40" s="114" t="s">
        <v>8</v>
      </c>
      <c r="J40" s="114" t="s">
        <v>9</v>
      </c>
      <c r="K40" s="57" t="s">
        <v>10</v>
      </c>
      <c r="L40" s="147"/>
      <c r="M40" s="62" t="s">
        <v>4</v>
      </c>
      <c r="N40" s="61">
        <f>ROUND(H40*L40,0)</f>
        <v>0</v>
      </c>
      <c r="O40" s="174"/>
      <c r="P40" s="195"/>
      <c r="Q40" s="61"/>
      <c r="R40" s="195"/>
      <c r="S40" s="61"/>
      <c r="T40" s="106"/>
      <c r="V40" s="81"/>
    </row>
    <row r="41" spans="2:22" ht="14.25" customHeight="1">
      <c r="B41" s="82"/>
      <c r="C41" s="113"/>
      <c r="D41" s="131"/>
      <c r="E41" s="101"/>
      <c r="F41" s="101" t="s">
        <v>52</v>
      </c>
      <c r="G41" s="101"/>
      <c r="H41" s="59">
        <v>1</v>
      </c>
      <c r="I41" s="114" t="s">
        <v>8</v>
      </c>
      <c r="J41" s="114" t="s">
        <v>9</v>
      </c>
      <c r="K41" s="57" t="s">
        <v>10</v>
      </c>
      <c r="L41" s="147"/>
      <c r="M41" s="62"/>
      <c r="N41" s="61">
        <f>ROUND(H41*L41,0)</f>
        <v>0</v>
      </c>
      <c r="O41" s="174"/>
      <c r="P41" s="195"/>
      <c r="Q41" s="61"/>
      <c r="R41" s="195"/>
      <c r="S41" s="61"/>
      <c r="T41" s="106"/>
      <c r="V41" s="81"/>
    </row>
    <row r="42" spans="2:22" ht="14.25" customHeight="1">
      <c r="B42" s="82"/>
      <c r="C42" s="58"/>
      <c r="D42" s="27"/>
      <c r="E42" s="113" t="s">
        <v>48</v>
      </c>
      <c r="F42" s="101" t="s">
        <v>51</v>
      </c>
      <c r="G42" s="101"/>
      <c r="H42" s="59">
        <v>1</v>
      </c>
      <c r="I42" s="114" t="s">
        <v>8</v>
      </c>
      <c r="J42" s="114" t="s">
        <v>9</v>
      </c>
      <c r="K42" s="57" t="s">
        <v>10</v>
      </c>
      <c r="L42" s="147"/>
      <c r="M42" s="62" t="s">
        <v>4</v>
      </c>
      <c r="N42" s="61">
        <f>ROUND(H42*L42,0)</f>
        <v>0</v>
      </c>
      <c r="O42" s="174"/>
      <c r="P42" s="195"/>
      <c r="Q42" s="61"/>
      <c r="R42" s="195"/>
      <c r="S42" s="61"/>
      <c r="T42" s="115"/>
      <c r="V42" s="81"/>
    </row>
    <row r="43" spans="2:22" ht="14.25" customHeight="1">
      <c r="B43" s="82"/>
      <c r="C43" s="58"/>
      <c r="D43" s="27"/>
      <c r="E43" s="113"/>
      <c r="F43" s="101" t="s">
        <v>52</v>
      </c>
      <c r="G43" s="101"/>
      <c r="H43" s="59">
        <v>1</v>
      </c>
      <c r="I43" s="114" t="s">
        <v>8</v>
      </c>
      <c r="J43" s="114" t="s">
        <v>9</v>
      </c>
      <c r="K43" s="57" t="s">
        <v>10</v>
      </c>
      <c r="L43" s="147"/>
      <c r="M43" s="62"/>
      <c r="N43" s="61">
        <f>ROUND(H43*L43,0)</f>
        <v>0</v>
      </c>
      <c r="O43" s="174"/>
      <c r="P43" s="195"/>
      <c r="Q43" s="61"/>
      <c r="R43" s="195"/>
      <c r="S43" s="61"/>
      <c r="T43" s="115"/>
      <c r="V43" s="81"/>
    </row>
    <row r="44" spans="2:22" ht="14.25" customHeight="1">
      <c r="B44" s="82"/>
      <c r="C44" s="58"/>
      <c r="D44" s="27"/>
      <c r="E44" s="101"/>
      <c r="F44" s="116" t="s">
        <v>49</v>
      </c>
      <c r="G44" s="116"/>
      <c r="H44" s="301">
        <f>+N40+N42</f>
        <v>0</v>
      </c>
      <c r="I44" s="302"/>
      <c r="J44" s="117" t="s">
        <v>53</v>
      </c>
      <c r="K44" s="118"/>
      <c r="L44" s="148">
        <f>+N41+N43</f>
        <v>0</v>
      </c>
      <c r="M44" s="119" t="s">
        <v>4</v>
      </c>
      <c r="N44" s="165">
        <f>ROUNDUP(H44*100/108,0)+L44</f>
        <v>0</v>
      </c>
      <c r="O44" s="175"/>
      <c r="P44" s="196"/>
      <c r="Q44" s="163"/>
      <c r="R44" s="196"/>
      <c r="S44" s="163"/>
      <c r="T44" s="115"/>
      <c r="V44" s="81"/>
    </row>
    <row r="45" spans="2:22" ht="14.25" customHeight="1">
      <c r="B45" s="82"/>
      <c r="C45" s="58"/>
      <c r="D45" s="27"/>
      <c r="E45" s="101"/>
      <c r="F45" s="120"/>
      <c r="G45" s="120"/>
      <c r="H45" s="121"/>
      <c r="I45" s="122"/>
      <c r="J45" s="123"/>
      <c r="K45" s="124"/>
      <c r="L45" s="149"/>
      <c r="M45" s="125"/>
      <c r="N45" s="135"/>
      <c r="O45" s="176"/>
      <c r="P45" s="197"/>
      <c r="Q45" s="135"/>
      <c r="R45" s="197"/>
      <c r="S45" s="135"/>
      <c r="T45" s="115"/>
      <c r="V45" s="81"/>
    </row>
    <row r="46" spans="2:22" ht="14.25" customHeight="1">
      <c r="B46" s="82"/>
      <c r="C46" s="58"/>
      <c r="D46" s="27"/>
      <c r="E46" s="101" t="s">
        <v>50</v>
      </c>
      <c r="F46" s="120"/>
      <c r="G46" s="120"/>
      <c r="H46" s="121"/>
      <c r="I46" s="122"/>
      <c r="J46" s="123"/>
      <c r="K46" s="124"/>
      <c r="L46" s="149"/>
      <c r="M46" s="125"/>
      <c r="N46" s="135"/>
      <c r="O46" s="176"/>
      <c r="P46" s="197"/>
      <c r="Q46" s="135"/>
      <c r="R46" s="197"/>
      <c r="S46" s="135"/>
      <c r="T46" s="115"/>
      <c r="V46" s="81"/>
    </row>
    <row r="47" spans="2:22" ht="14.25" customHeight="1">
      <c r="B47" s="82"/>
      <c r="C47" s="58"/>
      <c r="D47" s="27"/>
      <c r="E47" s="101" t="s">
        <v>47</v>
      </c>
      <c r="F47" s="101"/>
      <c r="G47" s="101"/>
      <c r="H47" s="59">
        <v>1</v>
      </c>
      <c r="I47" s="114" t="s">
        <v>8</v>
      </c>
      <c r="J47" s="114" t="s">
        <v>9</v>
      </c>
      <c r="K47" s="57" t="s">
        <v>10</v>
      </c>
      <c r="L47" s="147"/>
      <c r="M47" s="62" t="s">
        <v>4</v>
      </c>
      <c r="N47" s="61">
        <f>ROUND(H47*L47,0)</f>
        <v>0</v>
      </c>
      <c r="O47" s="174"/>
      <c r="P47" s="195"/>
      <c r="Q47" s="61"/>
      <c r="R47" s="195"/>
      <c r="S47" s="61"/>
      <c r="T47" s="115"/>
      <c r="V47" s="81"/>
    </row>
    <row r="48" spans="2:20" ht="14.25" customHeight="1">
      <c r="B48" s="82"/>
      <c r="C48" s="58"/>
      <c r="D48" s="131"/>
      <c r="E48" s="113" t="s">
        <v>48</v>
      </c>
      <c r="F48" s="101"/>
      <c r="G48" s="101"/>
      <c r="H48" s="59">
        <v>1</v>
      </c>
      <c r="I48" s="114" t="s">
        <v>8</v>
      </c>
      <c r="J48" s="114" t="s">
        <v>9</v>
      </c>
      <c r="K48" s="57" t="s">
        <v>10</v>
      </c>
      <c r="L48" s="147"/>
      <c r="M48" s="62" t="s">
        <v>4</v>
      </c>
      <c r="N48" s="61">
        <f>ROUND(H48*L48,0)</f>
        <v>0</v>
      </c>
      <c r="O48" s="174"/>
      <c r="P48" s="195"/>
      <c r="Q48" s="61"/>
      <c r="R48" s="195"/>
      <c r="S48" s="61"/>
      <c r="T48" s="126"/>
    </row>
    <row r="49" spans="2:20" ht="14.25" customHeight="1">
      <c r="B49" s="82"/>
      <c r="C49" s="58"/>
      <c r="D49" s="131"/>
      <c r="E49" s="101"/>
      <c r="F49" s="116" t="s">
        <v>49</v>
      </c>
      <c r="G49" s="116"/>
      <c r="H49" s="301">
        <f>+SUM(N47:N48)</f>
        <v>0</v>
      </c>
      <c r="I49" s="302"/>
      <c r="J49" s="117" t="s">
        <v>17</v>
      </c>
      <c r="K49" s="118"/>
      <c r="L49" s="148"/>
      <c r="M49" s="119" t="s">
        <v>4</v>
      </c>
      <c r="N49" s="165">
        <f>ROUNDUP(H49*100/108,0)</f>
        <v>0</v>
      </c>
      <c r="O49" s="175"/>
      <c r="P49" s="196"/>
      <c r="Q49" s="163"/>
      <c r="R49" s="196"/>
      <c r="S49" s="163"/>
      <c r="T49" s="115"/>
    </row>
    <row r="50" spans="2:20" ht="14.25" customHeight="1">
      <c r="B50" s="82"/>
      <c r="C50" s="58"/>
      <c r="D50" s="131"/>
      <c r="E50" s="101"/>
      <c r="F50" s="101"/>
      <c r="G50" s="101"/>
      <c r="H50" s="127"/>
      <c r="I50" s="112"/>
      <c r="J50" s="128"/>
      <c r="K50" s="57"/>
      <c r="L50" s="147"/>
      <c r="M50" s="62"/>
      <c r="N50" s="61"/>
      <c r="O50" s="174"/>
      <c r="P50" s="195"/>
      <c r="Q50" s="61"/>
      <c r="R50" s="195"/>
      <c r="S50" s="61"/>
      <c r="T50" s="126"/>
    </row>
    <row r="51" spans="2:20" ht="14.25" customHeight="1">
      <c r="B51" s="82"/>
      <c r="C51" s="58" t="s">
        <v>12</v>
      </c>
      <c r="D51" s="156">
        <f>+N53</f>
        <v>0</v>
      </c>
      <c r="E51" s="101" t="s">
        <v>54</v>
      </c>
      <c r="F51" s="101"/>
      <c r="G51" s="101"/>
      <c r="H51" s="59"/>
      <c r="I51" s="114" t="s">
        <v>56</v>
      </c>
      <c r="J51" s="114" t="s">
        <v>9</v>
      </c>
      <c r="K51" s="57" t="s">
        <v>10</v>
      </c>
      <c r="L51" s="147"/>
      <c r="M51" s="62" t="s">
        <v>4</v>
      </c>
      <c r="N51" s="61">
        <f>ROUND(H51*L51,0)</f>
        <v>0</v>
      </c>
      <c r="O51" s="174"/>
      <c r="P51" s="195"/>
      <c r="Q51" s="61"/>
      <c r="R51" s="195"/>
      <c r="S51" s="61"/>
      <c r="T51" s="126"/>
    </row>
    <row r="52" spans="2:21" s="13" customFormat="1" ht="14.25" customHeight="1">
      <c r="B52" s="26"/>
      <c r="C52" s="130"/>
      <c r="D52" s="131"/>
      <c r="E52" s="101" t="s">
        <v>55</v>
      </c>
      <c r="F52" s="120"/>
      <c r="G52" s="120"/>
      <c r="H52" s="59"/>
      <c r="I52" s="114" t="s">
        <v>56</v>
      </c>
      <c r="J52" s="114" t="s">
        <v>9</v>
      </c>
      <c r="K52" s="57" t="s">
        <v>10</v>
      </c>
      <c r="L52" s="147"/>
      <c r="M52" s="62" t="s">
        <v>4</v>
      </c>
      <c r="N52" s="61">
        <f>ROUND(H52*L52,0)</f>
        <v>0</v>
      </c>
      <c r="O52" s="174"/>
      <c r="P52" s="195"/>
      <c r="Q52" s="61"/>
      <c r="R52" s="195"/>
      <c r="S52" s="61"/>
      <c r="T52" s="126"/>
      <c r="U52" s="14"/>
    </row>
    <row r="53" spans="2:21" s="13" customFormat="1" ht="14.25" customHeight="1">
      <c r="B53" s="26"/>
      <c r="C53" s="130"/>
      <c r="D53" s="131"/>
      <c r="E53" s="120"/>
      <c r="F53" s="120"/>
      <c r="G53" s="120"/>
      <c r="H53" s="132"/>
      <c r="I53" s="133"/>
      <c r="J53" s="123"/>
      <c r="K53" s="124"/>
      <c r="L53" s="150" t="s">
        <v>5</v>
      </c>
      <c r="M53" s="119" t="s">
        <v>11</v>
      </c>
      <c r="N53" s="165">
        <f>SUM(N51:N52)</f>
        <v>0</v>
      </c>
      <c r="O53" s="175"/>
      <c r="P53" s="196"/>
      <c r="Q53" s="163"/>
      <c r="R53" s="196"/>
      <c r="S53" s="163"/>
      <c r="T53" s="126"/>
      <c r="U53" s="14"/>
    </row>
    <row r="54" spans="2:21" s="13" customFormat="1" ht="14.25" customHeight="1">
      <c r="B54" s="26"/>
      <c r="C54" s="130"/>
      <c r="D54" s="131"/>
      <c r="E54" s="120"/>
      <c r="F54" s="120"/>
      <c r="G54" s="120"/>
      <c r="H54" s="132"/>
      <c r="I54" s="133"/>
      <c r="J54" s="123"/>
      <c r="K54" s="124"/>
      <c r="L54" s="151"/>
      <c r="M54" s="125"/>
      <c r="N54" s="135"/>
      <c r="O54" s="176"/>
      <c r="P54" s="197"/>
      <c r="Q54" s="135"/>
      <c r="R54" s="197"/>
      <c r="S54" s="135"/>
      <c r="T54" s="126"/>
      <c r="U54" s="14"/>
    </row>
    <row r="55" spans="2:20" ht="14.25" customHeight="1">
      <c r="B55" s="82"/>
      <c r="C55" s="58" t="s">
        <v>57</v>
      </c>
      <c r="D55" s="157">
        <f>+N58</f>
        <v>0</v>
      </c>
      <c r="E55" s="101" t="s">
        <v>58</v>
      </c>
      <c r="F55" s="101"/>
      <c r="G55" s="101"/>
      <c r="H55" s="59"/>
      <c r="I55" s="113"/>
      <c r="J55" s="113"/>
      <c r="K55" s="113"/>
      <c r="L55" s="152"/>
      <c r="M55" s="113"/>
      <c r="N55" s="113"/>
      <c r="O55" s="172"/>
      <c r="P55" s="193"/>
      <c r="Q55" s="113"/>
      <c r="R55" s="193"/>
      <c r="S55" s="113"/>
      <c r="T55" s="115"/>
    </row>
    <row r="56" spans="2:20" ht="14.25" customHeight="1">
      <c r="B56" s="82"/>
      <c r="C56" s="58"/>
      <c r="D56" s="158"/>
      <c r="E56" s="112" t="s">
        <v>59</v>
      </c>
      <c r="F56" s="101"/>
      <c r="G56" s="101"/>
      <c r="H56" s="59"/>
      <c r="I56" s="114" t="s">
        <v>60</v>
      </c>
      <c r="J56" s="114" t="s">
        <v>9</v>
      </c>
      <c r="K56" s="57" t="s">
        <v>10</v>
      </c>
      <c r="L56" s="147"/>
      <c r="M56" s="62" t="s">
        <v>4</v>
      </c>
      <c r="N56" s="61">
        <f>ROUND(H55*L56,0)</f>
        <v>0</v>
      </c>
      <c r="O56" s="174"/>
      <c r="P56" s="195"/>
      <c r="Q56" s="61"/>
      <c r="R56" s="195"/>
      <c r="S56" s="61"/>
      <c r="T56" s="115"/>
    </row>
    <row r="57" spans="2:20" ht="14.25" customHeight="1">
      <c r="B57" s="82"/>
      <c r="C57" s="58"/>
      <c r="D57" s="158"/>
      <c r="E57" s="113"/>
      <c r="F57" s="101"/>
      <c r="G57" s="101"/>
      <c r="H57" s="127"/>
      <c r="I57" s="114" t="s">
        <v>60</v>
      </c>
      <c r="J57" s="114" t="s">
        <v>9</v>
      </c>
      <c r="K57" s="57" t="s">
        <v>10</v>
      </c>
      <c r="L57" s="147"/>
      <c r="M57" s="62" t="s">
        <v>4</v>
      </c>
      <c r="N57" s="61">
        <f>ROUND(H56*L57,0)</f>
        <v>0</v>
      </c>
      <c r="O57" s="174"/>
      <c r="P57" s="195"/>
      <c r="Q57" s="61"/>
      <c r="R57" s="195"/>
      <c r="S57" s="61"/>
      <c r="T57" s="126"/>
    </row>
    <row r="58" spans="2:21" s="13" customFormat="1" ht="14.25" customHeight="1">
      <c r="B58" s="26"/>
      <c r="C58" s="130"/>
      <c r="D58" s="131"/>
      <c r="E58" s="136"/>
      <c r="F58" s="120"/>
      <c r="G58" s="120"/>
      <c r="H58" s="132"/>
      <c r="I58" s="133"/>
      <c r="J58" s="123"/>
      <c r="K58" s="124"/>
      <c r="L58" s="150" t="s">
        <v>5</v>
      </c>
      <c r="M58" s="119" t="s">
        <v>11</v>
      </c>
      <c r="N58" s="165">
        <f>SUM(N56:N57)</f>
        <v>0</v>
      </c>
      <c r="O58" s="175"/>
      <c r="P58" s="196"/>
      <c r="Q58" s="163"/>
      <c r="R58" s="196"/>
      <c r="S58" s="163"/>
      <c r="T58" s="126"/>
      <c r="U58" s="14"/>
    </row>
    <row r="59" spans="2:21" ht="14.25" customHeight="1">
      <c r="B59" s="82"/>
      <c r="C59" s="58"/>
      <c r="D59" s="131"/>
      <c r="E59" s="101"/>
      <c r="F59" s="101"/>
      <c r="G59" s="101"/>
      <c r="H59" s="59"/>
      <c r="I59" s="114"/>
      <c r="J59" s="128"/>
      <c r="K59" s="57"/>
      <c r="L59" s="153"/>
      <c r="M59" s="62"/>
      <c r="N59" s="61"/>
      <c r="O59" s="174"/>
      <c r="P59" s="195"/>
      <c r="Q59" s="61"/>
      <c r="R59" s="195"/>
      <c r="S59" s="61"/>
      <c r="T59" s="126"/>
      <c r="U59" s="32"/>
    </row>
    <row r="60" spans="2:21" ht="14.25" customHeight="1">
      <c r="B60" s="82"/>
      <c r="C60" s="58" t="s">
        <v>34</v>
      </c>
      <c r="D60" s="156">
        <f>+N62</f>
        <v>0</v>
      </c>
      <c r="E60" s="137" t="s">
        <v>61</v>
      </c>
      <c r="F60" s="101"/>
      <c r="G60" s="101"/>
      <c r="H60" s="59"/>
      <c r="I60" s="114" t="s">
        <v>62</v>
      </c>
      <c r="J60" s="114" t="s">
        <v>9</v>
      </c>
      <c r="K60" s="57" t="s">
        <v>10</v>
      </c>
      <c r="L60" s="129"/>
      <c r="M60" s="62" t="s">
        <v>4</v>
      </c>
      <c r="N60" s="61">
        <f>ROUND(H59*L60,0)</f>
        <v>0</v>
      </c>
      <c r="O60" s="174"/>
      <c r="P60" s="195"/>
      <c r="Q60" s="61"/>
      <c r="R60" s="195"/>
      <c r="S60" s="61"/>
      <c r="T60" s="126"/>
      <c r="U60" s="32"/>
    </row>
    <row r="61" spans="2:21" ht="14.25" customHeight="1">
      <c r="B61" s="82"/>
      <c r="C61" s="58"/>
      <c r="D61" s="131"/>
      <c r="E61" s="101" t="s">
        <v>63</v>
      </c>
      <c r="F61" s="101"/>
      <c r="G61" s="101"/>
      <c r="H61" s="127"/>
      <c r="I61" s="114" t="s">
        <v>60</v>
      </c>
      <c r="J61" s="114" t="s">
        <v>9</v>
      </c>
      <c r="K61" s="57" t="s">
        <v>10</v>
      </c>
      <c r="L61" s="129"/>
      <c r="M61" s="62" t="s">
        <v>4</v>
      </c>
      <c r="N61" s="61">
        <f>ROUND(H60*L61,0)</f>
        <v>0</v>
      </c>
      <c r="O61" s="174"/>
      <c r="P61" s="195"/>
      <c r="Q61" s="61"/>
      <c r="R61" s="195"/>
      <c r="S61" s="61"/>
      <c r="T61" s="126"/>
      <c r="U61" s="32"/>
    </row>
    <row r="62" spans="2:21" ht="14.25" customHeight="1">
      <c r="B62" s="82"/>
      <c r="C62" s="58"/>
      <c r="D62" s="131"/>
      <c r="E62" s="136"/>
      <c r="F62" s="120"/>
      <c r="G62" s="120"/>
      <c r="H62" s="132"/>
      <c r="I62" s="133"/>
      <c r="J62" s="123"/>
      <c r="K62" s="124"/>
      <c r="L62" s="134" t="s">
        <v>5</v>
      </c>
      <c r="M62" s="119" t="s">
        <v>11</v>
      </c>
      <c r="N62" s="165">
        <f>SUM(N60:N61)</f>
        <v>0</v>
      </c>
      <c r="O62" s="175"/>
      <c r="P62" s="196"/>
      <c r="Q62" s="163"/>
      <c r="R62" s="196"/>
      <c r="S62" s="163"/>
      <c r="T62" s="126"/>
      <c r="U62" s="32"/>
    </row>
    <row r="63" spans="2:21" ht="14.25" customHeight="1">
      <c r="B63" s="82"/>
      <c r="C63" s="58"/>
      <c r="D63" s="131"/>
      <c r="E63" s="101"/>
      <c r="F63" s="101"/>
      <c r="G63" s="101"/>
      <c r="H63" s="59"/>
      <c r="I63" s="114"/>
      <c r="J63" s="128"/>
      <c r="K63" s="57"/>
      <c r="L63" s="61"/>
      <c r="M63" s="62"/>
      <c r="N63" s="61"/>
      <c r="O63" s="174"/>
      <c r="P63" s="195"/>
      <c r="Q63" s="61"/>
      <c r="R63" s="195"/>
      <c r="S63" s="61"/>
      <c r="T63" s="126"/>
      <c r="U63" s="32"/>
    </row>
    <row r="64" spans="2:21" ht="14.25" customHeight="1">
      <c r="B64" s="82"/>
      <c r="C64" s="58" t="s">
        <v>35</v>
      </c>
      <c r="D64" s="156">
        <f>+N67</f>
        <v>0</v>
      </c>
      <c r="E64" s="101" t="s">
        <v>64</v>
      </c>
      <c r="F64" s="101"/>
      <c r="G64" s="101"/>
      <c r="H64" s="59"/>
      <c r="I64" s="113"/>
      <c r="J64" s="113"/>
      <c r="K64" s="113"/>
      <c r="L64" s="113"/>
      <c r="M64" s="113"/>
      <c r="N64" s="113"/>
      <c r="O64" s="172"/>
      <c r="P64" s="193"/>
      <c r="Q64" s="113"/>
      <c r="R64" s="193"/>
      <c r="S64" s="113"/>
      <c r="T64" s="126"/>
      <c r="U64" s="32"/>
    </row>
    <row r="65" spans="2:21" ht="14.25" customHeight="1">
      <c r="B65" s="82"/>
      <c r="C65" s="58"/>
      <c r="D65" s="131"/>
      <c r="E65" s="137"/>
      <c r="F65" s="101"/>
      <c r="G65" s="112" t="s">
        <v>65</v>
      </c>
      <c r="H65" s="59"/>
      <c r="I65" s="114" t="s">
        <v>66</v>
      </c>
      <c r="J65" s="114" t="s">
        <v>9</v>
      </c>
      <c r="K65" s="57" t="s">
        <v>10</v>
      </c>
      <c r="L65" s="129"/>
      <c r="M65" s="62" t="s">
        <v>4</v>
      </c>
      <c r="N65" s="61">
        <f>ROUND(H64*L65,0)</f>
        <v>0</v>
      </c>
      <c r="O65" s="174"/>
      <c r="P65" s="195"/>
      <c r="Q65" s="61"/>
      <c r="R65" s="195"/>
      <c r="S65" s="61"/>
      <c r="T65" s="126"/>
      <c r="U65" s="32"/>
    </row>
    <row r="66" spans="2:21" ht="14.25" customHeight="1">
      <c r="B66" s="82"/>
      <c r="C66" s="58"/>
      <c r="D66" s="131"/>
      <c r="E66" s="113"/>
      <c r="F66" s="101"/>
      <c r="G66" s="101"/>
      <c r="H66" s="127"/>
      <c r="I66" s="114" t="s">
        <v>66</v>
      </c>
      <c r="J66" s="114" t="s">
        <v>9</v>
      </c>
      <c r="K66" s="57" t="s">
        <v>10</v>
      </c>
      <c r="L66" s="129"/>
      <c r="M66" s="62" t="s">
        <v>4</v>
      </c>
      <c r="N66" s="61">
        <f>ROUND(H65*L66,0)</f>
        <v>0</v>
      </c>
      <c r="O66" s="174"/>
      <c r="P66" s="195"/>
      <c r="Q66" s="61"/>
      <c r="R66" s="195"/>
      <c r="S66" s="61"/>
      <c r="T66" s="126"/>
      <c r="U66" s="32"/>
    </row>
    <row r="67" spans="2:21" ht="14.25" customHeight="1">
      <c r="B67" s="82"/>
      <c r="C67" s="58"/>
      <c r="D67" s="131"/>
      <c r="E67" s="136"/>
      <c r="F67" s="120"/>
      <c r="G67" s="120"/>
      <c r="H67" s="132"/>
      <c r="I67" s="133"/>
      <c r="J67" s="123"/>
      <c r="K67" s="124"/>
      <c r="L67" s="134" t="s">
        <v>5</v>
      </c>
      <c r="M67" s="119" t="s">
        <v>11</v>
      </c>
      <c r="N67" s="165">
        <f>SUM(N65:N66)</f>
        <v>0</v>
      </c>
      <c r="O67" s="175"/>
      <c r="P67" s="196"/>
      <c r="Q67" s="163"/>
      <c r="R67" s="196"/>
      <c r="S67" s="163"/>
      <c r="T67" s="126"/>
      <c r="U67" s="32"/>
    </row>
    <row r="68" spans="2:21" ht="14.25" customHeight="1">
      <c r="B68" s="82"/>
      <c r="C68" s="58"/>
      <c r="D68" s="131"/>
      <c r="E68" s="101"/>
      <c r="F68" s="101"/>
      <c r="G68" s="101"/>
      <c r="H68" s="59"/>
      <c r="I68" s="114"/>
      <c r="J68" s="128"/>
      <c r="K68" s="57"/>
      <c r="L68" s="101"/>
      <c r="M68" s="62"/>
      <c r="N68" s="61"/>
      <c r="O68" s="174"/>
      <c r="P68" s="195"/>
      <c r="Q68" s="61"/>
      <c r="R68" s="195"/>
      <c r="S68" s="61"/>
      <c r="T68" s="126"/>
      <c r="U68" s="32"/>
    </row>
    <row r="69" spans="2:21" ht="14.25" customHeight="1">
      <c r="B69" s="82"/>
      <c r="C69" s="58" t="s">
        <v>36</v>
      </c>
      <c r="D69" s="156">
        <f>+N71</f>
        <v>0</v>
      </c>
      <c r="E69" s="101"/>
      <c r="F69" s="101"/>
      <c r="G69" s="101"/>
      <c r="H69" s="59">
        <v>1</v>
      </c>
      <c r="I69" s="114" t="s">
        <v>8</v>
      </c>
      <c r="J69" s="114" t="s">
        <v>9</v>
      </c>
      <c r="K69" s="57" t="s">
        <v>10</v>
      </c>
      <c r="L69" s="101"/>
      <c r="M69" s="62" t="s">
        <v>4</v>
      </c>
      <c r="N69" s="61">
        <f>ROUND(H69*L69,0)</f>
        <v>0</v>
      </c>
      <c r="O69" s="174"/>
      <c r="P69" s="195"/>
      <c r="Q69" s="61"/>
      <c r="R69" s="195"/>
      <c r="S69" s="61"/>
      <c r="T69" s="126"/>
      <c r="U69" s="32"/>
    </row>
    <row r="70" spans="2:21" ht="14.25" customHeight="1">
      <c r="B70" s="82"/>
      <c r="C70" s="113"/>
      <c r="D70" s="131"/>
      <c r="E70" s="101"/>
      <c r="F70" s="101"/>
      <c r="G70" s="101"/>
      <c r="H70" s="59">
        <v>1</v>
      </c>
      <c r="I70" s="114" t="s">
        <v>8</v>
      </c>
      <c r="J70" s="114" t="s">
        <v>9</v>
      </c>
      <c r="K70" s="57" t="s">
        <v>10</v>
      </c>
      <c r="L70" s="101"/>
      <c r="M70" s="62" t="s">
        <v>4</v>
      </c>
      <c r="N70" s="61">
        <f>ROUND(H70*L70,0)</f>
        <v>0</v>
      </c>
      <c r="O70" s="174"/>
      <c r="P70" s="195"/>
      <c r="Q70" s="61"/>
      <c r="R70" s="195"/>
      <c r="S70" s="61"/>
      <c r="T70" s="126"/>
      <c r="U70" s="32"/>
    </row>
    <row r="71" spans="2:21" ht="14.25" customHeight="1">
      <c r="B71" s="82"/>
      <c r="C71" s="58"/>
      <c r="D71" s="131"/>
      <c r="E71" s="101"/>
      <c r="F71" s="101"/>
      <c r="G71" s="101"/>
      <c r="H71" s="59"/>
      <c r="I71" s="114"/>
      <c r="J71" s="128"/>
      <c r="K71" s="57"/>
      <c r="L71" s="116" t="s">
        <v>68</v>
      </c>
      <c r="M71" s="119" t="s">
        <v>11</v>
      </c>
      <c r="N71" s="165">
        <f>SUM(N69:N70)</f>
        <v>0</v>
      </c>
      <c r="O71" s="175"/>
      <c r="P71" s="196"/>
      <c r="Q71" s="163"/>
      <c r="R71" s="196"/>
      <c r="S71" s="163"/>
      <c r="T71" s="126"/>
      <c r="U71" s="32"/>
    </row>
    <row r="72" spans="2:21" ht="14.25" customHeight="1">
      <c r="B72" s="82"/>
      <c r="C72" s="58"/>
      <c r="D72" s="131"/>
      <c r="E72" s="101"/>
      <c r="F72" s="101"/>
      <c r="G72" s="101"/>
      <c r="H72" s="59"/>
      <c r="I72" s="114"/>
      <c r="J72" s="128"/>
      <c r="K72" s="57"/>
      <c r="L72" s="101"/>
      <c r="M72" s="62"/>
      <c r="N72" s="61"/>
      <c r="O72" s="174"/>
      <c r="P72" s="195"/>
      <c r="Q72" s="61"/>
      <c r="R72" s="195"/>
      <c r="S72" s="61"/>
      <c r="T72" s="126"/>
      <c r="U72" s="32"/>
    </row>
    <row r="73" spans="2:21" s="13" customFormat="1" ht="14.25" customHeight="1">
      <c r="B73" s="82"/>
      <c r="C73" s="58" t="s">
        <v>37</v>
      </c>
      <c r="D73" s="100">
        <f>+N75</f>
        <v>0</v>
      </c>
      <c r="E73" s="58" t="s">
        <v>67</v>
      </c>
      <c r="F73" s="58"/>
      <c r="G73" s="58"/>
      <c r="H73" s="59">
        <v>1</v>
      </c>
      <c r="I73" s="114" t="s">
        <v>8</v>
      </c>
      <c r="J73" s="114" t="s">
        <v>9</v>
      </c>
      <c r="K73" s="57" t="s">
        <v>10</v>
      </c>
      <c r="L73" s="101"/>
      <c r="M73" s="62" t="s">
        <v>4</v>
      </c>
      <c r="N73" s="61">
        <f>ROUND(H73*L73,0)</f>
        <v>0</v>
      </c>
      <c r="O73" s="174"/>
      <c r="P73" s="195"/>
      <c r="Q73" s="61"/>
      <c r="R73" s="195"/>
      <c r="S73" s="61"/>
      <c r="T73" s="126"/>
      <c r="U73" s="14"/>
    </row>
    <row r="74" spans="2:21" s="13" customFormat="1" ht="14.25" customHeight="1">
      <c r="B74" s="82"/>
      <c r="C74" s="58"/>
      <c r="D74" s="27"/>
      <c r="E74" s="58"/>
      <c r="F74" s="58"/>
      <c r="G74" s="58"/>
      <c r="H74" s="59">
        <v>1</v>
      </c>
      <c r="I74" s="114" t="s">
        <v>8</v>
      </c>
      <c r="J74" s="114" t="s">
        <v>9</v>
      </c>
      <c r="K74" s="57" t="s">
        <v>10</v>
      </c>
      <c r="L74" s="101"/>
      <c r="M74" s="62" t="s">
        <v>4</v>
      </c>
      <c r="N74" s="61">
        <f>ROUND(H74*L74,0)</f>
        <v>0</v>
      </c>
      <c r="O74" s="174"/>
      <c r="P74" s="195"/>
      <c r="Q74" s="61"/>
      <c r="R74" s="195"/>
      <c r="S74" s="61"/>
      <c r="T74" s="126"/>
      <c r="U74" s="14"/>
    </row>
    <row r="75" spans="2:21" s="13" customFormat="1" ht="14.25" customHeight="1">
      <c r="B75" s="82"/>
      <c r="C75" s="58"/>
      <c r="D75" s="27"/>
      <c r="E75" s="58"/>
      <c r="F75" s="58"/>
      <c r="G75" s="58"/>
      <c r="H75" s="59"/>
      <c r="I75" s="114"/>
      <c r="J75" s="128"/>
      <c r="K75" s="57"/>
      <c r="L75" s="116" t="s">
        <v>68</v>
      </c>
      <c r="M75" s="119" t="s">
        <v>11</v>
      </c>
      <c r="N75" s="165">
        <f>SUM(N73:N74)</f>
        <v>0</v>
      </c>
      <c r="O75" s="175"/>
      <c r="P75" s="196"/>
      <c r="Q75" s="163"/>
      <c r="R75" s="196"/>
      <c r="S75" s="163"/>
      <c r="T75" s="126"/>
      <c r="U75" s="14"/>
    </row>
    <row r="76" spans="2:21" s="13" customFormat="1" ht="14.25" customHeight="1">
      <c r="B76" s="82"/>
      <c r="C76" s="58"/>
      <c r="D76" s="27"/>
      <c r="E76" s="58"/>
      <c r="F76" s="58"/>
      <c r="G76" s="58"/>
      <c r="H76" s="58"/>
      <c r="I76" s="59"/>
      <c r="J76" s="58"/>
      <c r="K76" s="58"/>
      <c r="L76" s="61"/>
      <c r="M76" s="62"/>
      <c r="N76" s="58"/>
      <c r="O76" s="177"/>
      <c r="P76" s="198"/>
      <c r="Q76" s="58"/>
      <c r="R76" s="198"/>
      <c r="S76" s="58"/>
      <c r="T76" s="126"/>
      <c r="U76" s="14"/>
    </row>
    <row r="77" spans="2:21" ht="14.25" customHeight="1">
      <c r="B77" s="82"/>
      <c r="C77" s="90" t="s">
        <v>21</v>
      </c>
      <c r="D77" s="100">
        <f>+N79</f>
        <v>0</v>
      </c>
      <c r="E77" s="101" t="s">
        <v>69</v>
      </c>
      <c r="F77" s="101"/>
      <c r="G77" s="101"/>
      <c r="H77" s="59">
        <v>1</v>
      </c>
      <c r="I77" s="114" t="s">
        <v>8</v>
      </c>
      <c r="J77" s="114" t="s">
        <v>9</v>
      </c>
      <c r="K77" s="57" t="s">
        <v>10</v>
      </c>
      <c r="L77" s="101"/>
      <c r="M77" s="62" t="s">
        <v>4</v>
      </c>
      <c r="N77" s="61">
        <f>ROUND(H77*L77,0)</f>
        <v>0</v>
      </c>
      <c r="O77" s="174"/>
      <c r="P77" s="195"/>
      <c r="Q77" s="61"/>
      <c r="R77" s="195"/>
      <c r="S77" s="61"/>
      <c r="T77" s="126"/>
      <c r="U77" s="32"/>
    </row>
    <row r="78" spans="2:21" ht="14.25" customHeight="1">
      <c r="B78" s="26"/>
      <c r="C78" s="58"/>
      <c r="D78" s="27"/>
      <c r="E78" s="101"/>
      <c r="F78" s="101"/>
      <c r="G78" s="101"/>
      <c r="H78" s="59">
        <v>1</v>
      </c>
      <c r="I78" s="114" t="s">
        <v>8</v>
      </c>
      <c r="J78" s="114" t="s">
        <v>9</v>
      </c>
      <c r="K78" s="57" t="s">
        <v>10</v>
      </c>
      <c r="L78" s="101"/>
      <c r="M78" s="62" t="s">
        <v>4</v>
      </c>
      <c r="N78" s="61">
        <f>ROUND(H78*L78,0)</f>
        <v>0</v>
      </c>
      <c r="O78" s="174"/>
      <c r="P78" s="195"/>
      <c r="Q78" s="61"/>
      <c r="R78" s="195"/>
      <c r="S78" s="61"/>
      <c r="T78" s="126"/>
      <c r="U78" s="32"/>
    </row>
    <row r="79" spans="2:21" ht="14.25" customHeight="1">
      <c r="B79" s="26"/>
      <c r="C79" s="58"/>
      <c r="D79" s="27"/>
      <c r="E79" s="101"/>
      <c r="F79" s="101"/>
      <c r="G79" s="101"/>
      <c r="H79" s="59"/>
      <c r="I79" s="114"/>
      <c r="J79" s="128"/>
      <c r="K79" s="57"/>
      <c r="L79" s="116" t="s">
        <v>68</v>
      </c>
      <c r="M79" s="119" t="s">
        <v>11</v>
      </c>
      <c r="N79" s="183">
        <f>SUM(N77:N78)</f>
        <v>0</v>
      </c>
      <c r="O79" s="184"/>
      <c r="P79" s="199"/>
      <c r="Q79" s="185"/>
      <c r="R79" s="199"/>
      <c r="S79" s="185"/>
      <c r="T79" s="126"/>
      <c r="U79" s="32"/>
    </row>
    <row r="80" spans="2:21" ht="14.25" customHeight="1">
      <c r="B80" s="26"/>
      <c r="C80" s="58"/>
      <c r="D80" s="27"/>
      <c r="E80" s="101"/>
      <c r="F80" s="101"/>
      <c r="G80" s="101"/>
      <c r="H80" s="101"/>
      <c r="I80" s="101"/>
      <c r="J80" s="101"/>
      <c r="K80" s="101"/>
      <c r="L80" s="101"/>
      <c r="M80" s="107"/>
      <c r="N80" s="101"/>
      <c r="O80" s="172"/>
      <c r="P80" s="193"/>
      <c r="Q80" s="101"/>
      <c r="R80" s="193"/>
      <c r="S80" s="101"/>
      <c r="T80" s="126"/>
      <c r="U80" s="32"/>
    </row>
    <row r="81" spans="2:21" ht="14.25" customHeight="1">
      <c r="B81" s="26"/>
      <c r="C81" s="58" t="s">
        <v>38</v>
      </c>
      <c r="D81" s="100">
        <f>+N83</f>
        <v>0</v>
      </c>
      <c r="E81" s="101"/>
      <c r="F81" s="101"/>
      <c r="G81" s="101"/>
      <c r="H81" s="59">
        <v>1</v>
      </c>
      <c r="I81" s="114" t="s">
        <v>8</v>
      </c>
      <c r="J81" s="114" t="s">
        <v>9</v>
      </c>
      <c r="K81" s="57" t="s">
        <v>10</v>
      </c>
      <c r="L81" s="101"/>
      <c r="M81" s="62" t="s">
        <v>4</v>
      </c>
      <c r="N81" s="61">
        <f>ROUND(H81*L81,0)</f>
        <v>0</v>
      </c>
      <c r="O81" s="174"/>
      <c r="P81" s="195"/>
      <c r="Q81" s="61"/>
      <c r="R81" s="195"/>
      <c r="S81" s="61"/>
      <c r="T81" s="126"/>
      <c r="U81" s="32"/>
    </row>
    <row r="82" spans="2:21" ht="14.25" customHeight="1">
      <c r="B82" s="26"/>
      <c r="C82" s="58"/>
      <c r="D82" s="27"/>
      <c r="E82" s="101"/>
      <c r="F82" s="101"/>
      <c r="G82" s="101"/>
      <c r="H82" s="59">
        <v>1</v>
      </c>
      <c r="I82" s="114" t="s">
        <v>8</v>
      </c>
      <c r="J82" s="114" t="s">
        <v>9</v>
      </c>
      <c r="K82" s="57" t="s">
        <v>10</v>
      </c>
      <c r="L82" s="101"/>
      <c r="M82" s="62" t="s">
        <v>4</v>
      </c>
      <c r="N82" s="61">
        <f>ROUND(H82*L82,0)</f>
        <v>0</v>
      </c>
      <c r="O82" s="174"/>
      <c r="P82" s="195"/>
      <c r="Q82" s="61"/>
      <c r="R82" s="195"/>
      <c r="S82" s="61"/>
      <c r="T82" s="126"/>
      <c r="U82" s="32"/>
    </row>
    <row r="83" spans="2:21" ht="14.25" customHeight="1">
      <c r="B83" s="26"/>
      <c r="C83" s="58"/>
      <c r="D83" s="27"/>
      <c r="E83" s="101"/>
      <c r="F83" s="101"/>
      <c r="G83" s="101"/>
      <c r="H83" s="59"/>
      <c r="I83" s="114"/>
      <c r="J83" s="128"/>
      <c r="K83" s="57"/>
      <c r="L83" s="116" t="s">
        <v>68</v>
      </c>
      <c r="M83" s="119" t="s">
        <v>11</v>
      </c>
      <c r="N83" s="165">
        <f>SUM(N81:N82)</f>
        <v>0</v>
      </c>
      <c r="O83" s="175"/>
      <c r="P83" s="196"/>
      <c r="Q83" s="163"/>
      <c r="R83" s="196"/>
      <c r="S83" s="163"/>
      <c r="T83" s="126"/>
      <c r="U83" s="32"/>
    </row>
    <row r="84" spans="2:21" ht="14.25" customHeight="1">
      <c r="B84" s="26"/>
      <c r="C84" s="58"/>
      <c r="D84" s="27"/>
      <c r="E84" s="101"/>
      <c r="F84" s="101"/>
      <c r="G84" s="101"/>
      <c r="H84" s="101"/>
      <c r="I84" s="101"/>
      <c r="J84" s="101"/>
      <c r="K84" s="101"/>
      <c r="L84" s="135"/>
      <c r="M84" s="125"/>
      <c r="N84" s="135"/>
      <c r="O84" s="176"/>
      <c r="P84" s="197"/>
      <c r="Q84" s="135"/>
      <c r="R84" s="197"/>
      <c r="S84" s="135"/>
      <c r="T84" s="126"/>
      <c r="U84" s="32"/>
    </row>
    <row r="85" spans="2:21" ht="14.25" customHeight="1">
      <c r="B85" s="138" t="s">
        <v>39</v>
      </c>
      <c r="C85" s="139"/>
      <c r="D85" s="160">
        <f>SUM(D25:D84)</f>
        <v>0</v>
      </c>
      <c r="E85" s="101"/>
      <c r="F85" s="101"/>
      <c r="G85" s="101"/>
      <c r="H85" s="59"/>
      <c r="I85" s="114"/>
      <c r="J85" s="128"/>
      <c r="K85" s="57"/>
      <c r="L85" s="61"/>
      <c r="M85" s="62"/>
      <c r="N85" s="61"/>
      <c r="O85" s="174"/>
      <c r="P85" s="195"/>
      <c r="Q85" s="61"/>
      <c r="R85" s="195"/>
      <c r="S85" s="61"/>
      <c r="T85" s="126"/>
      <c r="U85" s="32"/>
    </row>
    <row r="86" spans="2:21" ht="27.75" customHeight="1">
      <c r="B86" s="306" t="s">
        <v>5</v>
      </c>
      <c r="C86" s="307"/>
      <c r="D86" s="86">
        <f>D23+D85</f>
        <v>0</v>
      </c>
      <c r="E86" s="154" t="s">
        <v>13</v>
      </c>
      <c r="F86" s="154"/>
      <c r="G86" s="33"/>
      <c r="H86" s="34"/>
      <c r="I86" s="35"/>
      <c r="J86" s="36"/>
      <c r="K86" s="36"/>
      <c r="L86" s="6"/>
      <c r="M86" s="6"/>
      <c r="N86" s="37"/>
      <c r="O86" s="178">
        <f>SUM(O12:O85)</f>
        <v>0</v>
      </c>
      <c r="P86" s="200">
        <f>SUM(P12:P85)</f>
        <v>0</v>
      </c>
      <c r="Q86" s="37">
        <f>SUM(Q12:Q85)</f>
        <v>0</v>
      </c>
      <c r="R86" s="200">
        <f>SUM(R12:R85)</f>
        <v>0</v>
      </c>
      <c r="S86" s="37">
        <f>SUM(S12:S85)</f>
        <v>0</v>
      </c>
      <c r="T86" s="9"/>
      <c r="U86" s="83"/>
    </row>
    <row r="87" spans="2:25" s="38" customFormat="1" ht="27.75" customHeight="1">
      <c r="B87" s="308" t="s">
        <v>40</v>
      </c>
      <c r="C87" s="309"/>
      <c r="D87" s="86">
        <f>ROUND((D86-D77)*15%,0)</f>
        <v>0</v>
      </c>
      <c r="E87" s="155" t="s">
        <v>25</v>
      </c>
      <c r="F87" s="155"/>
      <c r="G87" s="39"/>
      <c r="H87" s="40"/>
      <c r="I87" s="41"/>
      <c r="J87" s="40"/>
      <c r="K87" s="40"/>
      <c r="L87" s="91">
        <f>ROUNDDOWN((D86-D77)*0.15,0)</f>
        <v>0</v>
      </c>
      <c r="M87" s="92" t="s">
        <v>24</v>
      </c>
      <c r="N87" s="93"/>
      <c r="O87" s="181">
        <f>+O86-O79</f>
        <v>0</v>
      </c>
      <c r="P87" s="201">
        <f>+P86-P79</f>
        <v>0</v>
      </c>
      <c r="Q87" s="182">
        <f>+Q86-Q79</f>
        <v>0</v>
      </c>
      <c r="R87" s="201">
        <f>+R86-R79</f>
        <v>0</v>
      </c>
      <c r="S87" s="182">
        <f>+S86-S79</f>
        <v>0</v>
      </c>
      <c r="T87" s="42"/>
      <c r="U87" s="43"/>
      <c r="V87" s="76"/>
      <c r="X87" s="77"/>
      <c r="Y87" s="78"/>
    </row>
    <row r="88" spans="2:20" ht="27.75" customHeight="1">
      <c r="B88" s="310" t="s">
        <v>14</v>
      </c>
      <c r="C88" s="311"/>
      <c r="D88" s="87">
        <f>D87+D86</f>
        <v>0</v>
      </c>
      <c r="E88" s="44"/>
      <c r="F88" s="44"/>
      <c r="G88" s="44"/>
      <c r="H88" s="44"/>
      <c r="I88" s="45"/>
      <c r="J88" s="44"/>
      <c r="K88" s="44"/>
      <c r="L88" s="36"/>
      <c r="M88" s="46"/>
      <c r="N88" s="37"/>
      <c r="O88" s="178">
        <f>O87+O86</f>
        <v>0</v>
      </c>
      <c r="P88" s="200">
        <f>P87+P86</f>
        <v>0</v>
      </c>
      <c r="Q88" s="37">
        <f>Q87+Q86</f>
        <v>0</v>
      </c>
      <c r="R88" s="200">
        <f>R87+R86</f>
        <v>0</v>
      </c>
      <c r="S88" s="37">
        <f>S87+S86</f>
        <v>0</v>
      </c>
      <c r="T88" s="9"/>
    </row>
    <row r="89" spans="2:20" ht="27.75" customHeight="1">
      <c r="B89" s="303" t="s">
        <v>15</v>
      </c>
      <c r="C89" s="304"/>
      <c r="D89" s="86">
        <f>+ROUND(D88*8/100,0)</f>
        <v>0</v>
      </c>
      <c r="E89" s="44"/>
      <c r="F89" s="44"/>
      <c r="G89" s="44"/>
      <c r="H89" s="44"/>
      <c r="I89" s="45"/>
      <c r="J89" s="44"/>
      <c r="K89" s="44"/>
      <c r="L89" s="36"/>
      <c r="M89" s="46"/>
      <c r="N89" s="37"/>
      <c r="O89" s="178">
        <f>+ROUND(O88*8/100,0)</f>
        <v>0</v>
      </c>
      <c r="P89" s="200">
        <f>+ROUND(P88*8/100,0)</f>
        <v>0</v>
      </c>
      <c r="Q89" s="37">
        <f>+ROUND(Q88*8/100,0)</f>
        <v>0</v>
      </c>
      <c r="R89" s="200">
        <f>+ROUND(R88*8/100,0)</f>
        <v>0</v>
      </c>
      <c r="S89" s="37">
        <f>+ROUND(S88*8/100,0)</f>
        <v>0</v>
      </c>
      <c r="T89" s="47"/>
    </row>
    <row r="90" spans="2:20" ht="27.75" customHeight="1" thickBot="1">
      <c r="B90" s="299" t="s">
        <v>16</v>
      </c>
      <c r="C90" s="300"/>
      <c r="D90" s="88">
        <f>D88+D89</f>
        <v>0</v>
      </c>
      <c r="E90" s="48"/>
      <c r="F90" s="48"/>
      <c r="G90" s="48"/>
      <c r="H90" s="48"/>
      <c r="I90" s="49"/>
      <c r="J90" s="48"/>
      <c r="K90" s="48"/>
      <c r="L90" s="50"/>
      <c r="M90" s="51"/>
      <c r="N90" s="52"/>
      <c r="O90" s="179">
        <f>O88+O89</f>
        <v>0</v>
      </c>
      <c r="P90" s="202">
        <f>P88+P89</f>
        <v>0</v>
      </c>
      <c r="Q90" s="52">
        <f>Q88+Q89</f>
        <v>0</v>
      </c>
      <c r="R90" s="202">
        <f>R88+R89</f>
        <v>0</v>
      </c>
      <c r="S90" s="52">
        <f>S88+S89</f>
        <v>0</v>
      </c>
      <c r="T90" s="53"/>
    </row>
    <row r="91" spans="2:20" ht="36" customHeight="1">
      <c r="B91" s="296" t="s">
        <v>77</v>
      </c>
      <c r="C91" s="296"/>
      <c r="D91" s="54"/>
      <c r="E91" s="12" t="s">
        <v>76</v>
      </c>
      <c r="F91" s="12"/>
      <c r="G91" s="12"/>
      <c r="H91" s="12"/>
      <c r="I91" s="23"/>
      <c r="J91" s="12"/>
      <c r="K91" s="12"/>
      <c r="L91" s="24"/>
      <c r="M91" s="25"/>
      <c r="N91" s="55"/>
      <c r="O91" s="55"/>
      <c r="P91" s="55"/>
      <c r="Q91" s="55"/>
      <c r="R91" s="55"/>
      <c r="S91" s="55"/>
      <c r="T91" s="56"/>
    </row>
    <row r="92" spans="2:20" ht="18" customHeight="1">
      <c r="B92" s="297" t="s">
        <v>78</v>
      </c>
      <c r="C92" s="297"/>
      <c r="D92" s="54"/>
      <c r="E92" s="58" t="s">
        <v>79</v>
      </c>
      <c r="F92" s="12"/>
      <c r="G92" s="12"/>
      <c r="H92" s="12"/>
      <c r="I92" s="23"/>
      <c r="J92" s="12"/>
      <c r="K92" s="12"/>
      <c r="L92" s="24"/>
      <c r="M92" s="25"/>
      <c r="N92" s="55"/>
      <c r="O92" s="55"/>
      <c r="P92" s="55"/>
      <c r="Q92" s="55"/>
      <c r="R92" s="55"/>
      <c r="S92" s="55"/>
      <c r="T92" s="56"/>
    </row>
    <row r="93" spans="2:20" ht="27.75" customHeight="1">
      <c r="B93" s="298" t="s">
        <v>80</v>
      </c>
      <c r="C93" s="298"/>
      <c r="D93" s="54" t="e">
        <f>ROUND(+D90/(D91)/D92,0)</f>
        <v>#DIV/0!</v>
      </c>
      <c r="E93" s="12"/>
      <c r="F93" s="12"/>
      <c r="G93" s="12"/>
      <c r="H93" s="12"/>
      <c r="I93" s="23"/>
      <c r="J93" s="12"/>
      <c r="K93" s="12"/>
      <c r="L93" s="24"/>
      <c r="M93" s="25"/>
      <c r="N93" s="55"/>
      <c r="O93" s="55"/>
      <c r="P93" s="55"/>
      <c r="Q93" s="55"/>
      <c r="R93" s="55"/>
      <c r="S93" s="55"/>
      <c r="T93" s="56"/>
    </row>
    <row r="94" spans="2:20" ht="20.25" customHeight="1">
      <c r="B94" s="57"/>
      <c r="C94" s="57"/>
      <c r="D94" s="58"/>
      <c r="E94" s="30"/>
      <c r="F94" s="30"/>
      <c r="G94" s="30"/>
      <c r="H94" s="58"/>
      <c r="I94" s="59"/>
      <c r="J94" s="60"/>
      <c r="K94" s="60"/>
      <c r="L94" s="61"/>
      <c r="M94" s="62"/>
      <c r="N94" s="63"/>
      <c r="O94" s="63"/>
      <c r="P94" s="63"/>
      <c r="Q94" s="63"/>
      <c r="R94" s="63"/>
      <c r="S94" s="63"/>
      <c r="T94" s="64"/>
    </row>
    <row r="95" spans="1:20" s="13" customFormat="1" ht="21.75" customHeight="1">
      <c r="A95" s="31"/>
      <c r="B95" s="65"/>
      <c r="C95" s="10"/>
      <c r="D95" s="54"/>
      <c r="E95" s="66"/>
      <c r="F95" s="31"/>
      <c r="G95" s="31"/>
      <c r="M95" s="67"/>
      <c r="T95" s="68"/>
    </row>
    <row r="96" spans="1:20" s="13" customFormat="1" ht="21.75" customHeight="1">
      <c r="A96" s="31"/>
      <c r="B96" s="31"/>
      <c r="C96" s="31"/>
      <c r="D96" s="31"/>
      <c r="E96" s="69"/>
      <c r="F96" s="31"/>
      <c r="G96" s="31"/>
      <c r="M96" s="67"/>
      <c r="T96" s="68"/>
    </row>
    <row r="97" spans="1:20" s="13" customFormat="1" ht="21.75" customHeight="1">
      <c r="A97" s="31"/>
      <c r="B97" s="31"/>
      <c r="C97" s="31"/>
      <c r="D97" s="31"/>
      <c r="E97" s="70"/>
      <c r="F97" s="31"/>
      <c r="G97" s="31"/>
      <c r="H97" s="71"/>
      <c r="M97" s="67"/>
      <c r="T97" s="68"/>
    </row>
    <row r="98" spans="1:20" s="13" customFormat="1" ht="21.75" customHeight="1">
      <c r="A98" s="31"/>
      <c r="B98" s="31"/>
      <c r="C98" s="31"/>
      <c r="D98" s="31"/>
      <c r="E98" s="72"/>
      <c r="F98" s="31"/>
      <c r="G98" s="31"/>
      <c r="H98" s="71"/>
      <c r="M98" s="67"/>
      <c r="T98" s="68"/>
    </row>
    <row r="99" ht="21.75" customHeight="1"/>
    <row r="102" spans="4:8" ht="13.5">
      <c r="D102" s="75"/>
      <c r="H102" s="75"/>
    </row>
    <row r="105" spans="4:8" ht="13.5">
      <c r="D105" s="75"/>
      <c r="H105" s="75"/>
    </row>
    <row r="106" spans="4:8" ht="13.5">
      <c r="D106" s="75"/>
      <c r="H106" s="75"/>
    </row>
    <row r="110" spans="4:8" ht="13.5">
      <c r="D110" s="75"/>
      <c r="H110" s="75"/>
    </row>
    <row r="111" spans="4:8" ht="13.5">
      <c r="D111" s="75"/>
      <c r="H111" s="75"/>
    </row>
  </sheetData>
  <sheetProtection/>
  <mergeCells count="18">
    <mergeCell ref="B1:T1"/>
    <mergeCell ref="B2:T3"/>
    <mergeCell ref="C7:D7"/>
    <mergeCell ref="B10:C11"/>
    <mergeCell ref="D10:D11"/>
    <mergeCell ref="E10:S10"/>
    <mergeCell ref="T10:T11"/>
    <mergeCell ref="E11:N11"/>
    <mergeCell ref="B90:C90"/>
    <mergeCell ref="B91:C91"/>
    <mergeCell ref="B92:C92"/>
    <mergeCell ref="B93:C93"/>
    <mergeCell ref="H44:I44"/>
    <mergeCell ref="H49:I49"/>
    <mergeCell ref="B86:C86"/>
    <mergeCell ref="B87:C87"/>
    <mergeCell ref="B88:C88"/>
    <mergeCell ref="B89:C89"/>
  </mergeCells>
  <printOptions horizontalCentered="1"/>
  <pageMargins left="0.3937007874015748" right="0.3937007874015748" top="0.7874015748031497" bottom="0.5905511811023623" header="0.31496062992125984" footer="0.31496062992125984"/>
  <pageSetup fitToHeight="1" fitToWidth="1" horizontalDpi="600" verticalDpi="600" orientation="portrait" paperSize="9" scale="46" r:id="rId2"/>
  <headerFooter alignWithMargins="0">
    <oddFooter>&amp;C&amp;20&amp;P/&amp;N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Y111"/>
  <sheetViews>
    <sheetView view="pageBreakPreview" zoomScale="70" zoomScaleNormal="85" zoomScaleSheetLayoutView="70" zoomScalePageLayoutView="0" workbookViewId="0" topLeftCell="A1">
      <selection activeCell="D6" sqref="D6"/>
    </sheetView>
  </sheetViews>
  <sheetFormatPr defaultColWidth="9.140625" defaultRowHeight="15"/>
  <cols>
    <col min="1" max="1" width="2.28125" style="1" customWidth="1"/>
    <col min="2" max="2" width="3.421875" style="1" customWidth="1"/>
    <col min="3" max="3" width="17.00390625" style="1" customWidth="1"/>
    <col min="4" max="4" width="14.140625" style="1" customWidth="1"/>
    <col min="5" max="5" width="27.28125" style="1" customWidth="1"/>
    <col min="6" max="6" width="5.421875" style="1" customWidth="1"/>
    <col min="7" max="7" width="7.28125" style="1" customWidth="1"/>
    <col min="8" max="9" width="5.421875" style="1" customWidth="1"/>
    <col min="10" max="10" width="7.28125" style="1" customWidth="1"/>
    <col min="11" max="11" width="5.421875" style="1" customWidth="1"/>
    <col min="12" max="12" width="14.140625" style="1" customWidth="1"/>
    <col min="13" max="13" width="2.421875" style="73" customWidth="1"/>
    <col min="14" max="19" width="12.140625" style="1" customWidth="1"/>
    <col min="20" max="20" width="20.00390625" style="74" customWidth="1"/>
    <col min="21" max="21" width="8.140625" style="1" customWidth="1"/>
    <col min="22" max="22" width="9.28125" style="1" bestFit="1" customWidth="1"/>
    <col min="23" max="16384" width="9.00390625" style="1" customWidth="1"/>
  </cols>
  <sheetData>
    <row r="1" spans="2:20" ht="24" customHeight="1">
      <c r="B1" s="305" t="s">
        <v>161</v>
      </c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</row>
    <row r="2" spans="2:20" ht="24" customHeight="1">
      <c r="B2" s="314" t="s">
        <v>46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</row>
    <row r="3" spans="2:20" ht="24" customHeight="1"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</row>
    <row r="4" spans="2:20" ht="24" customHeight="1"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</row>
    <row r="5" spans="2:20" ht="24">
      <c r="B5" s="99"/>
      <c r="C5" s="203" t="s">
        <v>30</v>
      </c>
      <c r="D5" s="203" t="s">
        <v>163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</row>
    <row r="6" spans="2:20" ht="12" customHeight="1">
      <c r="B6" s="99"/>
      <c r="C6" s="98"/>
      <c r="D6" s="98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</row>
    <row r="7" spans="2:20" ht="18.75">
      <c r="B7" s="94"/>
      <c r="C7" s="313" t="s">
        <v>31</v>
      </c>
      <c r="D7" s="313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2:20" ht="12" customHeight="1">
      <c r="B8" s="99"/>
      <c r="C8" s="98"/>
      <c r="D8" s="98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</row>
    <row r="9" spans="2:20" ht="18.75" customHeight="1" thickBot="1">
      <c r="B9" s="2"/>
      <c r="C9" s="2"/>
      <c r="D9" s="2"/>
      <c r="E9" s="3"/>
      <c r="F9" s="3"/>
      <c r="G9" s="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4" t="s">
        <v>0</v>
      </c>
    </row>
    <row r="10" spans="2:20" s="113" customFormat="1" ht="15.75" customHeight="1">
      <c r="B10" s="316" t="s">
        <v>1</v>
      </c>
      <c r="C10" s="317"/>
      <c r="D10" s="320" t="s">
        <v>18</v>
      </c>
      <c r="E10" s="324" t="s">
        <v>20</v>
      </c>
      <c r="F10" s="325"/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6"/>
      <c r="T10" s="322" t="s">
        <v>19</v>
      </c>
    </row>
    <row r="11" spans="2:20" s="113" customFormat="1" ht="15.75" customHeight="1">
      <c r="B11" s="318"/>
      <c r="C11" s="319"/>
      <c r="D11" s="321"/>
      <c r="E11" s="327" t="s">
        <v>72</v>
      </c>
      <c r="F11" s="328"/>
      <c r="G11" s="328"/>
      <c r="H11" s="328"/>
      <c r="I11" s="328"/>
      <c r="J11" s="328"/>
      <c r="K11" s="328"/>
      <c r="L11" s="328"/>
      <c r="M11" s="328"/>
      <c r="N11" s="329"/>
      <c r="O11" s="180" t="s">
        <v>70</v>
      </c>
      <c r="P11" s="186" t="s">
        <v>71</v>
      </c>
      <c r="Q11" s="107" t="s">
        <v>73</v>
      </c>
      <c r="R11" s="186" t="s">
        <v>74</v>
      </c>
      <c r="S11" s="107" t="s">
        <v>75</v>
      </c>
      <c r="T11" s="323"/>
    </row>
    <row r="12" spans="2:20" ht="15.75" customHeight="1">
      <c r="B12" s="5"/>
      <c r="C12" s="6"/>
      <c r="D12" s="7"/>
      <c r="E12" s="6"/>
      <c r="F12" s="8"/>
      <c r="G12" s="8"/>
      <c r="H12" s="8"/>
      <c r="I12" s="8"/>
      <c r="J12" s="8"/>
      <c r="K12" s="8"/>
      <c r="L12" s="8"/>
      <c r="M12" s="8"/>
      <c r="N12" s="8"/>
      <c r="O12" s="166"/>
      <c r="P12" s="187"/>
      <c r="Q12" s="8"/>
      <c r="R12" s="187"/>
      <c r="S12" s="8"/>
      <c r="T12" s="9"/>
    </row>
    <row r="13" spans="2:20" ht="14.25" customHeight="1">
      <c r="B13" s="85" t="s">
        <v>2</v>
      </c>
      <c r="C13" s="140"/>
      <c r="D13" s="89"/>
      <c r="E13" s="141" t="s">
        <v>26</v>
      </c>
      <c r="F13" s="141"/>
      <c r="G13" s="141"/>
      <c r="H13" s="141"/>
      <c r="I13" s="141"/>
      <c r="J13" s="102" t="s">
        <v>44</v>
      </c>
      <c r="K13" s="102" t="s">
        <v>3</v>
      </c>
      <c r="L13" s="142">
        <v>42000</v>
      </c>
      <c r="M13" s="104" t="s">
        <v>4</v>
      </c>
      <c r="N13" s="105">
        <f>ROUND(I13*L13,0)</f>
        <v>0</v>
      </c>
      <c r="O13" s="167"/>
      <c r="P13" s="188"/>
      <c r="Q13" s="105"/>
      <c r="R13" s="188"/>
      <c r="S13" s="105"/>
      <c r="T13" s="126"/>
    </row>
    <row r="14" spans="2:20" ht="14.25" customHeight="1">
      <c r="B14" s="85"/>
      <c r="C14" s="143"/>
      <c r="D14" s="89"/>
      <c r="E14" s="141"/>
      <c r="F14" s="141"/>
      <c r="G14" s="141"/>
      <c r="H14" s="141"/>
      <c r="I14" s="141"/>
      <c r="J14" s="102"/>
      <c r="K14" s="102"/>
      <c r="L14" s="142"/>
      <c r="M14" s="104"/>
      <c r="N14" s="105"/>
      <c r="O14" s="167"/>
      <c r="P14" s="188"/>
      <c r="Q14" s="105"/>
      <c r="R14" s="188"/>
      <c r="S14" s="105"/>
      <c r="T14" s="126"/>
    </row>
    <row r="15" spans="2:20" ht="14.25" customHeight="1">
      <c r="B15" s="85"/>
      <c r="C15" s="143"/>
      <c r="D15" s="89"/>
      <c r="E15" s="141" t="s">
        <v>27</v>
      </c>
      <c r="F15" s="141"/>
      <c r="G15" s="141"/>
      <c r="H15" s="141"/>
      <c r="I15" s="141"/>
      <c r="J15" s="102" t="s">
        <v>44</v>
      </c>
      <c r="K15" s="102" t="s">
        <v>3</v>
      </c>
      <c r="L15" s="142">
        <v>32000</v>
      </c>
      <c r="M15" s="104" t="s">
        <v>4</v>
      </c>
      <c r="N15" s="105">
        <f>ROUND(I15*L15,0)</f>
        <v>0</v>
      </c>
      <c r="O15" s="167"/>
      <c r="P15" s="188"/>
      <c r="Q15" s="105"/>
      <c r="R15" s="188"/>
      <c r="S15" s="105"/>
      <c r="T15" s="126"/>
    </row>
    <row r="16" spans="2:20" ht="14.25" customHeight="1">
      <c r="B16" s="85"/>
      <c r="C16" s="143"/>
      <c r="D16" s="89"/>
      <c r="E16" s="141"/>
      <c r="F16" s="141"/>
      <c r="G16" s="141"/>
      <c r="H16" s="141"/>
      <c r="I16" s="141"/>
      <c r="J16" s="102"/>
      <c r="K16" s="102"/>
      <c r="L16" s="142"/>
      <c r="M16" s="104"/>
      <c r="N16" s="105"/>
      <c r="O16" s="167"/>
      <c r="P16" s="188"/>
      <c r="Q16" s="105"/>
      <c r="R16" s="188"/>
      <c r="S16" s="105"/>
      <c r="T16" s="126"/>
    </row>
    <row r="17" spans="2:20" ht="14.25" customHeight="1">
      <c r="B17" s="85"/>
      <c r="C17" s="143"/>
      <c r="D17" s="89"/>
      <c r="E17" s="141" t="s">
        <v>28</v>
      </c>
      <c r="F17" s="141"/>
      <c r="G17" s="141"/>
      <c r="H17" s="141"/>
      <c r="I17" s="141"/>
      <c r="J17" s="102" t="s">
        <v>44</v>
      </c>
      <c r="K17" s="102" t="s">
        <v>3</v>
      </c>
      <c r="L17" s="142">
        <v>22000</v>
      </c>
      <c r="M17" s="104" t="s">
        <v>4</v>
      </c>
      <c r="N17" s="105">
        <f>ROUND(I17*L17,0)</f>
        <v>0</v>
      </c>
      <c r="O17" s="167"/>
      <c r="P17" s="188"/>
      <c r="Q17" s="105"/>
      <c r="R17" s="188"/>
      <c r="S17" s="105"/>
      <c r="T17" s="126"/>
    </row>
    <row r="18" spans="2:20" ht="14.25" customHeight="1">
      <c r="B18" s="85"/>
      <c r="C18" s="143"/>
      <c r="D18" s="89"/>
      <c r="E18" s="141"/>
      <c r="F18" s="141"/>
      <c r="G18" s="141"/>
      <c r="H18" s="141"/>
      <c r="I18" s="141"/>
      <c r="J18" s="102"/>
      <c r="K18" s="102"/>
      <c r="L18" s="142"/>
      <c r="M18" s="104"/>
      <c r="N18" s="105"/>
      <c r="O18" s="167"/>
      <c r="P18" s="188"/>
      <c r="Q18" s="105"/>
      <c r="R18" s="188"/>
      <c r="S18" s="105"/>
      <c r="T18" s="126"/>
    </row>
    <row r="19" spans="2:20" ht="14.25" customHeight="1">
      <c r="B19" s="85"/>
      <c r="C19" s="143"/>
      <c r="D19" s="89"/>
      <c r="E19" s="141" t="s">
        <v>29</v>
      </c>
      <c r="F19" s="141"/>
      <c r="G19" s="141"/>
      <c r="H19" s="141"/>
      <c r="I19" s="141"/>
      <c r="J19" s="102" t="s">
        <v>44</v>
      </c>
      <c r="K19" s="102" t="s">
        <v>3</v>
      </c>
      <c r="L19" s="142"/>
      <c r="M19" s="104" t="s">
        <v>4</v>
      </c>
      <c r="N19" s="105">
        <f>ROUND(I19*L19,0)</f>
        <v>0</v>
      </c>
      <c r="O19" s="167"/>
      <c r="P19" s="188"/>
      <c r="Q19" s="105"/>
      <c r="R19" s="188"/>
      <c r="S19" s="105"/>
      <c r="T19" s="126"/>
    </row>
    <row r="20" spans="2:20" ht="14.25" customHeight="1">
      <c r="B20" s="85"/>
      <c r="C20" s="143"/>
      <c r="D20" s="89"/>
      <c r="E20" s="141"/>
      <c r="F20" s="141"/>
      <c r="G20" s="141"/>
      <c r="H20" s="141"/>
      <c r="I20" s="141"/>
      <c r="J20" s="102"/>
      <c r="K20" s="102"/>
      <c r="L20" s="142"/>
      <c r="M20" s="104"/>
      <c r="N20" s="105"/>
      <c r="O20" s="167"/>
      <c r="P20" s="188"/>
      <c r="Q20" s="105"/>
      <c r="R20" s="188"/>
      <c r="S20" s="105"/>
      <c r="T20" s="126"/>
    </row>
    <row r="21" spans="2:20" ht="14.25" customHeight="1">
      <c r="B21" s="85"/>
      <c r="C21" s="143"/>
      <c r="D21" s="89"/>
      <c r="E21" s="141"/>
      <c r="F21" s="141"/>
      <c r="G21" s="141"/>
      <c r="H21" s="141"/>
      <c r="I21" s="141"/>
      <c r="J21" s="102" t="s">
        <v>44</v>
      </c>
      <c r="K21" s="102" t="s">
        <v>3</v>
      </c>
      <c r="L21" s="142"/>
      <c r="M21" s="104" t="s">
        <v>4</v>
      </c>
      <c r="N21" s="105">
        <f>ROUND(I21*L21,0)</f>
        <v>0</v>
      </c>
      <c r="O21" s="167"/>
      <c r="P21" s="188"/>
      <c r="Q21" s="105"/>
      <c r="R21" s="188"/>
      <c r="S21" s="105"/>
      <c r="T21" s="126"/>
    </row>
    <row r="22" spans="2:20" ht="14.25" customHeight="1">
      <c r="B22" s="82"/>
      <c r="C22" s="58"/>
      <c r="D22" s="89"/>
      <c r="E22" s="141"/>
      <c r="F22" s="141"/>
      <c r="G22" s="141"/>
      <c r="H22" s="141"/>
      <c r="I22" s="141"/>
      <c r="J22" s="102"/>
      <c r="K22" s="102"/>
      <c r="L22" s="142"/>
      <c r="M22" s="104"/>
      <c r="N22" s="105"/>
      <c r="O22" s="167"/>
      <c r="P22" s="188"/>
      <c r="Q22" s="105"/>
      <c r="R22" s="188"/>
      <c r="S22" s="105"/>
      <c r="T22" s="126"/>
    </row>
    <row r="23" spans="2:21" s="13" customFormat="1" ht="14.25" customHeight="1">
      <c r="B23" s="146" t="s">
        <v>23</v>
      </c>
      <c r="C23" s="130"/>
      <c r="D23" s="159">
        <f>SUM(D12:D22)</f>
        <v>0</v>
      </c>
      <c r="E23" s="144"/>
      <c r="F23" s="144"/>
      <c r="G23" s="144"/>
      <c r="H23" s="144"/>
      <c r="I23" s="144"/>
      <c r="J23" s="145"/>
      <c r="K23" s="145"/>
      <c r="L23" s="108" t="s">
        <v>5</v>
      </c>
      <c r="M23" s="109"/>
      <c r="N23" s="164">
        <f>SUM(N13:N21)</f>
        <v>0</v>
      </c>
      <c r="O23" s="168"/>
      <c r="P23" s="189"/>
      <c r="Q23" s="161"/>
      <c r="R23" s="189"/>
      <c r="S23" s="161"/>
      <c r="T23" s="126"/>
      <c r="U23" s="14"/>
    </row>
    <row r="24" spans="2:20" ht="14.25" customHeight="1">
      <c r="B24" s="15"/>
      <c r="C24" s="16"/>
      <c r="D24" s="17"/>
      <c r="E24" s="16"/>
      <c r="F24" s="16"/>
      <c r="G24" s="16"/>
      <c r="H24" s="16"/>
      <c r="I24" s="18"/>
      <c r="J24" s="16"/>
      <c r="K24" s="16"/>
      <c r="L24" s="19"/>
      <c r="M24" s="20"/>
      <c r="N24" s="16"/>
      <c r="O24" s="169"/>
      <c r="P24" s="190"/>
      <c r="Q24" s="16"/>
      <c r="R24" s="190"/>
      <c r="S24" s="16"/>
      <c r="T24" s="21"/>
    </row>
    <row r="25" spans="1:20" ht="14.25" customHeight="1">
      <c r="A25" s="22"/>
      <c r="B25" s="79"/>
      <c r="C25" s="44"/>
      <c r="D25" s="80"/>
      <c r="E25" s="44"/>
      <c r="F25" s="44"/>
      <c r="G25" s="44"/>
      <c r="H25" s="44"/>
      <c r="I25" s="45"/>
      <c r="J25" s="44"/>
      <c r="K25" s="44"/>
      <c r="L25" s="36"/>
      <c r="M25" s="46"/>
      <c r="N25" s="44"/>
      <c r="O25" s="170"/>
      <c r="P25" s="191"/>
      <c r="Q25" s="12"/>
      <c r="R25" s="191"/>
      <c r="S25" s="12"/>
      <c r="T25" s="11"/>
    </row>
    <row r="26" spans="2:20" ht="14.25" customHeight="1">
      <c r="B26" s="26" t="s">
        <v>6</v>
      </c>
      <c r="C26" s="12"/>
      <c r="D26" s="84"/>
      <c r="E26" s="22"/>
      <c r="F26" s="22"/>
      <c r="G26" s="22"/>
      <c r="H26" s="22"/>
      <c r="I26" s="22"/>
      <c r="J26" s="22"/>
      <c r="K26" s="22"/>
      <c r="L26" s="22"/>
      <c r="M26" s="28"/>
      <c r="N26" s="22"/>
      <c r="O26" s="171"/>
      <c r="P26" s="192"/>
      <c r="Q26" s="22"/>
      <c r="R26" s="192"/>
      <c r="S26" s="22"/>
      <c r="T26" s="29"/>
    </row>
    <row r="27" spans="2:20" ht="14.25" customHeight="1">
      <c r="B27" s="26"/>
      <c r="C27" s="58" t="s">
        <v>32</v>
      </c>
      <c r="D27" s="100">
        <f>+N31</f>
        <v>0</v>
      </c>
      <c r="E27" s="101" t="s">
        <v>41</v>
      </c>
      <c r="F27" s="101"/>
      <c r="G27" s="101"/>
      <c r="H27" s="101"/>
      <c r="I27" s="101"/>
      <c r="J27" s="102" t="s">
        <v>44</v>
      </c>
      <c r="K27" s="102" t="s">
        <v>3</v>
      </c>
      <c r="L27" s="103">
        <v>6800</v>
      </c>
      <c r="M27" s="104" t="s">
        <v>4</v>
      </c>
      <c r="N27" s="105">
        <f>ROUND(I27*L27,0)</f>
        <v>0</v>
      </c>
      <c r="O27" s="167"/>
      <c r="P27" s="188"/>
      <c r="Q27" s="105"/>
      <c r="R27" s="188"/>
      <c r="S27" s="105"/>
      <c r="T27" s="106"/>
    </row>
    <row r="28" spans="2:20" ht="14.25" customHeight="1">
      <c r="B28" s="26"/>
      <c r="C28" s="58"/>
      <c r="D28" s="27"/>
      <c r="E28" s="101"/>
      <c r="F28" s="101"/>
      <c r="G28" s="101"/>
      <c r="H28" s="101"/>
      <c r="I28" s="101"/>
      <c r="J28" s="102" t="s">
        <v>44</v>
      </c>
      <c r="K28" s="102" t="s">
        <v>3</v>
      </c>
      <c r="L28" s="103">
        <v>6800</v>
      </c>
      <c r="M28" s="104" t="s">
        <v>4</v>
      </c>
      <c r="N28" s="105">
        <f>ROUND(I28*L28,0)</f>
        <v>0</v>
      </c>
      <c r="O28" s="167"/>
      <c r="P28" s="188"/>
      <c r="Q28" s="105"/>
      <c r="R28" s="188"/>
      <c r="S28" s="105"/>
      <c r="T28" s="106"/>
    </row>
    <row r="29" spans="2:20" ht="14.25" customHeight="1">
      <c r="B29" s="26"/>
      <c r="C29" s="58"/>
      <c r="D29" s="27"/>
      <c r="E29" s="101"/>
      <c r="F29" s="101"/>
      <c r="G29" s="101"/>
      <c r="H29" s="101"/>
      <c r="I29" s="101"/>
      <c r="J29" s="102" t="s">
        <v>44</v>
      </c>
      <c r="K29" s="102" t="s">
        <v>3</v>
      </c>
      <c r="L29" s="103">
        <v>6800</v>
      </c>
      <c r="M29" s="104" t="s">
        <v>4</v>
      </c>
      <c r="N29" s="105">
        <f>ROUND(I29*L29,0)</f>
        <v>0</v>
      </c>
      <c r="O29" s="167"/>
      <c r="P29" s="188"/>
      <c r="Q29" s="105"/>
      <c r="R29" s="188"/>
      <c r="S29" s="105"/>
      <c r="T29" s="106"/>
    </row>
    <row r="30" spans="2:20" ht="14.25" customHeight="1">
      <c r="B30" s="26"/>
      <c r="C30" s="58"/>
      <c r="D30" s="27"/>
      <c r="E30" s="101"/>
      <c r="F30" s="101"/>
      <c r="G30" s="101"/>
      <c r="H30" s="101"/>
      <c r="I30" s="101"/>
      <c r="J30" s="101"/>
      <c r="K30" s="101"/>
      <c r="L30" s="101"/>
      <c r="M30" s="107"/>
      <c r="N30" s="101"/>
      <c r="O30" s="172"/>
      <c r="P30" s="193"/>
      <c r="Q30" s="101"/>
      <c r="R30" s="193"/>
      <c r="S30" s="101"/>
      <c r="T30" s="106"/>
    </row>
    <row r="31" spans="2:20" ht="14.25" customHeight="1">
      <c r="B31" s="26"/>
      <c r="C31" s="58"/>
      <c r="D31" s="27"/>
      <c r="E31" s="101"/>
      <c r="F31" s="101"/>
      <c r="G31" s="101"/>
      <c r="H31" s="101"/>
      <c r="I31" s="101"/>
      <c r="J31" s="101"/>
      <c r="K31" s="101"/>
      <c r="L31" s="108" t="s">
        <v>5</v>
      </c>
      <c r="M31" s="109"/>
      <c r="N31" s="164">
        <f>SUM(N27:N30)</f>
        <v>0</v>
      </c>
      <c r="O31" s="168"/>
      <c r="P31" s="189"/>
      <c r="Q31" s="161"/>
      <c r="R31" s="189"/>
      <c r="S31" s="161"/>
      <c r="T31" s="106"/>
    </row>
    <row r="32" spans="2:20" ht="14.25" customHeight="1">
      <c r="B32" s="26"/>
      <c r="C32" s="58"/>
      <c r="D32" s="27"/>
      <c r="E32" s="101"/>
      <c r="F32" s="101"/>
      <c r="G32" s="101"/>
      <c r="H32" s="101"/>
      <c r="I32" s="101"/>
      <c r="J32" s="101"/>
      <c r="K32" s="101"/>
      <c r="L32" s="110"/>
      <c r="M32" s="111"/>
      <c r="N32" s="162"/>
      <c r="O32" s="173"/>
      <c r="P32" s="194"/>
      <c r="Q32" s="162"/>
      <c r="R32" s="194"/>
      <c r="S32" s="162"/>
      <c r="T32" s="106"/>
    </row>
    <row r="33" spans="2:20" ht="14.25" customHeight="1">
      <c r="B33" s="26"/>
      <c r="C33" s="58" t="s">
        <v>33</v>
      </c>
      <c r="D33" s="100">
        <f>+N37</f>
        <v>0</v>
      </c>
      <c r="E33" s="101" t="s">
        <v>45</v>
      </c>
      <c r="F33" s="101"/>
      <c r="G33" s="101"/>
      <c r="H33" s="112" t="s">
        <v>42</v>
      </c>
      <c r="I33" s="101"/>
      <c r="J33" s="107" t="s">
        <v>43</v>
      </c>
      <c r="K33" s="102" t="s">
        <v>3</v>
      </c>
      <c r="L33" s="103">
        <v>20000</v>
      </c>
      <c r="M33" s="104" t="s">
        <v>4</v>
      </c>
      <c r="N33" s="101">
        <f>+G33*I33*L33</f>
        <v>0</v>
      </c>
      <c r="O33" s="172"/>
      <c r="P33" s="193"/>
      <c r="Q33" s="101"/>
      <c r="R33" s="193"/>
      <c r="S33" s="101"/>
      <c r="T33" s="106"/>
    </row>
    <row r="34" spans="2:20" ht="14.25" customHeight="1">
      <c r="B34" s="26"/>
      <c r="C34" s="58"/>
      <c r="D34" s="27"/>
      <c r="E34" s="101"/>
      <c r="F34" s="101"/>
      <c r="G34" s="101"/>
      <c r="H34" s="101"/>
      <c r="I34" s="101"/>
      <c r="J34" s="101"/>
      <c r="K34" s="101"/>
      <c r="L34" s="101"/>
      <c r="M34" s="107"/>
      <c r="N34" s="101"/>
      <c r="O34" s="172"/>
      <c r="P34" s="193"/>
      <c r="Q34" s="101"/>
      <c r="R34" s="193"/>
      <c r="S34" s="101"/>
      <c r="T34" s="106"/>
    </row>
    <row r="35" spans="2:20" ht="14.25" customHeight="1">
      <c r="B35" s="26"/>
      <c r="C35" s="58"/>
      <c r="D35" s="27"/>
      <c r="E35" s="101"/>
      <c r="F35" s="101"/>
      <c r="G35" s="101"/>
      <c r="H35" s="101"/>
      <c r="I35" s="101"/>
      <c r="J35" s="101"/>
      <c r="K35" s="101"/>
      <c r="L35" s="101"/>
      <c r="M35" s="107"/>
      <c r="N35" s="101"/>
      <c r="O35" s="172"/>
      <c r="P35" s="193"/>
      <c r="Q35" s="101"/>
      <c r="R35" s="193"/>
      <c r="S35" s="101"/>
      <c r="T35" s="106"/>
    </row>
    <row r="36" spans="2:20" ht="14.25" customHeight="1">
      <c r="B36" s="26"/>
      <c r="C36" s="58"/>
      <c r="D36" s="27"/>
      <c r="E36" s="101"/>
      <c r="F36" s="101"/>
      <c r="G36" s="101"/>
      <c r="H36" s="101"/>
      <c r="I36" s="101"/>
      <c r="J36" s="101"/>
      <c r="K36" s="101"/>
      <c r="L36" s="101"/>
      <c r="M36" s="107"/>
      <c r="N36" s="101"/>
      <c r="O36" s="172"/>
      <c r="P36" s="193"/>
      <c r="Q36" s="101"/>
      <c r="R36" s="193"/>
      <c r="S36" s="101"/>
      <c r="T36" s="106"/>
    </row>
    <row r="37" spans="2:20" ht="14.25" customHeight="1">
      <c r="B37" s="26"/>
      <c r="C37" s="58"/>
      <c r="D37" s="27"/>
      <c r="E37" s="101"/>
      <c r="F37" s="101"/>
      <c r="G37" s="101"/>
      <c r="H37" s="101"/>
      <c r="I37" s="101"/>
      <c r="J37" s="101"/>
      <c r="K37" s="101"/>
      <c r="L37" s="108" t="s">
        <v>5</v>
      </c>
      <c r="M37" s="109"/>
      <c r="N37" s="164">
        <f>SUM(N33:N36)</f>
        <v>0</v>
      </c>
      <c r="O37" s="168"/>
      <c r="P37" s="189"/>
      <c r="Q37" s="161"/>
      <c r="R37" s="189"/>
      <c r="S37" s="161"/>
      <c r="T37" s="106"/>
    </row>
    <row r="38" spans="2:20" ht="14.25" customHeight="1">
      <c r="B38" s="26"/>
      <c r="C38" s="58"/>
      <c r="D38" s="27"/>
      <c r="E38" s="101"/>
      <c r="F38" s="101"/>
      <c r="G38" s="101"/>
      <c r="H38" s="101"/>
      <c r="I38" s="101"/>
      <c r="J38" s="101"/>
      <c r="K38" s="101"/>
      <c r="L38" s="101"/>
      <c r="M38" s="107"/>
      <c r="N38" s="101"/>
      <c r="O38" s="172"/>
      <c r="P38" s="193"/>
      <c r="Q38" s="101"/>
      <c r="R38" s="193"/>
      <c r="S38" s="101"/>
      <c r="T38" s="106"/>
    </row>
    <row r="39" spans="2:20" ht="14.25" customHeight="1">
      <c r="B39" s="26"/>
      <c r="C39" s="58" t="s">
        <v>7</v>
      </c>
      <c r="D39" s="100">
        <f>+N44+N49</f>
        <v>0</v>
      </c>
      <c r="E39" s="101" t="s">
        <v>22</v>
      </c>
      <c r="F39" s="101"/>
      <c r="G39" s="101"/>
      <c r="H39" s="101"/>
      <c r="I39" s="101"/>
      <c r="J39" s="101"/>
      <c r="K39" s="101"/>
      <c r="L39" s="101"/>
      <c r="M39" s="107"/>
      <c r="N39" s="101"/>
      <c r="O39" s="172"/>
      <c r="P39" s="193"/>
      <c r="Q39" s="101"/>
      <c r="R39" s="193"/>
      <c r="S39" s="101"/>
      <c r="T39" s="106"/>
    </row>
    <row r="40" spans="2:22" ht="14.25" customHeight="1">
      <c r="B40" s="82"/>
      <c r="C40" s="113"/>
      <c r="D40" s="131"/>
      <c r="E40" s="101" t="s">
        <v>47</v>
      </c>
      <c r="F40" s="101" t="s">
        <v>51</v>
      </c>
      <c r="G40" s="101"/>
      <c r="H40" s="59">
        <v>1</v>
      </c>
      <c r="I40" s="114" t="s">
        <v>8</v>
      </c>
      <c r="J40" s="114" t="s">
        <v>9</v>
      </c>
      <c r="K40" s="57" t="s">
        <v>10</v>
      </c>
      <c r="L40" s="147"/>
      <c r="M40" s="62" t="s">
        <v>4</v>
      </c>
      <c r="N40" s="61">
        <f>ROUND(H40*L40,0)</f>
        <v>0</v>
      </c>
      <c r="O40" s="174"/>
      <c r="P40" s="195"/>
      <c r="Q40" s="61"/>
      <c r="R40" s="195"/>
      <c r="S40" s="61"/>
      <c r="T40" s="106"/>
      <c r="V40" s="81"/>
    </row>
    <row r="41" spans="2:22" ht="14.25" customHeight="1">
      <c r="B41" s="82"/>
      <c r="C41" s="113"/>
      <c r="D41" s="131"/>
      <c r="E41" s="101"/>
      <c r="F41" s="101" t="s">
        <v>52</v>
      </c>
      <c r="G41" s="101"/>
      <c r="H41" s="59">
        <v>1</v>
      </c>
      <c r="I41" s="114" t="s">
        <v>8</v>
      </c>
      <c r="J41" s="114" t="s">
        <v>9</v>
      </c>
      <c r="K41" s="57" t="s">
        <v>10</v>
      </c>
      <c r="L41" s="147"/>
      <c r="M41" s="62"/>
      <c r="N41" s="61">
        <f>ROUND(H41*L41,0)</f>
        <v>0</v>
      </c>
      <c r="O41" s="174"/>
      <c r="P41" s="195"/>
      <c r="Q41" s="61"/>
      <c r="R41" s="195"/>
      <c r="S41" s="61"/>
      <c r="T41" s="106"/>
      <c r="V41" s="81"/>
    </row>
    <row r="42" spans="2:22" ht="14.25" customHeight="1">
      <c r="B42" s="82"/>
      <c r="C42" s="58"/>
      <c r="D42" s="27"/>
      <c r="E42" s="113" t="s">
        <v>48</v>
      </c>
      <c r="F42" s="101" t="s">
        <v>51</v>
      </c>
      <c r="G42" s="101"/>
      <c r="H42" s="59">
        <v>1</v>
      </c>
      <c r="I42" s="114" t="s">
        <v>8</v>
      </c>
      <c r="J42" s="114" t="s">
        <v>9</v>
      </c>
      <c r="K42" s="57" t="s">
        <v>10</v>
      </c>
      <c r="L42" s="147"/>
      <c r="M42" s="62" t="s">
        <v>4</v>
      </c>
      <c r="N42" s="61">
        <f>ROUND(H42*L42,0)</f>
        <v>0</v>
      </c>
      <c r="O42" s="174"/>
      <c r="P42" s="195"/>
      <c r="Q42" s="61"/>
      <c r="R42" s="195"/>
      <c r="S42" s="61"/>
      <c r="T42" s="115"/>
      <c r="V42" s="81"/>
    </row>
    <row r="43" spans="2:22" ht="14.25" customHeight="1">
      <c r="B43" s="82"/>
      <c r="C43" s="58"/>
      <c r="D43" s="27"/>
      <c r="E43" s="113"/>
      <c r="F43" s="101" t="s">
        <v>52</v>
      </c>
      <c r="G43" s="101"/>
      <c r="H43" s="59">
        <v>1</v>
      </c>
      <c r="I43" s="114" t="s">
        <v>8</v>
      </c>
      <c r="J43" s="114" t="s">
        <v>9</v>
      </c>
      <c r="K43" s="57" t="s">
        <v>10</v>
      </c>
      <c r="L43" s="147"/>
      <c r="M43" s="62"/>
      <c r="N43" s="61">
        <f>ROUND(H43*L43,0)</f>
        <v>0</v>
      </c>
      <c r="O43" s="174"/>
      <c r="P43" s="195"/>
      <c r="Q43" s="61"/>
      <c r="R43" s="195"/>
      <c r="S43" s="61"/>
      <c r="T43" s="115"/>
      <c r="V43" s="81"/>
    </row>
    <row r="44" spans="2:22" ht="14.25" customHeight="1">
      <c r="B44" s="82"/>
      <c r="C44" s="58"/>
      <c r="D44" s="27"/>
      <c r="E44" s="101"/>
      <c r="F44" s="116" t="s">
        <v>49</v>
      </c>
      <c r="G44" s="116"/>
      <c r="H44" s="301">
        <f>+N40+N42</f>
        <v>0</v>
      </c>
      <c r="I44" s="302"/>
      <c r="J44" s="117" t="s">
        <v>53</v>
      </c>
      <c r="K44" s="118"/>
      <c r="L44" s="148">
        <f>+N41+N43</f>
        <v>0</v>
      </c>
      <c r="M44" s="119" t="s">
        <v>4</v>
      </c>
      <c r="N44" s="165">
        <f>ROUNDUP(H44*100/108,0)+L44</f>
        <v>0</v>
      </c>
      <c r="O44" s="175"/>
      <c r="P44" s="196"/>
      <c r="Q44" s="163"/>
      <c r="R44" s="196"/>
      <c r="S44" s="163"/>
      <c r="T44" s="115"/>
      <c r="V44" s="81"/>
    </row>
    <row r="45" spans="2:22" ht="14.25" customHeight="1">
      <c r="B45" s="82"/>
      <c r="C45" s="58"/>
      <c r="D45" s="27"/>
      <c r="E45" s="101"/>
      <c r="F45" s="120"/>
      <c r="G45" s="120"/>
      <c r="H45" s="121"/>
      <c r="I45" s="122"/>
      <c r="J45" s="123"/>
      <c r="K45" s="124"/>
      <c r="L45" s="149"/>
      <c r="M45" s="125"/>
      <c r="N45" s="135"/>
      <c r="O45" s="176"/>
      <c r="P45" s="197"/>
      <c r="Q45" s="135"/>
      <c r="R45" s="197"/>
      <c r="S45" s="135"/>
      <c r="T45" s="115"/>
      <c r="V45" s="81"/>
    </row>
    <row r="46" spans="2:22" ht="14.25" customHeight="1">
      <c r="B46" s="82"/>
      <c r="C46" s="58"/>
      <c r="D46" s="27"/>
      <c r="E46" s="101" t="s">
        <v>50</v>
      </c>
      <c r="F46" s="120"/>
      <c r="G46" s="120"/>
      <c r="H46" s="121"/>
      <c r="I46" s="122"/>
      <c r="J46" s="123"/>
      <c r="K46" s="124"/>
      <c r="L46" s="149"/>
      <c r="M46" s="125"/>
      <c r="N46" s="135"/>
      <c r="O46" s="176"/>
      <c r="P46" s="197"/>
      <c r="Q46" s="135"/>
      <c r="R46" s="197"/>
      <c r="S46" s="135"/>
      <c r="T46" s="115"/>
      <c r="V46" s="81"/>
    </row>
    <row r="47" spans="2:22" ht="14.25" customHeight="1">
      <c r="B47" s="82"/>
      <c r="C47" s="58"/>
      <c r="D47" s="27"/>
      <c r="E47" s="101" t="s">
        <v>47</v>
      </c>
      <c r="F47" s="101"/>
      <c r="G47" s="101"/>
      <c r="H47" s="59">
        <v>1</v>
      </c>
      <c r="I47" s="114" t="s">
        <v>8</v>
      </c>
      <c r="J47" s="114" t="s">
        <v>9</v>
      </c>
      <c r="K47" s="57" t="s">
        <v>10</v>
      </c>
      <c r="L47" s="147"/>
      <c r="M47" s="62" t="s">
        <v>4</v>
      </c>
      <c r="N47" s="61">
        <f>ROUND(H47*L47,0)</f>
        <v>0</v>
      </c>
      <c r="O47" s="174"/>
      <c r="P47" s="195"/>
      <c r="Q47" s="61"/>
      <c r="R47" s="195"/>
      <c r="S47" s="61"/>
      <c r="T47" s="115"/>
      <c r="V47" s="81"/>
    </row>
    <row r="48" spans="2:20" ht="14.25" customHeight="1">
      <c r="B48" s="82"/>
      <c r="C48" s="58"/>
      <c r="D48" s="131"/>
      <c r="E48" s="113" t="s">
        <v>48</v>
      </c>
      <c r="F48" s="101"/>
      <c r="G48" s="101"/>
      <c r="H48" s="59">
        <v>1</v>
      </c>
      <c r="I48" s="114" t="s">
        <v>8</v>
      </c>
      <c r="J48" s="114" t="s">
        <v>9</v>
      </c>
      <c r="K48" s="57" t="s">
        <v>10</v>
      </c>
      <c r="L48" s="147"/>
      <c r="M48" s="62" t="s">
        <v>4</v>
      </c>
      <c r="N48" s="61">
        <f>ROUND(H48*L48,0)</f>
        <v>0</v>
      </c>
      <c r="O48" s="174"/>
      <c r="P48" s="195"/>
      <c r="Q48" s="61"/>
      <c r="R48" s="195"/>
      <c r="S48" s="61"/>
      <c r="T48" s="126"/>
    </row>
    <row r="49" spans="2:20" ht="14.25" customHeight="1">
      <c r="B49" s="82"/>
      <c r="C49" s="58"/>
      <c r="D49" s="131"/>
      <c r="E49" s="101"/>
      <c r="F49" s="116" t="s">
        <v>49</v>
      </c>
      <c r="G49" s="116"/>
      <c r="H49" s="301">
        <f>+SUM(N47:N48)</f>
        <v>0</v>
      </c>
      <c r="I49" s="302"/>
      <c r="J49" s="117" t="s">
        <v>17</v>
      </c>
      <c r="K49" s="118"/>
      <c r="L49" s="148"/>
      <c r="M49" s="119" t="s">
        <v>4</v>
      </c>
      <c r="N49" s="165">
        <f>ROUNDUP(H49*100/108,0)</f>
        <v>0</v>
      </c>
      <c r="O49" s="175"/>
      <c r="P49" s="196"/>
      <c r="Q49" s="163"/>
      <c r="R49" s="196"/>
      <c r="S49" s="163"/>
      <c r="T49" s="115"/>
    </row>
    <row r="50" spans="2:20" ht="14.25" customHeight="1">
      <c r="B50" s="82"/>
      <c r="C50" s="58"/>
      <c r="D50" s="131"/>
      <c r="E50" s="101"/>
      <c r="F50" s="101"/>
      <c r="G50" s="101"/>
      <c r="H50" s="127"/>
      <c r="I50" s="112"/>
      <c r="J50" s="128"/>
      <c r="K50" s="57"/>
      <c r="L50" s="147"/>
      <c r="M50" s="62"/>
      <c r="N50" s="61"/>
      <c r="O50" s="174"/>
      <c r="P50" s="195"/>
      <c r="Q50" s="61"/>
      <c r="R50" s="195"/>
      <c r="S50" s="61"/>
      <c r="T50" s="126"/>
    </row>
    <row r="51" spans="2:20" ht="14.25" customHeight="1">
      <c r="B51" s="82"/>
      <c r="C51" s="58" t="s">
        <v>12</v>
      </c>
      <c r="D51" s="156">
        <f>+N53</f>
        <v>0</v>
      </c>
      <c r="E51" s="101" t="s">
        <v>54</v>
      </c>
      <c r="F51" s="101"/>
      <c r="G51" s="101"/>
      <c r="H51" s="59"/>
      <c r="I51" s="114" t="s">
        <v>56</v>
      </c>
      <c r="J51" s="114" t="s">
        <v>9</v>
      </c>
      <c r="K51" s="57" t="s">
        <v>10</v>
      </c>
      <c r="L51" s="147"/>
      <c r="M51" s="62" t="s">
        <v>4</v>
      </c>
      <c r="N51" s="61">
        <f>ROUND(H51*L51,0)</f>
        <v>0</v>
      </c>
      <c r="O51" s="174"/>
      <c r="P51" s="195"/>
      <c r="Q51" s="61"/>
      <c r="R51" s="195"/>
      <c r="S51" s="61"/>
      <c r="T51" s="126"/>
    </row>
    <row r="52" spans="2:21" s="13" customFormat="1" ht="14.25" customHeight="1">
      <c r="B52" s="26"/>
      <c r="C52" s="130"/>
      <c r="D52" s="131"/>
      <c r="E52" s="101" t="s">
        <v>55</v>
      </c>
      <c r="F52" s="120"/>
      <c r="G52" s="120"/>
      <c r="H52" s="59"/>
      <c r="I52" s="114" t="s">
        <v>56</v>
      </c>
      <c r="J52" s="114" t="s">
        <v>9</v>
      </c>
      <c r="K52" s="57" t="s">
        <v>10</v>
      </c>
      <c r="L52" s="147"/>
      <c r="M52" s="62" t="s">
        <v>4</v>
      </c>
      <c r="N52" s="61">
        <f>ROUND(H52*L52,0)</f>
        <v>0</v>
      </c>
      <c r="O52" s="174"/>
      <c r="P52" s="195"/>
      <c r="Q52" s="61"/>
      <c r="R52" s="195"/>
      <c r="S52" s="61"/>
      <c r="T52" s="126"/>
      <c r="U52" s="14"/>
    </row>
    <row r="53" spans="2:21" s="13" customFormat="1" ht="14.25" customHeight="1">
      <c r="B53" s="26"/>
      <c r="C53" s="130"/>
      <c r="D53" s="131"/>
      <c r="E53" s="120"/>
      <c r="F53" s="120"/>
      <c r="G53" s="120"/>
      <c r="H53" s="132"/>
      <c r="I53" s="133"/>
      <c r="J53" s="123"/>
      <c r="K53" s="124"/>
      <c r="L53" s="150" t="s">
        <v>5</v>
      </c>
      <c r="M53" s="119" t="s">
        <v>11</v>
      </c>
      <c r="N53" s="165">
        <f>SUM(N51:N52)</f>
        <v>0</v>
      </c>
      <c r="O53" s="175"/>
      <c r="P53" s="196"/>
      <c r="Q53" s="163"/>
      <c r="R53" s="196"/>
      <c r="S53" s="163"/>
      <c r="T53" s="126"/>
      <c r="U53" s="14"/>
    </row>
    <row r="54" spans="2:21" s="13" customFormat="1" ht="14.25" customHeight="1">
      <c r="B54" s="26"/>
      <c r="C54" s="130"/>
      <c r="D54" s="131"/>
      <c r="E54" s="120"/>
      <c r="F54" s="120"/>
      <c r="G54" s="120"/>
      <c r="H54" s="132"/>
      <c r="I54" s="133"/>
      <c r="J54" s="123"/>
      <c r="K54" s="124"/>
      <c r="L54" s="151"/>
      <c r="M54" s="125"/>
      <c r="N54" s="135"/>
      <c r="O54" s="176"/>
      <c r="P54" s="197"/>
      <c r="Q54" s="135"/>
      <c r="R54" s="197"/>
      <c r="S54" s="135"/>
      <c r="T54" s="126"/>
      <c r="U54" s="14"/>
    </row>
    <row r="55" spans="2:20" ht="14.25" customHeight="1">
      <c r="B55" s="82"/>
      <c r="C55" s="58" t="s">
        <v>57</v>
      </c>
      <c r="D55" s="157">
        <f>+N58</f>
        <v>0</v>
      </c>
      <c r="E55" s="101" t="s">
        <v>58</v>
      </c>
      <c r="F55" s="101"/>
      <c r="G55" s="101"/>
      <c r="H55" s="59"/>
      <c r="I55" s="113"/>
      <c r="J55" s="113"/>
      <c r="K55" s="113"/>
      <c r="L55" s="152"/>
      <c r="M55" s="113"/>
      <c r="N55" s="113"/>
      <c r="O55" s="172"/>
      <c r="P55" s="193"/>
      <c r="Q55" s="113"/>
      <c r="R55" s="193"/>
      <c r="S55" s="113"/>
      <c r="T55" s="115"/>
    </row>
    <row r="56" spans="2:20" ht="14.25" customHeight="1">
      <c r="B56" s="82"/>
      <c r="C56" s="58"/>
      <c r="D56" s="158"/>
      <c r="E56" s="112" t="s">
        <v>59</v>
      </c>
      <c r="F56" s="101"/>
      <c r="G56" s="101"/>
      <c r="H56" s="59"/>
      <c r="I56" s="114" t="s">
        <v>60</v>
      </c>
      <c r="J56" s="114" t="s">
        <v>9</v>
      </c>
      <c r="K56" s="57" t="s">
        <v>10</v>
      </c>
      <c r="L56" s="147"/>
      <c r="M56" s="62" t="s">
        <v>4</v>
      </c>
      <c r="N56" s="61">
        <f>ROUND(H55*L56,0)</f>
        <v>0</v>
      </c>
      <c r="O56" s="174"/>
      <c r="P56" s="195"/>
      <c r="Q56" s="61"/>
      <c r="R56" s="195"/>
      <c r="S56" s="61"/>
      <c r="T56" s="115"/>
    </row>
    <row r="57" spans="2:20" ht="14.25" customHeight="1">
      <c r="B57" s="82"/>
      <c r="C57" s="58"/>
      <c r="D57" s="158"/>
      <c r="E57" s="113"/>
      <c r="F57" s="101"/>
      <c r="G57" s="101"/>
      <c r="H57" s="127"/>
      <c r="I57" s="114" t="s">
        <v>60</v>
      </c>
      <c r="J57" s="114" t="s">
        <v>9</v>
      </c>
      <c r="K57" s="57" t="s">
        <v>10</v>
      </c>
      <c r="L57" s="147"/>
      <c r="M57" s="62" t="s">
        <v>4</v>
      </c>
      <c r="N57" s="61">
        <f>ROUND(H56*L57,0)</f>
        <v>0</v>
      </c>
      <c r="O57" s="174"/>
      <c r="P57" s="195"/>
      <c r="Q57" s="61"/>
      <c r="R57" s="195"/>
      <c r="S57" s="61"/>
      <c r="T57" s="126"/>
    </row>
    <row r="58" spans="2:21" s="13" customFormat="1" ht="14.25" customHeight="1">
      <c r="B58" s="26"/>
      <c r="C58" s="130"/>
      <c r="D58" s="131"/>
      <c r="E58" s="136"/>
      <c r="F58" s="120"/>
      <c r="G58" s="120"/>
      <c r="H58" s="132"/>
      <c r="I58" s="133"/>
      <c r="J58" s="123"/>
      <c r="K58" s="124"/>
      <c r="L58" s="150" t="s">
        <v>5</v>
      </c>
      <c r="M58" s="119" t="s">
        <v>11</v>
      </c>
      <c r="N58" s="165">
        <f>SUM(N56:N57)</f>
        <v>0</v>
      </c>
      <c r="O58" s="175"/>
      <c r="P58" s="196"/>
      <c r="Q58" s="163"/>
      <c r="R58" s="196"/>
      <c r="S58" s="163"/>
      <c r="T58" s="126"/>
      <c r="U58" s="14"/>
    </row>
    <row r="59" spans="2:21" ht="14.25" customHeight="1">
      <c r="B59" s="82"/>
      <c r="C59" s="58"/>
      <c r="D59" s="131"/>
      <c r="E59" s="101"/>
      <c r="F59" s="101"/>
      <c r="G59" s="101"/>
      <c r="H59" s="59"/>
      <c r="I59" s="114"/>
      <c r="J59" s="128"/>
      <c r="K59" s="57"/>
      <c r="L59" s="153"/>
      <c r="M59" s="62"/>
      <c r="N59" s="61"/>
      <c r="O59" s="174"/>
      <c r="P59" s="195"/>
      <c r="Q59" s="61"/>
      <c r="R59" s="195"/>
      <c r="S59" s="61"/>
      <c r="T59" s="126"/>
      <c r="U59" s="32"/>
    </row>
    <row r="60" spans="2:21" ht="14.25" customHeight="1">
      <c r="B60" s="82"/>
      <c r="C60" s="58" t="s">
        <v>34</v>
      </c>
      <c r="D60" s="156">
        <f>+N62</f>
        <v>0</v>
      </c>
      <c r="E60" s="137" t="s">
        <v>61</v>
      </c>
      <c r="F60" s="101"/>
      <c r="G60" s="101"/>
      <c r="H60" s="59"/>
      <c r="I60" s="114" t="s">
        <v>62</v>
      </c>
      <c r="J60" s="114" t="s">
        <v>9</v>
      </c>
      <c r="K60" s="57" t="s">
        <v>10</v>
      </c>
      <c r="L60" s="129"/>
      <c r="M60" s="62" t="s">
        <v>4</v>
      </c>
      <c r="N60" s="61">
        <f>ROUND(H59*L60,0)</f>
        <v>0</v>
      </c>
      <c r="O60" s="174"/>
      <c r="P60" s="195"/>
      <c r="Q60" s="61"/>
      <c r="R60" s="195"/>
      <c r="S60" s="61"/>
      <c r="T60" s="126"/>
      <c r="U60" s="32"/>
    </row>
    <row r="61" spans="2:21" ht="14.25" customHeight="1">
      <c r="B61" s="82"/>
      <c r="C61" s="58"/>
      <c r="D61" s="131"/>
      <c r="E61" s="101" t="s">
        <v>63</v>
      </c>
      <c r="F61" s="101"/>
      <c r="G61" s="101"/>
      <c r="H61" s="127"/>
      <c r="I61" s="114" t="s">
        <v>60</v>
      </c>
      <c r="J61" s="114" t="s">
        <v>9</v>
      </c>
      <c r="K61" s="57" t="s">
        <v>10</v>
      </c>
      <c r="L61" s="129"/>
      <c r="M61" s="62" t="s">
        <v>4</v>
      </c>
      <c r="N61" s="61">
        <f>ROUND(H60*L61,0)</f>
        <v>0</v>
      </c>
      <c r="O61" s="174"/>
      <c r="P61" s="195"/>
      <c r="Q61" s="61"/>
      <c r="R61" s="195"/>
      <c r="S61" s="61"/>
      <c r="T61" s="126"/>
      <c r="U61" s="32"/>
    </row>
    <row r="62" spans="2:21" ht="14.25" customHeight="1">
      <c r="B62" s="82"/>
      <c r="C62" s="58"/>
      <c r="D62" s="131"/>
      <c r="E62" s="136"/>
      <c r="F62" s="120"/>
      <c r="G62" s="120"/>
      <c r="H62" s="132"/>
      <c r="I62" s="133"/>
      <c r="J62" s="123"/>
      <c r="K62" s="124"/>
      <c r="L62" s="134" t="s">
        <v>5</v>
      </c>
      <c r="M62" s="119" t="s">
        <v>11</v>
      </c>
      <c r="N62" s="165">
        <f>SUM(N60:N61)</f>
        <v>0</v>
      </c>
      <c r="O62" s="175"/>
      <c r="P62" s="196"/>
      <c r="Q62" s="163"/>
      <c r="R62" s="196"/>
      <c r="S62" s="163"/>
      <c r="T62" s="126"/>
      <c r="U62" s="32"/>
    </row>
    <row r="63" spans="2:21" ht="14.25" customHeight="1">
      <c r="B63" s="82"/>
      <c r="C63" s="58"/>
      <c r="D63" s="131"/>
      <c r="E63" s="101"/>
      <c r="F63" s="101"/>
      <c r="G63" s="101"/>
      <c r="H63" s="59"/>
      <c r="I63" s="114"/>
      <c r="J63" s="128"/>
      <c r="K63" s="57"/>
      <c r="L63" s="61"/>
      <c r="M63" s="62"/>
      <c r="N63" s="61"/>
      <c r="O63" s="174"/>
      <c r="P63" s="195"/>
      <c r="Q63" s="61"/>
      <c r="R63" s="195"/>
      <c r="S63" s="61"/>
      <c r="T63" s="126"/>
      <c r="U63" s="32"/>
    </row>
    <row r="64" spans="2:21" ht="14.25" customHeight="1">
      <c r="B64" s="82"/>
      <c r="C64" s="58" t="s">
        <v>35</v>
      </c>
      <c r="D64" s="156">
        <f>+N67</f>
        <v>0</v>
      </c>
      <c r="E64" s="101" t="s">
        <v>64</v>
      </c>
      <c r="F64" s="101"/>
      <c r="G64" s="101"/>
      <c r="H64" s="59"/>
      <c r="I64" s="113"/>
      <c r="J64" s="113"/>
      <c r="K64" s="113"/>
      <c r="L64" s="113"/>
      <c r="M64" s="113"/>
      <c r="N64" s="113"/>
      <c r="O64" s="172"/>
      <c r="P64" s="193"/>
      <c r="Q64" s="113"/>
      <c r="R64" s="193"/>
      <c r="S64" s="113"/>
      <c r="T64" s="126"/>
      <c r="U64" s="32"/>
    </row>
    <row r="65" spans="2:21" ht="14.25" customHeight="1">
      <c r="B65" s="82"/>
      <c r="C65" s="58"/>
      <c r="D65" s="131"/>
      <c r="E65" s="137"/>
      <c r="F65" s="101"/>
      <c r="G65" s="112" t="s">
        <v>65</v>
      </c>
      <c r="H65" s="59"/>
      <c r="I65" s="114" t="s">
        <v>66</v>
      </c>
      <c r="J65" s="114" t="s">
        <v>9</v>
      </c>
      <c r="K65" s="57" t="s">
        <v>10</v>
      </c>
      <c r="L65" s="129"/>
      <c r="M65" s="62" t="s">
        <v>4</v>
      </c>
      <c r="N65" s="61">
        <f>ROUND(H64*L65,0)</f>
        <v>0</v>
      </c>
      <c r="O65" s="174"/>
      <c r="P65" s="195"/>
      <c r="Q65" s="61"/>
      <c r="R65" s="195"/>
      <c r="S65" s="61"/>
      <c r="T65" s="126"/>
      <c r="U65" s="32"/>
    </row>
    <row r="66" spans="2:21" ht="14.25" customHeight="1">
      <c r="B66" s="82"/>
      <c r="C66" s="58"/>
      <c r="D66" s="131"/>
      <c r="E66" s="113"/>
      <c r="F66" s="101"/>
      <c r="G66" s="101"/>
      <c r="H66" s="127"/>
      <c r="I66" s="114" t="s">
        <v>66</v>
      </c>
      <c r="J66" s="114" t="s">
        <v>9</v>
      </c>
      <c r="K66" s="57" t="s">
        <v>10</v>
      </c>
      <c r="L66" s="129"/>
      <c r="M66" s="62" t="s">
        <v>4</v>
      </c>
      <c r="N66" s="61">
        <f>ROUND(H65*L66,0)</f>
        <v>0</v>
      </c>
      <c r="O66" s="174"/>
      <c r="P66" s="195"/>
      <c r="Q66" s="61"/>
      <c r="R66" s="195"/>
      <c r="S66" s="61"/>
      <c r="T66" s="126"/>
      <c r="U66" s="32"/>
    </row>
    <row r="67" spans="2:21" ht="14.25" customHeight="1">
      <c r="B67" s="82"/>
      <c r="C67" s="58"/>
      <c r="D67" s="131"/>
      <c r="E67" s="136"/>
      <c r="F67" s="120"/>
      <c r="G67" s="120"/>
      <c r="H67" s="132"/>
      <c r="I67" s="133"/>
      <c r="J67" s="123"/>
      <c r="K67" s="124"/>
      <c r="L67" s="134" t="s">
        <v>5</v>
      </c>
      <c r="M67" s="119" t="s">
        <v>11</v>
      </c>
      <c r="N67" s="165">
        <f>SUM(N65:N66)</f>
        <v>0</v>
      </c>
      <c r="O67" s="175"/>
      <c r="P67" s="196"/>
      <c r="Q67" s="163"/>
      <c r="R67" s="196"/>
      <c r="S67" s="163"/>
      <c r="T67" s="126"/>
      <c r="U67" s="32"/>
    </row>
    <row r="68" spans="2:21" ht="14.25" customHeight="1">
      <c r="B68" s="82"/>
      <c r="C68" s="58"/>
      <c r="D68" s="131"/>
      <c r="E68" s="101"/>
      <c r="F68" s="101"/>
      <c r="G68" s="101"/>
      <c r="H68" s="59"/>
      <c r="I68" s="114"/>
      <c r="J68" s="128"/>
      <c r="K68" s="57"/>
      <c r="L68" s="101"/>
      <c r="M68" s="62"/>
      <c r="N68" s="61"/>
      <c r="O68" s="174"/>
      <c r="P68" s="195"/>
      <c r="Q68" s="61"/>
      <c r="R68" s="195"/>
      <c r="S68" s="61"/>
      <c r="T68" s="126"/>
      <c r="U68" s="32"/>
    </row>
    <row r="69" spans="2:21" ht="14.25" customHeight="1">
      <c r="B69" s="82"/>
      <c r="C69" s="58" t="s">
        <v>36</v>
      </c>
      <c r="D69" s="156">
        <f>+N71</f>
        <v>0</v>
      </c>
      <c r="E69" s="101"/>
      <c r="F69" s="101"/>
      <c r="G69" s="101"/>
      <c r="H69" s="59">
        <v>1</v>
      </c>
      <c r="I69" s="114" t="s">
        <v>8</v>
      </c>
      <c r="J69" s="114" t="s">
        <v>9</v>
      </c>
      <c r="K69" s="57" t="s">
        <v>10</v>
      </c>
      <c r="L69" s="101"/>
      <c r="M69" s="62" t="s">
        <v>4</v>
      </c>
      <c r="N69" s="61">
        <f>ROUND(H69*L69,0)</f>
        <v>0</v>
      </c>
      <c r="O69" s="174"/>
      <c r="P69" s="195"/>
      <c r="Q69" s="61"/>
      <c r="R69" s="195"/>
      <c r="S69" s="61"/>
      <c r="T69" s="126"/>
      <c r="U69" s="32"/>
    </row>
    <row r="70" spans="2:21" ht="14.25" customHeight="1">
      <c r="B70" s="82"/>
      <c r="C70" s="113"/>
      <c r="D70" s="131"/>
      <c r="E70" s="101"/>
      <c r="F70" s="101"/>
      <c r="G70" s="101"/>
      <c r="H70" s="59">
        <v>1</v>
      </c>
      <c r="I70" s="114" t="s">
        <v>8</v>
      </c>
      <c r="J70" s="114" t="s">
        <v>9</v>
      </c>
      <c r="K70" s="57" t="s">
        <v>10</v>
      </c>
      <c r="L70" s="101"/>
      <c r="M70" s="62" t="s">
        <v>4</v>
      </c>
      <c r="N70" s="61">
        <f>ROUND(H70*L70,0)</f>
        <v>0</v>
      </c>
      <c r="O70" s="174"/>
      <c r="P70" s="195"/>
      <c r="Q70" s="61"/>
      <c r="R70" s="195"/>
      <c r="S70" s="61"/>
      <c r="T70" s="126"/>
      <c r="U70" s="32"/>
    </row>
    <row r="71" spans="2:21" ht="14.25" customHeight="1">
      <c r="B71" s="82"/>
      <c r="C71" s="58"/>
      <c r="D71" s="131"/>
      <c r="E71" s="101"/>
      <c r="F71" s="101"/>
      <c r="G71" s="101"/>
      <c r="H71" s="59"/>
      <c r="I71" s="114"/>
      <c r="J71" s="128"/>
      <c r="K71" s="57"/>
      <c r="L71" s="116" t="s">
        <v>68</v>
      </c>
      <c r="M71" s="119" t="s">
        <v>11</v>
      </c>
      <c r="N71" s="165">
        <f>SUM(N69:N70)</f>
        <v>0</v>
      </c>
      <c r="O71" s="175"/>
      <c r="P71" s="196"/>
      <c r="Q71" s="163"/>
      <c r="R71" s="196"/>
      <c r="S71" s="163"/>
      <c r="T71" s="126"/>
      <c r="U71" s="32"/>
    </row>
    <row r="72" spans="2:21" ht="14.25" customHeight="1">
      <c r="B72" s="82"/>
      <c r="C72" s="58"/>
      <c r="D72" s="131"/>
      <c r="E72" s="101"/>
      <c r="F72" s="101"/>
      <c r="G72" s="101"/>
      <c r="H72" s="59"/>
      <c r="I72" s="114"/>
      <c r="J72" s="128"/>
      <c r="K72" s="57"/>
      <c r="L72" s="101"/>
      <c r="M72" s="62"/>
      <c r="N72" s="61"/>
      <c r="O72" s="174"/>
      <c r="P72" s="195"/>
      <c r="Q72" s="61"/>
      <c r="R72" s="195"/>
      <c r="S72" s="61"/>
      <c r="T72" s="126"/>
      <c r="U72" s="32"/>
    </row>
    <row r="73" spans="2:21" s="13" customFormat="1" ht="14.25" customHeight="1">
      <c r="B73" s="82"/>
      <c r="C73" s="58" t="s">
        <v>37</v>
      </c>
      <c r="D73" s="100">
        <f>+N75</f>
        <v>0</v>
      </c>
      <c r="E73" s="58" t="s">
        <v>67</v>
      </c>
      <c r="F73" s="58"/>
      <c r="G73" s="58"/>
      <c r="H73" s="59">
        <v>1</v>
      </c>
      <c r="I73" s="114" t="s">
        <v>8</v>
      </c>
      <c r="J73" s="114" t="s">
        <v>9</v>
      </c>
      <c r="K73" s="57" t="s">
        <v>10</v>
      </c>
      <c r="L73" s="101"/>
      <c r="M73" s="62" t="s">
        <v>4</v>
      </c>
      <c r="N73" s="61">
        <f>ROUND(H73*L73,0)</f>
        <v>0</v>
      </c>
      <c r="O73" s="174"/>
      <c r="P73" s="195"/>
      <c r="Q73" s="61"/>
      <c r="R73" s="195"/>
      <c r="S73" s="61"/>
      <c r="T73" s="126"/>
      <c r="U73" s="14"/>
    </row>
    <row r="74" spans="2:21" s="13" customFormat="1" ht="14.25" customHeight="1">
      <c r="B74" s="82"/>
      <c r="C74" s="58"/>
      <c r="D74" s="27"/>
      <c r="E74" s="58"/>
      <c r="F74" s="58"/>
      <c r="G74" s="58"/>
      <c r="H74" s="59">
        <v>1</v>
      </c>
      <c r="I74" s="114" t="s">
        <v>8</v>
      </c>
      <c r="J74" s="114" t="s">
        <v>9</v>
      </c>
      <c r="K74" s="57" t="s">
        <v>10</v>
      </c>
      <c r="L74" s="101"/>
      <c r="M74" s="62" t="s">
        <v>4</v>
      </c>
      <c r="N74" s="61">
        <f>ROUND(H74*L74,0)</f>
        <v>0</v>
      </c>
      <c r="O74" s="174"/>
      <c r="P74" s="195"/>
      <c r="Q74" s="61"/>
      <c r="R74" s="195"/>
      <c r="S74" s="61"/>
      <c r="T74" s="126"/>
      <c r="U74" s="14"/>
    </row>
    <row r="75" spans="2:21" s="13" customFormat="1" ht="14.25" customHeight="1">
      <c r="B75" s="82"/>
      <c r="C75" s="58"/>
      <c r="D75" s="27"/>
      <c r="E75" s="58"/>
      <c r="F75" s="58"/>
      <c r="G75" s="58"/>
      <c r="H75" s="59"/>
      <c r="I75" s="114"/>
      <c r="J75" s="128"/>
      <c r="K75" s="57"/>
      <c r="L75" s="116" t="s">
        <v>68</v>
      </c>
      <c r="M75" s="119" t="s">
        <v>11</v>
      </c>
      <c r="N75" s="165">
        <f>SUM(N73:N74)</f>
        <v>0</v>
      </c>
      <c r="O75" s="175"/>
      <c r="P75" s="196"/>
      <c r="Q75" s="163"/>
      <c r="R75" s="196"/>
      <c r="S75" s="163"/>
      <c r="T75" s="126"/>
      <c r="U75" s="14"/>
    </row>
    <row r="76" spans="2:21" s="13" customFormat="1" ht="14.25" customHeight="1">
      <c r="B76" s="82"/>
      <c r="C76" s="58"/>
      <c r="D76" s="27"/>
      <c r="E76" s="58"/>
      <c r="F76" s="58"/>
      <c r="G76" s="58"/>
      <c r="H76" s="58"/>
      <c r="I76" s="59"/>
      <c r="J76" s="58"/>
      <c r="K76" s="58"/>
      <c r="L76" s="61"/>
      <c r="M76" s="62"/>
      <c r="N76" s="58"/>
      <c r="O76" s="177"/>
      <c r="P76" s="198"/>
      <c r="Q76" s="58"/>
      <c r="R76" s="198"/>
      <c r="S76" s="58"/>
      <c r="T76" s="126"/>
      <c r="U76" s="14"/>
    </row>
    <row r="77" spans="2:21" ht="14.25" customHeight="1">
      <c r="B77" s="82"/>
      <c r="C77" s="90" t="s">
        <v>21</v>
      </c>
      <c r="D77" s="100">
        <f>+N79</f>
        <v>0</v>
      </c>
      <c r="E77" s="101" t="s">
        <v>69</v>
      </c>
      <c r="F77" s="101"/>
      <c r="G77" s="101"/>
      <c r="H77" s="59">
        <v>1</v>
      </c>
      <c r="I77" s="114" t="s">
        <v>8</v>
      </c>
      <c r="J77" s="114" t="s">
        <v>9</v>
      </c>
      <c r="K77" s="57" t="s">
        <v>10</v>
      </c>
      <c r="L77" s="101"/>
      <c r="M77" s="62" t="s">
        <v>4</v>
      </c>
      <c r="N77" s="61">
        <f>ROUND(H77*L77,0)</f>
        <v>0</v>
      </c>
      <c r="O77" s="174"/>
      <c r="P77" s="195"/>
      <c r="Q77" s="61"/>
      <c r="R77" s="195"/>
      <c r="S77" s="61"/>
      <c r="T77" s="126"/>
      <c r="U77" s="32"/>
    </row>
    <row r="78" spans="2:21" ht="14.25" customHeight="1">
      <c r="B78" s="26"/>
      <c r="C78" s="58"/>
      <c r="D78" s="27"/>
      <c r="E78" s="101"/>
      <c r="F78" s="101"/>
      <c r="G78" s="101"/>
      <c r="H78" s="59">
        <v>1</v>
      </c>
      <c r="I78" s="114" t="s">
        <v>8</v>
      </c>
      <c r="J78" s="114" t="s">
        <v>9</v>
      </c>
      <c r="K78" s="57" t="s">
        <v>10</v>
      </c>
      <c r="L78" s="101"/>
      <c r="M78" s="62" t="s">
        <v>4</v>
      </c>
      <c r="N78" s="61">
        <f>ROUND(H78*L78,0)</f>
        <v>0</v>
      </c>
      <c r="O78" s="174"/>
      <c r="P78" s="195"/>
      <c r="Q78" s="61"/>
      <c r="R78" s="195"/>
      <c r="S78" s="61"/>
      <c r="T78" s="126"/>
      <c r="U78" s="32"/>
    </row>
    <row r="79" spans="2:21" ht="14.25" customHeight="1">
      <c r="B79" s="26"/>
      <c r="C79" s="58"/>
      <c r="D79" s="27"/>
      <c r="E79" s="101"/>
      <c r="F79" s="101"/>
      <c r="G79" s="101"/>
      <c r="H79" s="59"/>
      <c r="I79" s="114"/>
      <c r="J79" s="128"/>
      <c r="K79" s="57"/>
      <c r="L79" s="116" t="s">
        <v>68</v>
      </c>
      <c r="M79" s="119" t="s">
        <v>11</v>
      </c>
      <c r="N79" s="183">
        <f>SUM(N77:N78)</f>
        <v>0</v>
      </c>
      <c r="O79" s="184"/>
      <c r="P79" s="199"/>
      <c r="Q79" s="185"/>
      <c r="R79" s="199"/>
      <c r="S79" s="185"/>
      <c r="T79" s="126"/>
      <c r="U79" s="32"/>
    </row>
    <row r="80" spans="2:21" ht="14.25" customHeight="1">
      <c r="B80" s="26"/>
      <c r="C80" s="58"/>
      <c r="D80" s="27"/>
      <c r="E80" s="101"/>
      <c r="F80" s="101"/>
      <c r="G80" s="101"/>
      <c r="H80" s="101"/>
      <c r="I80" s="101"/>
      <c r="J80" s="101"/>
      <c r="K80" s="101"/>
      <c r="L80" s="101"/>
      <c r="M80" s="107"/>
      <c r="N80" s="101"/>
      <c r="O80" s="172"/>
      <c r="P80" s="193"/>
      <c r="Q80" s="101"/>
      <c r="R80" s="193"/>
      <c r="S80" s="101"/>
      <c r="T80" s="126"/>
      <c r="U80" s="32"/>
    </row>
    <row r="81" spans="2:21" ht="14.25" customHeight="1">
      <c r="B81" s="26"/>
      <c r="C81" s="58" t="s">
        <v>38</v>
      </c>
      <c r="D81" s="100">
        <f>+N83</f>
        <v>0</v>
      </c>
      <c r="E81" s="101"/>
      <c r="F81" s="101"/>
      <c r="G81" s="101"/>
      <c r="H81" s="59">
        <v>1</v>
      </c>
      <c r="I81" s="114" t="s">
        <v>8</v>
      </c>
      <c r="J81" s="114" t="s">
        <v>9</v>
      </c>
      <c r="K81" s="57" t="s">
        <v>10</v>
      </c>
      <c r="L81" s="101"/>
      <c r="M81" s="62" t="s">
        <v>4</v>
      </c>
      <c r="N81" s="61">
        <f>ROUND(H81*L81,0)</f>
        <v>0</v>
      </c>
      <c r="O81" s="174"/>
      <c r="P81" s="195"/>
      <c r="Q81" s="61"/>
      <c r="R81" s="195"/>
      <c r="S81" s="61"/>
      <c r="T81" s="126"/>
      <c r="U81" s="32"/>
    </row>
    <row r="82" spans="2:21" ht="14.25" customHeight="1">
      <c r="B82" s="26"/>
      <c r="C82" s="58"/>
      <c r="D82" s="27"/>
      <c r="E82" s="101"/>
      <c r="F82" s="101"/>
      <c r="G82" s="101"/>
      <c r="H82" s="59">
        <v>1</v>
      </c>
      <c r="I82" s="114" t="s">
        <v>8</v>
      </c>
      <c r="J82" s="114" t="s">
        <v>9</v>
      </c>
      <c r="K82" s="57" t="s">
        <v>10</v>
      </c>
      <c r="L82" s="101"/>
      <c r="M82" s="62" t="s">
        <v>4</v>
      </c>
      <c r="N82" s="61">
        <f>ROUND(H82*L82,0)</f>
        <v>0</v>
      </c>
      <c r="O82" s="174"/>
      <c r="P82" s="195"/>
      <c r="Q82" s="61"/>
      <c r="R82" s="195"/>
      <c r="S82" s="61"/>
      <c r="T82" s="126"/>
      <c r="U82" s="32"/>
    </row>
    <row r="83" spans="2:21" ht="14.25" customHeight="1">
      <c r="B83" s="26"/>
      <c r="C83" s="58"/>
      <c r="D83" s="27"/>
      <c r="E83" s="101"/>
      <c r="F83" s="101"/>
      <c r="G83" s="101"/>
      <c r="H83" s="59"/>
      <c r="I83" s="114"/>
      <c r="J83" s="128"/>
      <c r="K83" s="57"/>
      <c r="L83" s="116" t="s">
        <v>68</v>
      </c>
      <c r="M83" s="119" t="s">
        <v>11</v>
      </c>
      <c r="N83" s="165">
        <f>SUM(N81:N82)</f>
        <v>0</v>
      </c>
      <c r="O83" s="175"/>
      <c r="P83" s="196"/>
      <c r="Q83" s="163"/>
      <c r="R83" s="196"/>
      <c r="S83" s="163"/>
      <c r="T83" s="126"/>
      <c r="U83" s="32"/>
    </row>
    <row r="84" spans="2:21" ht="14.25" customHeight="1">
      <c r="B84" s="26"/>
      <c r="C84" s="58"/>
      <c r="D84" s="27"/>
      <c r="E84" s="101"/>
      <c r="F84" s="101"/>
      <c r="G84" s="101"/>
      <c r="H84" s="101"/>
      <c r="I84" s="101"/>
      <c r="J84" s="101"/>
      <c r="K84" s="101"/>
      <c r="L84" s="135"/>
      <c r="M84" s="125"/>
      <c r="N84" s="135"/>
      <c r="O84" s="176"/>
      <c r="P84" s="197"/>
      <c r="Q84" s="135"/>
      <c r="R84" s="197"/>
      <c r="S84" s="135"/>
      <c r="T84" s="126"/>
      <c r="U84" s="32"/>
    </row>
    <row r="85" spans="2:21" ht="14.25" customHeight="1">
      <c r="B85" s="138" t="s">
        <v>39</v>
      </c>
      <c r="C85" s="139"/>
      <c r="D85" s="160">
        <f>SUM(D25:D84)</f>
        <v>0</v>
      </c>
      <c r="E85" s="101"/>
      <c r="F85" s="101"/>
      <c r="G85" s="101"/>
      <c r="H85" s="59"/>
      <c r="I85" s="114"/>
      <c r="J85" s="128"/>
      <c r="K85" s="57"/>
      <c r="L85" s="61"/>
      <c r="M85" s="62"/>
      <c r="N85" s="61"/>
      <c r="O85" s="174"/>
      <c r="P85" s="195"/>
      <c r="Q85" s="61"/>
      <c r="R85" s="195"/>
      <c r="S85" s="61"/>
      <c r="T85" s="126"/>
      <c r="U85" s="32"/>
    </row>
    <row r="86" spans="2:21" ht="27.75" customHeight="1">
      <c r="B86" s="306" t="s">
        <v>5</v>
      </c>
      <c r="C86" s="307"/>
      <c r="D86" s="86">
        <f>D23+D85</f>
        <v>0</v>
      </c>
      <c r="E86" s="154" t="s">
        <v>13</v>
      </c>
      <c r="F86" s="154"/>
      <c r="G86" s="33"/>
      <c r="H86" s="34"/>
      <c r="I86" s="35"/>
      <c r="J86" s="36"/>
      <c r="K86" s="36"/>
      <c r="L86" s="6"/>
      <c r="M86" s="6"/>
      <c r="N86" s="37"/>
      <c r="O86" s="178">
        <f>SUM(O12:O85)</f>
        <v>0</v>
      </c>
      <c r="P86" s="200">
        <f>SUM(P12:P85)</f>
        <v>0</v>
      </c>
      <c r="Q86" s="37">
        <f>SUM(Q12:Q85)</f>
        <v>0</v>
      </c>
      <c r="R86" s="200">
        <f>SUM(R12:R85)</f>
        <v>0</v>
      </c>
      <c r="S86" s="37">
        <f>SUM(S12:S85)</f>
        <v>0</v>
      </c>
      <c r="T86" s="9"/>
      <c r="U86" s="83"/>
    </row>
    <row r="87" spans="2:25" s="38" customFormat="1" ht="27.75" customHeight="1">
      <c r="B87" s="308" t="s">
        <v>40</v>
      </c>
      <c r="C87" s="309"/>
      <c r="D87" s="86">
        <f>ROUND((D86-D77)*15%,0)</f>
        <v>0</v>
      </c>
      <c r="E87" s="155" t="s">
        <v>25</v>
      </c>
      <c r="F87" s="155"/>
      <c r="G87" s="39"/>
      <c r="H87" s="40"/>
      <c r="I87" s="41"/>
      <c r="J87" s="40"/>
      <c r="K87" s="40"/>
      <c r="L87" s="91">
        <f>ROUNDDOWN((D86-D77)*0.15,0)</f>
        <v>0</v>
      </c>
      <c r="M87" s="92" t="s">
        <v>24</v>
      </c>
      <c r="N87" s="93"/>
      <c r="O87" s="181">
        <f>+O86-O79</f>
        <v>0</v>
      </c>
      <c r="P87" s="201">
        <f>+P86-P79</f>
        <v>0</v>
      </c>
      <c r="Q87" s="182">
        <f>+Q86-Q79</f>
        <v>0</v>
      </c>
      <c r="R87" s="201">
        <f>+R86-R79</f>
        <v>0</v>
      </c>
      <c r="S87" s="182">
        <f>+S86-S79</f>
        <v>0</v>
      </c>
      <c r="T87" s="42"/>
      <c r="U87" s="43"/>
      <c r="V87" s="76"/>
      <c r="X87" s="77"/>
      <c r="Y87" s="78"/>
    </row>
    <row r="88" spans="2:20" ht="27.75" customHeight="1">
      <c r="B88" s="310" t="s">
        <v>14</v>
      </c>
      <c r="C88" s="311"/>
      <c r="D88" s="87">
        <f>D87+D86</f>
        <v>0</v>
      </c>
      <c r="E88" s="44"/>
      <c r="F88" s="44"/>
      <c r="G88" s="44"/>
      <c r="H88" s="44"/>
      <c r="I88" s="45"/>
      <c r="J88" s="44"/>
      <c r="K88" s="44"/>
      <c r="L88" s="36"/>
      <c r="M88" s="46"/>
      <c r="N88" s="37"/>
      <c r="O88" s="178">
        <f>O87+O86</f>
        <v>0</v>
      </c>
      <c r="P88" s="200">
        <f>P87+P86</f>
        <v>0</v>
      </c>
      <c r="Q88" s="37">
        <f>Q87+Q86</f>
        <v>0</v>
      </c>
      <c r="R88" s="200">
        <f>R87+R86</f>
        <v>0</v>
      </c>
      <c r="S88" s="37">
        <f>S87+S86</f>
        <v>0</v>
      </c>
      <c r="T88" s="9"/>
    </row>
    <row r="89" spans="2:20" ht="27.75" customHeight="1">
      <c r="B89" s="303" t="s">
        <v>15</v>
      </c>
      <c r="C89" s="304"/>
      <c r="D89" s="86">
        <f>+ROUND(D88*8/100,0)</f>
        <v>0</v>
      </c>
      <c r="E89" s="44"/>
      <c r="F89" s="44"/>
      <c r="G89" s="44"/>
      <c r="H89" s="44"/>
      <c r="I89" s="45"/>
      <c r="J89" s="44"/>
      <c r="K89" s="44"/>
      <c r="L89" s="36"/>
      <c r="M89" s="46"/>
      <c r="N89" s="37"/>
      <c r="O89" s="178">
        <f>+ROUND(O88*8/100,0)</f>
        <v>0</v>
      </c>
      <c r="P89" s="200">
        <f>+ROUND(P88*8/100,0)</f>
        <v>0</v>
      </c>
      <c r="Q89" s="37">
        <f>+ROUND(Q88*8/100,0)</f>
        <v>0</v>
      </c>
      <c r="R89" s="200">
        <f>+ROUND(R88*8/100,0)</f>
        <v>0</v>
      </c>
      <c r="S89" s="37">
        <f>+ROUND(S88*8/100,0)</f>
        <v>0</v>
      </c>
      <c r="T89" s="47"/>
    </row>
    <row r="90" spans="2:20" ht="27.75" customHeight="1" thickBot="1">
      <c r="B90" s="299" t="s">
        <v>16</v>
      </c>
      <c r="C90" s="300"/>
      <c r="D90" s="88">
        <f>D88+D89</f>
        <v>0</v>
      </c>
      <c r="E90" s="48"/>
      <c r="F90" s="48"/>
      <c r="G90" s="48"/>
      <c r="H90" s="48"/>
      <c r="I90" s="49"/>
      <c r="J90" s="48"/>
      <c r="K90" s="48"/>
      <c r="L90" s="50"/>
      <c r="M90" s="51"/>
      <c r="N90" s="52"/>
      <c r="O90" s="179">
        <f>O88+O89</f>
        <v>0</v>
      </c>
      <c r="P90" s="202">
        <f>P88+P89</f>
        <v>0</v>
      </c>
      <c r="Q90" s="52">
        <f>Q88+Q89</f>
        <v>0</v>
      </c>
      <c r="R90" s="202">
        <f>R88+R89</f>
        <v>0</v>
      </c>
      <c r="S90" s="52">
        <f>S88+S89</f>
        <v>0</v>
      </c>
      <c r="T90" s="53"/>
    </row>
    <row r="91" spans="2:20" ht="36" customHeight="1">
      <c r="B91" s="296" t="s">
        <v>77</v>
      </c>
      <c r="C91" s="296"/>
      <c r="D91" s="54"/>
      <c r="E91" s="12" t="s">
        <v>76</v>
      </c>
      <c r="F91" s="12"/>
      <c r="G91" s="12"/>
      <c r="H91" s="12"/>
      <c r="I91" s="23"/>
      <c r="J91" s="12"/>
      <c r="K91" s="12"/>
      <c r="L91" s="24"/>
      <c r="M91" s="25"/>
      <c r="N91" s="55"/>
      <c r="O91" s="55"/>
      <c r="P91" s="55"/>
      <c r="Q91" s="55"/>
      <c r="R91" s="55"/>
      <c r="S91" s="55"/>
      <c r="T91" s="56"/>
    </row>
    <row r="92" spans="2:20" ht="18" customHeight="1">
      <c r="B92" s="297" t="s">
        <v>78</v>
      </c>
      <c r="C92" s="297"/>
      <c r="D92" s="54"/>
      <c r="E92" s="58" t="s">
        <v>79</v>
      </c>
      <c r="F92" s="12"/>
      <c r="G92" s="12"/>
      <c r="H92" s="12"/>
      <c r="I92" s="23"/>
      <c r="J92" s="12"/>
      <c r="K92" s="12"/>
      <c r="L92" s="24"/>
      <c r="M92" s="25"/>
      <c r="N92" s="55"/>
      <c r="O92" s="55"/>
      <c r="P92" s="55"/>
      <c r="Q92" s="55"/>
      <c r="R92" s="55"/>
      <c r="S92" s="55"/>
      <c r="T92" s="56"/>
    </row>
    <row r="93" spans="2:20" ht="27.75" customHeight="1">
      <c r="B93" s="298" t="s">
        <v>80</v>
      </c>
      <c r="C93" s="298"/>
      <c r="D93" s="54" t="e">
        <f>ROUND(+D90/(D91)/D92,0)</f>
        <v>#DIV/0!</v>
      </c>
      <c r="E93" s="12"/>
      <c r="F93" s="12"/>
      <c r="G93" s="12"/>
      <c r="H93" s="12"/>
      <c r="I93" s="23"/>
      <c r="J93" s="12"/>
      <c r="K93" s="12"/>
      <c r="L93" s="24"/>
      <c r="M93" s="25"/>
      <c r="N93" s="55"/>
      <c r="O93" s="55"/>
      <c r="P93" s="55"/>
      <c r="Q93" s="55"/>
      <c r="R93" s="55"/>
      <c r="S93" s="55"/>
      <c r="T93" s="56"/>
    </row>
    <row r="94" spans="2:20" ht="20.25" customHeight="1">
      <c r="B94" s="57"/>
      <c r="C94" s="57"/>
      <c r="D94" s="58"/>
      <c r="E94" s="30"/>
      <c r="F94" s="30"/>
      <c r="G94" s="30"/>
      <c r="H94" s="58"/>
      <c r="I94" s="59"/>
      <c r="J94" s="60"/>
      <c r="K94" s="60"/>
      <c r="L94" s="61"/>
      <c r="M94" s="62"/>
      <c r="N94" s="63"/>
      <c r="O94" s="63"/>
      <c r="P94" s="63"/>
      <c r="Q94" s="63"/>
      <c r="R94" s="63"/>
      <c r="S94" s="63"/>
      <c r="T94" s="64"/>
    </row>
    <row r="95" spans="1:20" s="13" customFormat="1" ht="21.75" customHeight="1">
      <c r="A95" s="31"/>
      <c r="B95" s="65"/>
      <c r="C95" s="10"/>
      <c r="D95" s="54"/>
      <c r="E95" s="66"/>
      <c r="F95" s="31"/>
      <c r="G95" s="31"/>
      <c r="M95" s="67"/>
      <c r="T95" s="68"/>
    </row>
    <row r="96" spans="1:20" s="13" customFormat="1" ht="21.75" customHeight="1">
      <c r="A96" s="31"/>
      <c r="B96" s="31"/>
      <c r="C96" s="31"/>
      <c r="D96" s="31"/>
      <c r="E96" s="69"/>
      <c r="F96" s="31"/>
      <c r="G96" s="31"/>
      <c r="M96" s="67"/>
      <c r="T96" s="68"/>
    </row>
    <row r="97" spans="1:20" s="13" customFormat="1" ht="21.75" customHeight="1">
      <c r="A97" s="31"/>
      <c r="B97" s="31"/>
      <c r="C97" s="31"/>
      <c r="D97" s="31"/>
      <c r="E97" s="70"/>
      <c r="F97" s="31"/>
      <c r="G97" s="31"/>
      <c r="H97" s="71"/>
      <c r="M97" s="67"/>
      <c r="T97" s="68"/>
    </row>
    <row r="98" spans="1:20" s="13" customFormat="1" ht="21.75" customHeight="1">
      <c r="A98" s="31"/>
      <c r="B98" s="31"/>
      <c r="C98" s="31"/>
      <c r="D98" s="31"/>
      <c r="E98" s="72"/>
      <c r="F98" s="31"/>
      <c r="G98" s="31"/>
      <c r="H98" s="71"/>
      <c r="M98" s="67"/>
      <c r="T98" s="68"/>
    </row>
    <row r="99" ht="21.75" customHeight="1"/>
    <row r="102" spans="4:8" ht="13.5">
      <c r="D102" s="75"/>
      <c r="H102" s="75"/>
    </row>
    <row r="105" spans="4:8" ht="13.5">
      <c r="D105" s="75"/>
      <c r="H105" s="75"/>
    </row>
    <row r="106" spans="4:8" ht="13.5">
      <c r="D106" s="75"/>
      <c r="H106" s="75"/>
    </row>
    <row r="110" spans="4:8" ht="13.5">
      <c r="D110" s="75"/>
      <c r="H110" s="75"/>
    </row>
    <row r="111" spans="4:8" ht="13.5">
      <c r="D111" s="75"/>
      <c r="H111" s="75"/>
    </row>
  </sheetData>
  <sheetProtection/>
  <mergeCells count="18">
    <mergeCell ref="B1:T1"/>
    <mergeCell ref="B2:T3"/>
    <mergeCell ref="C7:D7"/>
    <mergeCell ref="B10:C11"/>
    <mergeCell ref="D10:D11"/>
    <mergeCell ref="E10:S10"/>
    <mergeCell ref="T10:T11"/>
    <mergeCell ref="E11:N11"/>
    <mergeCell ref="B90:C90"/>
    <mergeCell ref="B91:C91"/>
    <mergeCell ref="B92:C92"/>
    <mergeCell ref="B93:C93"/>
    <mergeCell ref="H44:I44"/>
    <mergeCell ref="H49:I49"/>
    <mergeCell ref="B86:C86"/>
    <mergeCell ref="B87:C87"/>
    <mergeCell ref="B88:C88"/>
    <mergeCell ref="B89:C89"/>
  </mergeCells>
  <printOptions horizontalCentered="1"/>
  <pageMargins left="0.3937007874015748" right="0.3937007874015748" top="0.7874015748031497" bottom="0.5905511811023623" header="0.31496062992125984" footer="0.31496062992125984"/>
  <pageSetup fitToHeight="1" fitToWidth="1" horizontalDpi="600" verticalDpi="600" orientation="portrait" paperSize="9" scale="46" r:id="rId2"/>
  <headerFooter alignWithMargins="0">
    <oddFooter>&amp;C&amp;20&amp;P/&amp;N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桑垣　玲子</dc:creator>
  <cp:keywords/>
  <dc:description/>
  <cp:lastModifiedBy>伊藤 栄子</cp:lastModifiedBy>
  <cp:lastPrinted>2015-02-03T02:19:47Z</cp:lastPrinted>
  <dcterms:created xsi:type="dcterms:W3CDTF">2014-09-03T06:59:14Z</dcterms:created>
  <dcterms:modified xsi:type="dcterms:W3CDTF">2015-02-10T08:49:18Z</dcterms:modified>
  <cp:category/>
  <cp:version/>
  <cp:contentType/>
  <cp:contentStatus/>
</cp:coreProperties>
</file>