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19200" windowHeight="6972"/>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Q116" i="3" l="1"/>
  <c r="AM116" i="3"/>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<sst xmlns="http://schemas.openxmlformats.org/spreadsheetml/2006/main" count="2924" uniqueCount="673">
  <si>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</si>
  <si>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</si>
  <si>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</si>
  <si>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</si>
  <si>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</si>
  <si>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</si>
  <si>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</si>
  <si>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</si>
  <si>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</si>
  <si>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</si>
  <si>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</si>
  <si>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</si>
  <si>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</si>
  <si>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</si>
  <si>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</si>
  <si>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</si>
  <si>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</si>
  <si>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</si>
  <si>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</si>
  <si>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</si>
  <si>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</si>
  <si>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</si>
  <si>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</si>
  <si>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</si>
  <si>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</si>
  <si>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</si>
  <si>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</si>
  <si>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</si>
  <si>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</si>
  <si>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</si>
  <si>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</si>
  <si>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</si>
  <si>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</si>
  <si>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</si>
  <si>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</si>
  <si>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</si>
  <si>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</si>
  <si>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</si>
  <si>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</si>
  <si>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</si>
  <si>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</si>
  <si>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</si>
  <si>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</si>
  <si>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</si>
  <si>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</si>
  <si>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</si>
  <si>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</si>
  <si>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</si>
  <si>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</si>
  <si>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</si>
  <si>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</si>
  <si>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</si>
  <si>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</si>
  <si>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</si>
  <si>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</si>
  <si>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</si>
  <si>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</si>
  <si>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</si>
  <si>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</si>
  <si>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</si>
  <si>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</si>
  <si>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</si>
  <si>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</si>
  <si>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</si>
  <si>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</si>
  <si>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</si>
  <si>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</si>
  <si>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</si>
  <si>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</si>
  <si>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</si>
  <si>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</si>
  <si>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</si>
  <si>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</si>
  <si>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</si>
  <si>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</si>
  <si>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</si>
  <si>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</si>
  <si>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</si>
  <si>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</si>
  <si>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</si>
  <si>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</si>
  <si>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</si>
  <si>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</si>
  <si>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</si>
  <si>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</si>
  <si>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</si>
  <si>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</si>
  <si>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</si>
  <si>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</si>
  <si>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</si>
  <si>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</si>
  <si>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</si>
  <si>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</si>
  <si>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</si>
  <si>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</si>
  <si>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</si>
  <si>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</si>
  <si>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</si>
  <si>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</si>
  <si>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</si>
  <si>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</si>
  <si>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</si>
  <si>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</si>
  <si>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</si>
  <si>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</si>
  <si>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</si>
  <si>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</si>
  <si>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</si>
  <si>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</si>
  <si>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</si>
  <si>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</si>
  <si>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</si>
  <si>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</si>
  <si>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</si>
  <si>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</si>
  <si>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</si>
  <si>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</si>
  <si>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</si>
  <si>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</si>
  <si>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</si>
  <si>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</si>
  <si>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</si>
  <si>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</si>
  <si>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</si>
  <si>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</si>
  <si>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</si>
  <si>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</si>
  <si>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</si>
  <si>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</si>
  <si>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</si>
  <si>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</si>
  <si>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</si>
  <si>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</si>
  <si>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</si>
  <si>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</si>
  <si>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</si>
  <si>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</si>
  <si>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</si>
  <si>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</si>
  <si>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</si>
  <si>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</si>
  <si>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</si>
  <si>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</si>
  <si>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</si>
  <si>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</si>
  <si>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</si>
  <si>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</si>
  <si>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</si>
  <si>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</si>
  <si>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</si>
  <si>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</si>
  <si>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</si>
  <si>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</si>
  <si>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</si>
  <si>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</si>
  <si>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</si>
  <si>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</si>
  <si>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</si>
  <si>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</si>
  <si>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</si>
  <si>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</si>
  <si>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</si>
  <si>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</si>
  <si>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</si>
  <si>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</si>
  <si>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</si>
  <si>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</si>
  <si>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</si>
  <si>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</si>
  <si>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</si>
  <si>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</si>
  <si>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</si>
  <si>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</si>
  <si>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</si>
  <si>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</si>
  <si>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</si>
  <si>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</si>
  <si>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</si>
  <si>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</si>
  <si>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</si>
  <si>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</si>
  <si>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</si>
  <si>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</si>
  <si>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</si>
  <si>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</si>
  <si>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</si>
  <si>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</si>
  <si>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</si>
  <si>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</si>
  <si>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</si>
  <si>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</si>
  <si>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</si>
  <si>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</si>
  <si>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</si>
  <si>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</si>
  <si>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</si>
  <si>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</si>
  <si>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</si>
  <si>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</si>
  <si>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</si>
  <si>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</si>
  <si>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</si>
  <si>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</si>
  <si>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</si>
  <si>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</si>
  <si>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</si>
  <si>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</si>
  <si>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</si>
  <si>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</si>
  <si>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</si>
  <si>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</si>
  <si>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</si>
  <si>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</si>
  <si>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</si>
  <si>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</si>
  <si>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</si>
  <si>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</si>
  <si>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</si>
  <si>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</si>
  <si>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</si>
  <si>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</si>
  <si>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</si>
  <si>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</si>
  <si>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</si>
  <si>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</si>
  <si>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</si>
  <si>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</si>
  <si>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</si>
  <si>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</si>
  <si>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</si>
  <si>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</si>
  <si>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</si>
  <si>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</si>
  <si>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</si>
  <si>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</si>
  <si>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</si>
  <si>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</si>
  <si>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</si>
  <si>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</si>
  <si>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</si>
  <si>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</si>
  <si>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</si>
  <si>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</si>
  <si>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</si>
  <si>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</si>
  <si>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</si>
  <si>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</si>
  <si>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</si>
  <si>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</si>
  <si>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</si>
  <si>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</si>
  <si>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</si>
  <si>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</si>
  <si>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</si>
  <si>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</si>
  <si>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</si>
  <si>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</si>
  <si>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</si>
  <si>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</si>
  <si>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</si>
  <si>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</si>
  <si>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</si>
  <si>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</si>
  <si>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</si>
  <si>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</si>
  <si>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</si>
  <si>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</si>
  <si>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</si>
  <si>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</si>
  <si>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</si>
  <si>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</si>
  <si>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</si>
  <si>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</si>
  <si>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</si>
  <si>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</si>
  <si>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</si>
  <si>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</si>
  <si>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</si>
  <si>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</si>
  <si>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</si>
  <si>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</si>
  <si>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</si>
  <si>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</si>
  <si>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</si>
  <si>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</si>
  <si>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</si>
  <si>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</si>
  <si>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</si>
  <si>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</si>
  <si>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</si>
  <si>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</si>
  <si>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</si>
  <si>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</si>
  <si>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</si>
  <si>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</si>
  <si>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</si>
  <si>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</si>
  <si>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</si>
  <si>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</si>
  <si>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</si>
  <si>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</si>
  <si>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</si>
  <si>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</si>
  <si>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</si>
  <si>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</si>
  <si>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</si>
  <si>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</si>
  <si>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</si>
  <si>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</si>
  <si>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</si>
  <si>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</si>
  <si>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</si>
  <si>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</si>
  <si>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</si>
  <si>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</si>
  <si>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</si>
  <si>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</si>
  <si>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</si>
  <si>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</si>
  <si>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</si>
  <si>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</si>
  <si>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</si>
  <si>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</si>
  <si>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</si>
  <si>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</si>
  <si>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</si>
  <si>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</si>
  <si>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</si>
  <si>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</si>
  <si>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</si>
  <si>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</si>
  <si>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</si>
  <si>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</si>
  <si>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</si>
  <si>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</si>
  <si>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</si>
  <si>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</si>
  <si>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</si>
  <si>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</si>
  <si>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</si>
  <si>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</si>
  <si>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</si>
  <si>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</si>
  <si>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</si>
  <si>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</si>
  <si>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</si>
  <si>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</si>
  <si>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</si>
  <si>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</si>
  <si>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</si>
  <si>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</si>
  <si>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</si>
  <si>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</si>
  <si>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</si>
  <si>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</si>
  <si>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</si>
  <si>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</si>
  <si>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</si>
  <si>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</si>
  <si>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</si>
  <si>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</si>
  <si>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</si>
  <si>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</si>
  <si>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</si>
  <si>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</si>
  <si>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</si>
  <si>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</si>
  <si>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</si>
  <si>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</si>
  <si>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</si>
  <si>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</si>
  <si>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</si>
  <si>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</si>
  <si>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</si>
  <si>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</si>
  <si>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</si>
  <si>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</si>
  <si>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</si>
  <si>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</si>
  <si>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</si>
  <si>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</si>
  <si>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</si>
  <si>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</si>
  <si>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</si>
  <si>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</si>
  <si>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</si>
  <si>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</si>
  <si>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</si>
  <si>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</si>
  <si>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</si>
  <si>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</si>
  <si>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</si>
  <si>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</si>
  <si>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</si>
  <si>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</si>
  <si>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</si>
  <si>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</si>
  <si>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</si>
  <si>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</si>
  <si>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</si>
  <si>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</si>
  <si>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</si>
  <si>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</si>
  <si>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</si>
  <si>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</si>
  <si>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</si>
  <si>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</si>
  <si>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</si>
  <si>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</si>
  <si>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</si>
  <si>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</si>
  <si>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</si>
  <si>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</si>
  <si>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</si>
  <si>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</si>
  <si>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</si>
  <si>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</si>
  <si>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</si>
  <si>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</si>
  <si>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</si>
  <si>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</si>
  <si>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</si>
  <si>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</si>
  <si>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</si>
  <si>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</si>
  <si>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</si>
  <si>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</si>
  <si>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</si>
  <si>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</si>
  <si>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</si>
  <si>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</si>
  <si>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</si>
  <si>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</si>
  <si>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</si>
  <si>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</si>
  <si>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</si>
  <si>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</si>
  <si>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</si>
  <si>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</si>
  <si>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</si>
  <si>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</si>
  <si>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</si>
  <si>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</si>
  <si>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</si>
  <si>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</si>
  <si>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</si>
  <si>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</si>
  <si>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</si>
  <si>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</si>
  <si>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</si>
  <si>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</si>
  <si>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</si>
  <si>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</si>
  <si>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</si>
  <si>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</si>
  <si>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</si>
  <si>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</si>
  <si>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</si>
  <si>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</si>
  <si>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</si>
  <si>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</si>
  <si>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</si>
  <si>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</si>
  <si>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</si>
  <si>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</si>
  <si>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</si>
  <si>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</si>
  <si>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</si>
  <si>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</si>
  <si>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</si>
  <si>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</si>
  <si>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</si>
  <si>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</si>
  <si>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</si>
  <si>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</si>
  <si>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</si>
  <si>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</si>
  <si>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</si>
  <si>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</si>
  <si>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</si>
  <si>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</si>
  <si>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</si>
  <si>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</si>
  <si>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</si>
  <si>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</si>
  <si>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</si>
  <si>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</si>
  <si>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</si>
  <si>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</si>
  <si>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</si>
  <si>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</si>
  <si>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</si>
  <si>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</si>
  <si>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</si>
  <si>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</si>
  <si>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</si>
  <si>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</si>
  <si>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</si>
  <si>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</si>
  <si>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</si>
  <si>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</si>
  <si>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</si>
  <si>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</si>
  <si>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</si>
  <si>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</si>
  <si>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</si>
  <si>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</si>
  <si>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</si>
  <si>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</si>
  <si>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</si>
  <si>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</si>
  <si>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</si>
  <si>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</si>
  <si>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</si>
  <si>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</si>
  <si>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</si>
  <si>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</si>
  <si>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</si>
  <si>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</si>
  <si>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</si>
  <si>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</si>
  <si>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</si>
  <si>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</si>
  <si>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</si>
  <si>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</si>
  <si>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</si>
  <si>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</si>
  <si>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</si>
  <si>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</si>
  <si>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</si>
  <si>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</si>
  <si>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</si>
  <si>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</si>
  <si>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</si>
  <si>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</si>
  <si>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</si>
  <si>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</si>
  <si>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</si>
  <si>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</si>
  <si>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</si>
  <si>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</si>
  <si>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</si>
  <si>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</si>
  <si>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</si>
  <si>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</si>
  <si>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</si>
  <si>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</si>
  <si>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</si>
  <si>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</si>
  <si>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</si>
  <si>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</si>
  <si>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</si>
  <si>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</si>
  <si>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</si>
  <si>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</si>
  <si>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</si>
  <si>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</si>
  <si>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</si>
  <si>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</si>
  <si>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</si>
  <si>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</si>
  <si>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</si>
  <si>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化学物質環境リスク初期評価推進費</t>
  </si>
  <si>
    <t>環境保健部</t>
  </si>
  <si>
    <t>環境リスク評価室</t>
  </si>
  <si>
    <t>室長　山本　英紀</t>
  </si>
  <si>
    <t>平成９年度</t>
    <rPh sb="0" eb="2">
      <t>ヘイセイ</t>
    </rPh>
    <rPh sb="3" eb="4">
      <t>ネン</t>
    </rPh>
    <rPh sb="4" eb="5">
      <t>ド</t>
    </rPh>
    <phoneticPr fontId="22"/>
  </si>
  <si>
    <t>○</t>
  </si>
  <si>
    <t>-</t>
  </si>
  <si>
    <t>-</t>
    <phoneticPr fontId="5"/>
  </si>
  <si>
    <t>環境基本計画第２部第１章第９節</t>
  </si>
  <si>
    <t>環境媒体を経由した化学物質による人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</si>
  <si>
    <t>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</si>
  <si>
    <t>-</t>
    <phoneticPr fontId="5"/>
  </si>
  <si>
    <t>-</t>
    <phoneticPr fontId="5"/>
  </si>
  <si>
    <t>-</t>
    <phoneticPr fontId="5"/>
  </si>
  <si>
    <t>環境保全調査費</t>
  </si>
  <si>
    <t>委員等旅費</t>
  </si>
  <si>
    <t>諸謝金</t>
  </si>
  <si>
    <t>初期リスク評価により、環境リスクの高い物質を抽出し、規制担当部局における必要な措置の実施を促す。</t>
  </si>
  <si>
    <t>「水環境保全に向けた取組のための要調査項目」及び「有害大気汚染物質に該当する可能性がある物質」について、初期リスク評価を行い、それぞれの規制担当部局へ評価結果を示した累積物質数（毎年10物質程度追加を目標とする）</t>
    <rPh sb="85" eb="87">
      <t>ブッシツ</t>
    </rPh>
    <phoneticPr fontId="5"/>
  </si>
  <si>
    <t>物質</t>
  </si>
  <si>
    <t>-</t>
    <phoneticPr fontId="5"/>
  </si>
  <si>
    <t>環境リスク初期評価物質数</t>
  </si>
  <si>
    <t>評価業務の執行額／環境リスク初期評価物質数</t>
  </si>
  <si>
    <t>円</t>
  </si>
  <si>
    <t>百万円
/物質数</t>
  </si>
  <si>
    <t>78/12</t>
  </si>
  <si>
    <t>74/17</t>
  </si>
  <si>
    <t>6. 化学物質対策の推進</t>
  </si>
  <si>
    <t>環境リスク初期評価実施物質数</t>
  </si>
  <si>
    <t>-</t>
    <phoneticPr fontId="5"/>
  </si>
  <si>
    <t>中央環境審議会環境保健部会化学物質評価専門委員会の議論も踏まえ、着実に環境リスク初期評価を実施することにより化学物質対策の推進に資する。</t>
  </si>
  <si>
    <t>-</t>
    <phoneticPr fontId="5"/>
  </si>
  <si>
    <t>-</t>
    <phoneticPr fontId="5"/>
  </si>
  <si>
    <t>-</t>
    <phoneticPr fontId="5"/>
  </si>
  <si>
    <t>-</t>
    <phoneticPr fontId="5"/>
  </si>
  <si>
    <t>-</t>
    <phoneticPr fontId="5"/>
  </si>
  <si>
    <t>-</t>
    <phoneticPr fontId="5"/>
  </si>
  <si>
    <t>‐</t>
  </si>
  <si>
    <t>化学物質の健康、環境への影響については、国民の関心が高く、ニーズを反映した事業である。</t>
  </si>
  <si>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</si>
  <si>
    <t>国の化学物質管理施策体系の入口に相当するものであり、必要かつ適切な事業である。</t>
  </si>
  <si>
    <t>対象とする物質によって所要額に差があるものの、競争入札等によりコストの低減に努めている。</t>
  </si>
  <si>
    <t>再委任等は必要最低限としており、適切な資金の流れとなっている。</t>
  </si>
  <si>
    <t>専門家の検討会に環境省職員が毎回出席し、調査の設計や解析等が適正に履行されているかを確認している。</t>
  </si>
  <si>
    <t>毎年度有識者により対象物質の検討を行い、比較的優先度の高い物質から評価する等、調査内容を精査している。</t>
  </si>
  <si>
    <t>関係部局等に必要に応じ情報提供を実施している。</t>
  </si>
  <si>
    <t>外部発注や競争入札等を行うことで、効果的・効率的に事業を実施している。</t>
  </si>
  <si>
    <t>概ね見込みと同程度か上回っている。</t>
  </si>
  <si>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</si>
  <si>
    <t>本経費については、調査内容や対象物質数の見直しなどにより、その効率的執行を図り経費を抑制している。また、評価の結果を関係部局等へ情報提供するなど、環境リスク管理に広く活用されている。</t>
  </si>
  <si>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</si>
  <si>
    <t>209</t>
  </si>
  <si>
    <t>249</t>
  </si>
  <si>
    <t>210</t>
  </si>
  <si>
    <t>247</t>
  </si>
  <si>
    <t>219</t>
  </si>
  <si>
    <t>232</t>
  </si>
  <si>
    <t>251</t>
  </si>
  <si>
    <t>0249</t>
    <phoneticPr fontId="5"/>
  </si>
  <si>
    <t>A.国立研究開発法人 国立環境研究所</t>
    <phoneticPr fontId="5"/>
  </si>
  <si>
    <t>人件費・賃金</t>
    <phoneticPr fontId="5"/>
  </si>
  <si>
    <t>高度技能専門員・派遣職員等給与</t>
    <phoneticPr fontId="5"/>
  </si>
  <si>
    <t>再委託費</t>
    <phoneticPr fontId="5"/>
  </si>
  <si>
    <t>化学物質環境リスク初期評価補助業務</t>
    <phoneticPr fontId="5"/>
  </si>
  <si>
    <t>その他</t>
    <phoneticPr fontId="5"/>
  </si>
  <si>
    <t>その他</t>
    <phoneticPr fontId="5"/>
  </si>
  <si>
    <t>消費税、一般管理費</t>
    <phoneticPr fontId="5"/>
  </si>
  <si>
    <t>雑役務費</t>
    <phoneticPr fontId="5"/>
  </si>
  <si>
    <t>出張録音起こし、Web会議等</t>
    <rPh sb="13" eb="14">
      <t>トウ</t>
    </rPh>
    <phoneticPr fontId="5"/>
  </si>
  <si>
    <t>消耗品費</t>
    <phoneticPr fontId="5"/>
  </si>
  <si>
    <t>書籍・ソフト、データライセンス使用料</t>
    <phoneticPr fontId="5"/>
  </si>
  <si>
    <t>諸謝金</t>
    <phoneticPr fontId="5"/>
  </si>
  <si>
    <t>検討会出席謝金、執筆･査読謝金等</t>
    <rPh sb="3" eb="5">
      <t>シュッセキ</t>
    </rPh>
    <rPh sb="5" eb="7">
      <t>シャキン</t>
    </rPh>
    <rPh sb="13" eb="15">
      <t>シャキン</t>
    </rPh>
    <rPh sb="15" eb="16">
      <t>トウ</t>
    </rPh>
    <phoneticPr fontId="5"/>
  </si>
  <si>
    <t>会議費</t>
    <phoneticPr fontId="5"/>
  </si>
  <si>
    <t>検討会・事前打ち合わせ等の会議室使用料等</t>
    <rPh sb="19" eb="20">
      <t>トウ</t>
    </rPh>
    <phoneticPr fontId="5"/>
  </si>
  <si>
    <t>旅費</t>
    <phoneticPr fontId="5"/>
  </si>
  <si>
    <t>環境省打合せ、検討会出席委員旅費等</t>
    <phoneticPr fontId="5"/>
  </si>
  <si>
    <t>印刷製本費</t>
    <phoneticPr fontId="5"/>
  </si>
  <si>
    <t>報告書等印刷、会議資料印刷代複合機使用料</t>
    <phoneticPr fontId="5"/>
  </si>
  <si>
    <t>B.日本エヌ・ユー・エス株式会社</t>
    <phoneticPr fontId="5"/>
  </si>
  <si>
    <t>業務費</t>
    <phoneticPr fontId="5"/>
  </si>
  <si>
    <t>健康リスク評価文書作成等</t>
    <phoneticPr fontId="5"/>
  </si>
  <si>
    <t>消費税</t>
    <phoneticPr fontId="5"/>
  </si>
  <si>
    <t>C.一般財団法人 地球・人間環境フォーラム</t>
    <phoneticPr fontId="5"/>
  </si>
  <si>
    <t>国立研究開発法人国立環境研究所</t>
    <phoneticPr fontId="5"/>
  </si>
  <si>
    <t>化学物質環境リスク初期評価等実施業務</t>
    <phoneticPr fontId="5"/>
  </si>
  <si>
    <t>-</t>
    <phoneticPr fontId="5"/>
  </si>
  <si>
    <t>-</t>
    <phoneticPr fontId="5"/>
  </si>
  <si>
    <t>日本エヌ・ユー・エス株式会社</t>
    <phoneticPr fontId="5"/>
  </si>
  <si>
    <t>化学物質健康リスク初期評価等実施業務</t>
    <phoneticPr fontId="5"/>
  </si>
  <si>
    <t>一般財団法人地球・人間環境フォーラム</t>
    <phoneticPr fontId="5"/>
  </si>
  <si>
    <t>-</t>
    <phoneticPr fontId="5"/>
  </si>
  <si>
    <t>有</t>
  </si>
  <si>
    <t>無</t>
  </si>
  <si>
    <t>人件費</t>
    <rPh sb="0" eb="3">
      <t>ジンケンヒ</t>
    </rPh>
    <phoneticPr fontId="5"/>
  </si>
  <si>
    <t>給与等</t>
    <rPh sb="0" eb="2">
      <t>キュウヨ</t>
    </rPh>
    <rPh sb="2" eb="3">
      <t>トウ</t>
    </rPh>
    <phoneticPr fontId="5"/>
  </si>
  <si>
    <t>技術料、消費税、一般管理費</t>
    <rPh sb="0" eb="3">
      <t>ギジュツリョウ</t>
    </rPh>
    <rPh sb="4" eb="7">
      <t>ショウヒゼイ</t>
    </rPh>
    <rPh sb="8" eb="10">
      <t>イッパン</t>
    </rPh>
    <rPh sb="10" eb="13">
      <t>カンリヒ</t>
    </rPh>
    <phoneticPr fontId="5"/>
  </si>
  <si>
    <t>業務費</t>
    <rPh sb="0" eb="2">
      <t>ギョウム</t>
    </rPh>
    <rPh sb="2" eb="3">
      <t>ヒ</t>
    </rPh>
    <phoneticPr fontId="5"/>
  </si>
  <si>
    <t>旅費、会議費、文献複写等</t>
    <phoneticPr fontId="5"/>
  </si>
  <si>
    <t>環境リスク初期評価関連調査等に係る補助業務</t>
    <rPh sb="13" eb="14">
      <t>トウ</t>
    </rPh>
    <phoneticPr fontId="5"/>
  </si>
  <si>
    <t>競争入札により調査実施機関を選定しているが、例年一者応札となっていることから、令和２年度については参加者確認公募方式を適用し、契約相手方の選定を行う。</t>
    <rPh sb="11" eb="13">
      <t>キカン</t>
    </rPh>
    <rPh sb="22" eb="24">
      <t>レイネン</t>
    </rPh>
    <rPh sb="25" eb="26">
      <t>シャ</t>
    </rPh>
    <rPh sb="39" eb="41">
      <t>レイワ</t>
    </rPh>
    <rPh sb="42" eb="44">
      <t>ネンド</t>
    </rPh>
    <rPh sb="49" eb="52">
      <t>サンカシャ</t>
    </rPh>
    <rPh sb="52" eb="54">
      <t>カクニン</t>
    </rPh>
    <rPh sb="54" eb="56">
      <t>コウボ</t>
    </rPh>
    <rPh sb="56" eb="58">
      <t>ホウシキ</t>
    </rPh>
    <rPh sb="59" eb="61">
      <t>テキヨウ</t>
    </rPh>
    <rPh sb="63" eb="65">
      <t>ケイヤク</t>
    </rPh>
    <rPh sb="65" eb="67">
      <t>アイテ</t>
    </rPh>
    <rPh sb="67" eb="68">
      <t>カタ</t>
    </rPh>
    <rPh sb="69" eb="71">
      <t>センテイ</t>
    </rPh>
    <rPh sb="72" eb="73">
      <t>オコナ</t>
    </rPh>
    <phoneticPr fontId="5"/>
  </si>
  <si>
    <t>化学物質の環境リスク評価　第16巻～第18巻 　http://www.env.go.jp/chemi/risk/index.html</t>
    <phoneticPr fontId="5"/>
  </si>
  <si>
    <t>79/16</t>
    <phoneticPr fontId="5"/>
  </si>
  <si>
    <t>83/14</t>
    <phoneticPr fontId="5"/>
  </si>
  <si>
    <t>-</t>
    <phoneticPr fontId="5"/>
  </si>
  <si>
    <t>-</t>
    <phoneticPr fontId="5"/>
  </si>
  <si>
    <t>-</t>
    <phoneticPr fontId="5"/>
  </si>
  <si>
    <t>外部有識者点検対象外</t>
    <phoneticPr fontId="5"/>
  </si>
  <si>
    <t>環境媒体を経由した化学物質による人の健康・生態系へのリスクについて初期評価を行い、化学物質による人や水生生物への影響を未然に防止するため、引き続き効率的・効果的な執行に努めること。また、一者応札の改善に向けた取り組みを検討すること。　</t>
    <phoneticPr fontId="5"/>
  </si>
  <si>
    <t>単価の変動</t>
    <rPh sb="0" eb="2">
      <t>タンカ</t>
    </rPh>
    <rPh sb="3" eb="5">
      <t>ヘンドウ</t>
    </rPh>
    <phoneticPr fontId="5"/>
  </si>
  <si>
    <t>引き続き、調査の信頼性の確保を前提としつつ、効率的執行を図り経費の抑制に努めることとしている。また、一者応札となっている事業については、仕様書の見直しや入札説明会の実施の徹底等といった解消策について検討・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</si>
</sst>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153866</xdr:colOff>
      <xdr:row>741</xdr:row>
      <xdr:rowOff>344365</xdr:rowOff>
    </xdr:from>
    <xdr:to>
      <xdr:col>26</xdr:col>
      <xdr:colOff>185054</xdr:colOff>
      <xdr:row>747</xdr:row>
      <xdr:rowOff>29467</xdr:rowOff>
    </xdr:to>
    <xdr:sp macro="" textlink="">
      <xdr:nvSpPr>
        <xdr:cNvPr id="5" name="テキスト ボックス 4"/>
        <xdr:cNvSpPr txBox="1"/>
      </xdr:nvSpPr>
      <xdr:spPr>
        <a:xfrm>
          <a:off x="2527789" y="39191711"/>
          <a:ext cx="2800765"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７９．２百万円</a:t>
          </a:r>
        </a:p>
      </xdr:txBody>
    </xdr:sp>
    <xdr:clientData/>
  </xdr:twoCellAnchor>
  <xdr:twoCellAnchor>
    <xdr:from>
      <xdr:col>19</xdr:col>
      <xdr:colOff>190499</xdr:colOff>
      <xdr:row>747</xdr:row>
      <xdr:rowOff>29308</xdr:rowOff>
    </xdr:from>
    <xdr:to>
      <xdr:col>19</xdr:col>
      <xdr:colOff>194640</xdr:colOff>
      <xdr:row>752</xdr:row>
      <xdr:rowOff>57820</xdr:rowOff>
    </xdr:to>
    <xdr:cxnSp macro="">
      <xdr:nvCxnSpPr>
        <xdr:cNvPr id="6" name="直線矢印コネクタ 5"/>
        <xdr:cNvCxnSpPr/>
      </xdr:nvCxnSpPr>
      <xdr:spPr>
        <a:xfrm>
          <a:off x="3949211" y="40986808"/>
          <a:ext cx="4141" cy="17869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749</xdr:row>
      <xdr:rowOff>146539</xdr:rowOff>
    </xdr:from>
    <xdr:to>
      <xdr:col>34</xdr:col>
      <xdr:colOff>94263</xdr:colOff>
      <xdr:row>749</xdr:row>
      <xdr:rowOff>157307</xdr:rowOff>
    </xdr:to>
    <xdr:cxnSp macro="">
      <xdr:nvCxnSpPr>
        <xdr:cNvPr id="7" name="直線コネクタ 6"/>
        <xdr:cNvCxnSpPr/>
      </xdr:nvCxnSpPr>
      <xdr:spPr>
        <a:xfrm>
          <a:off x="3949212" y="41807424"/>
          <a:ext cx="2871166" cy="107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80597</xdr:colOff>
      <xdr:row>749</xdr:row>
      <xdr:rowOff>168518</xdr:rowOff>
    </xdr:from>
    <xdr:to>
      <xdr:col>34</xdr:col>
      <xdr:colOff>84738</xdr:colOff>
      <xdr:row>752</xdr:row>
      <xdr:rowOff>46478</xdr:rowOff>
    </xdr:to>
    <xdr:cxnSp macro="">
      <xdr:nvCxnSpPr>
        <xdr:cNvPr id="8" name="直線矢印コネクタ 7"/>
        <xdr:cNvCxnSpPr/>
      </xdr:nvCxnSpPr>
      <xdr:spPr>
        <a:xfrm flipH="1">
          <a:off x="6806712" y="41829403"/>
          <a:ext cx="4141" cy="933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146539</xdr:colOff>
      <xdr:row>752</xdr:row>
      <xdr:rowOff>87923</xdr:rowOff>
    </xdr:from>
    <xdr:to>
      <xdr:col>24</xdr:col>
      <xdr:colOff>18157</xdr:colOff>
      <xdr:row>757</xdr:row>
      <xdr:rowOff>124718</xdr:rowOff>
    </xdr:to>
    <xdr:sp macro="" textlink="">
      <xdr:nvSpPr>
        <xdr:cNvPr id="13" name="テキスト ボックス 12"/>
        <xdr:cNvSpPr txBox="1"/>
      </xdr:nvSpPr>
      <xdr:spPr>
        <a:xfrm>
          <a:off x="2322635" y="42803885"/>
          <a:ext cx="24433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５３．２百万円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139212</xdr:colOff>
      <xdr:row>752</xdr:row>
      <xdr:rowOff>95250</xdr:rowOff>
    </xdr:from>
    <xdr:to>
      <xdr:col>43</xdr:col>
      <xdr:colOff>10830</xdr:colOff>
      <xdr:row>757</xdr:row>
      <xdr:rowOff>132045</xdr:rowOff>
    </xdr:to>
    <xdr:sp macro="" textlink="">
      <xdr:nvSpPr>
        <xdr:cNvPr id="14" name="テキスト ボックス 13"/>
        <xdr:cNvSpPr txBox="1"/>
      </xdr:nvSpPr>
      <xdr:spPr>
        <a:xfrm>
          <a:off x="6074020" y="42811212"/>
          <a:ext cx="24433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２３．３百万円</a:t>
          </a:r>
        </a:p>
      </xdr:txBody>
    </xdr:sp>
    <xdr:clientData/>
  </xdr:twoCellAnchor>
  <xdr:twoCellAnchor>
    <xdr:from>
      <xdr:col>11</xdr:col>
      <xdr:colOff>153865</xdr:colOff>
      <xdr:row>757</xdr:row>
      <xdr:rowOff>476251</xdr:rowOff>
    </xdr:from>
    <xdr:to>
      <xdr:col>23</xdr:col>
      <xdr:colOff>181898</xdr:colOff>
      <xdr:row>759</xdr:row>
      <xdr:rowOff>161193</xdr:rowOff>
    </xdr:to>
    <xdr:sp macro="" textlink="">
      <xdr:nvSpPr>
        <xdr:cNvPr id="16" name="テキスト ボックス 15"/>
        <xdr:cNvSpPr txBox="1"/>
      </xdr:nvSpPr>
      <xdr:spPr>
        <a:xfrm>
          <a:off x="2329961" y="44950674"/>
          <a:ext cx="2401956" cy="10184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190501</xdr:colOff>
      <xdr:row>757</xdr:row>
      <xdr:rowOff>293077</xdr:rowOff>
    </xdr:from>
    <xdr:to>
      <xdr:col>25</xdr:col>
      <xdr:colOff>38393</xdr:colOff>
      <xdr:row>759</xdr:row>
      <xdr:rowOff>388740</xdr:rowOff>
    </xdr:to>
    <xdr:sp macro="" textlink="">
      <xdr:nvSpPr>
        <xdr:cNvPr id="18" name="右大かっこ 17"/>
        <xdr:cNvSpPr/>
      </xdr:nvSpPr>
      <xdr:spPr>
        <a:xfrm>
          <a:off x="4938347" y="44767500"/>
          <a:ext cx="45719"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109904</xdr:colOff>
      <xdr:row>757</xdr:row>
      <xdr:rowOff>329711</xdr:rowOff>
    </xdr:from>
    <xdr:to>
      <xdr:col>10</xdr:col>
      <xdr:colOff>155623</xdr:colOff>
      <xdr:row>759</xdr:row>
      <xdr:rowOff>425374</xdr:rowOff>
    </xdr:to>
    <xdr:sp macro="" textlink="">
      <xdr:nvSpPr>
        <xdr:cNvPr id="20" name="左大かっこ 19"/>
        <xdr:cNvSpPr/>
      </xdr:nvSpPr>
      <xdr:spPr>
        <a:xfrm>
          <a:off x="2088173" y="44804134"/>
          <a:ext cx="45719" cy="142916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65942</xdr:colOff>
      <xdr:row>757</xdr:row>
      <xdr:rowOff>278423</xdr:rowOff>
    </xdr:from>
    <xdr:to>
      <xdr:col>29</xdr:col>
      <xdr:colOff>111661</xdr:colOff>
      <xdr:row>759</xdr:row>
      <xdr:rowOff>374086</xdr:rowOff>
    </xdr:to>
    <xdr:sp macro="" textlink="">
      <xdr:nvSpPr>
        <xdr:cNvPr id="22" name="左大かっこ 21"/>
        <xdr:cNvSpPr/>
      </xdr:nvSpPr>
      <xdr:spPr>
        <a:xfrm>
          <a:off x="5802923" y="44752846"/>
          <a:ext cx="45719" cy="1429163"/>
        </a:xfrm>
        <a:prstGeom prst="leftBracket">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58616</xdr:colOff>
      <xdr:row>757</xdr:row>
      <xdr:rowOff>446942</xdr:rowOff>
    </xdr:from>
    <xdr:to>
      <xdr:col>43</xdr:col>
      <xdr:colOff>0</xdr:colOff>
      <xdr:row>759</xdr:row>
      <xdr:rowOff>212481</xdr:rowOff>
    </xdr:to>
    <xdr:sp macro="" textlink="">
      <xdr:nvSpPr>
        <xdr:cNvPr id="12" name="テキスト ボックス 11"/>
        <xdr:cNvSpPr txBox="1"/>
      </xdr:nvSpPr>
      <xdr:spPr>
        <a:xfrm>
          <a:off x="5993424" y="44921365"/>
          <a:ext cx="2513134" cy="10990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14653</xdr:colOff>
      <xdr:row>757</xdr:row>
      <xdr:rowOff>278423</xdr:rowOff>
    </xdr:from>
    <xdr:to>
      <xdr:col>44</xdr:col>
      <xdr:colOff>60372</xdr:colOff>
      <xdr:row>759</xdr:row>
      <xdr:rowOff>374086</xdr:rowOff>
    </xdr:to>
    <xdr:sp macro="" textlink="">
      <xdr:nvSpPr>
        <xdr:cNvPr id="15" name="右大かっこ 14"/>
        <xdr:cNvSpPr/>
      </xdr:nvSpPr>
      <xdr:spPr>
        <a:xfrm>
          <a:off x="8719038" y="44752846"/>
          <a:ext cx="45719"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760</xdr:row>
      <xdr:rowOff>0</xdr:rowOff>
    </xdr:from>
    <xdr:to>
      <xdr:col>18</xdr:col>
      <xdr:colOff>14653</xdr:colOff>
      <xdr:row>765</xdr:row>
      <xdr:rowOff>36634</xdr:rowOff>
    </xdr:to>
    <xdr:cxnSp macro="">
      <xdr:nvCxnSpPr>
        <xdr:cNvPr id="17" name="直線矢印コネクタ 16"/>
        <xdr:cNvCxnSpPr/>
      </xdr:nvCxnSpPr>
      <xdr:spPr>
        <a:xfrm>
          <a:off x="3560885" y="46474673"/>
          <a:ext cx="14653" cy="17804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102578</xdr:colOff>
      <xdr:row>765</xdr:row>
      <xdr:rowOff>102577</xdr:rowOff>
    </xdr:from>
    <xdr:to>
      <xdr:col>24</xdr:col>
      <xdr:colOff>95250</xdr:colOff>
      <xdr:row>770</xdr:row>
      <xdr:rowOff>132045</xdr:rowOff>
    </xdr:to>
    <xdr:sp macro="" textlink="">
      <xdr:nvSpPr>
        <xdr:cNvPr id="19" name="テキスト ボックス 18"/>
        <xdr:cNvSpPr txBox="1"/>
      </xdr:nvSpPr>
      <xdr:spPr>
        <a:xfrm>
          <a:off x="2278674" y="48321058"/>
          <a:ext cx="2564422" cy="16047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panose="020B0600070205080204" pitchFamily="50" charset="-128"/>
              <a:ea typeface="+mn-ea"/>
            </a:rPr>
            <a:t>C</a:t>
          </a:r>
          <a:r>
            <a:rPr kumimoji="1" lang="ja-JP" altLang="en-US" sz="1600">
              <a:latin typeface="ＭＳ Ｐゴシック" panose="020B0600070205080204" pitchFamily="50" charset="-128"/>
              <a:ea typeface="+mn-ea"/>
            </a:rPr>
            <a:t>．一般財団法人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１３．６百万円</a:t>
          </a:r>
        </a:p>
      </xdr:txBody>
    </xdr:sp>
    <xdr:clientData/>
  </xdr:twoCellAnchor>
  <xdr:twoCellAnchor>
    <xdr:from>
      <xdr:col>11</xdr:col>
      <xdr:colOff>139212</xdr:colOff>
      <xdr:row>771</xdr:row>
      <xdr:rowOff>14654</xdr:rowOff>
    </xdr:from>
    <xdr:to>
      <xdr:col>24</xdr:col>
      <xdr:colOff>190499</xdr:colOff>
      <xdr:row>774</xdr:row>
      <xdr:rowOff>256442</xdr:rowOff>
    </xdr:to>
    <xdr:sp macro="" textlink="">
      <xdr:nvSpPr>
        <xdr:cNvPr id="21" name="テキスト ボックス 20"/>
        <xdr:cNvSpPr txBox="1"/>
      </xdr:nvSpPr>
      <xdr:spPr>
        <a:xfrm>
          <a:off x="2315308" y="50123481"/>
          <a:ext cx="2623037" cy="11869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環境リスク初期評価関連調査等に係る補助業務</a:t>
          </a:r>
          <a:endParaRPr kumimoji="1" lang="en-US" altLang="ja-JP" sz="1400">
            <a:latin typeface="ＭＳ Ｐゴシック" panose="020B0600070205080204" pitchFamily="50" charset="-128"/>
            <a:ea typeface="+mn-ea"/>
          </a:endParaRPr>
        </a:p>
      </xdr:txBody>
    </xdr:sp>
    <xdr:clientData/>
  </xdr:twoCellAnchor>
  <xdr:twoCellAnchor>
    <xdr:from>
      <xdr:col>10</xdr:col>
      <xdr:colOff>139211</xdr:colOff>
      <xdr:row>770</xdr:row>
      <xdr:rowOff>205154</xdr:rowOff>
    </xdr:from>
    <xdr:to>
      <xdr:col>10</xdr:col>
      <xdr:colOff>184930</xdr:colOff>
      <xdr:row>775</xdr:row>
      <xdr:rowOff>263770</xdr:rowOff>
    </xdr:to>
    <xdr:sp macro="" textlink="">
      <xdr:nvSpPr>
        <xdr:cNvPr id="23" name="左大かっこ 22"/>
        <xdr:cNvSpPr/>
      </xdr:nvSpPr>
      <xdr:spPr>
        <a:xfrm>
          <a:off x="2117480" y="49998923"/>
          <a:ext cx="45719" cy="163390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770</xdr:row>
      <xdr:rowOff>190500</xdr:rowOff>
    </xdr:from>
    <xdr:to>
      <xdr:col>25</xdr:col>
      <xdr:colOff>140969</xdr:colOff>
      <xdr:row>775</xdr:row>
      <xdr:rowOff>249116</xdr:rowOff>
    </xdr:to>
    <xdr:sp macro="" textlink="">
      <xdr:nvSpPr>
        <xdr:cNvPr id="24" name="右大かっこ 23"/>
        <xdr:cNvSpPr/>
      </xdr:nvSpPr>
      <xdr:spPr>
        <a:xfrm>
          <a:off x="5040923" y="49984269"/>
          <a:ext cx="45719" cy="163390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175847</xdr:colOff>
      <xdr:row>762</xdr:row>
      <xdr:rowOff>329711</xdr:rowOff>
    </xdr:from>
    <xdr:to>
      <xdr:col>29</xdr:col>
      <xdr:colOff>80598</xdr:colOff>
      <xdr:row>764</xdr:row>
      <xdr:rowOff>310119</xdr:rowOff>
    </xdr:to>
    <xdr:sp macro="" textlink="">
      <xdr:nvSpPr>
        <xdr:cNvPr id="25" name="テキスト ボックス 24"/>
        <xdr:cNvSpPr txBox="1"/>
      </xdr:nvSpPr>
      <xdr:spPr>
        <a:xfrm>
          <a:off x="3736732" y="47405192"/>
          <a:ext cx="2080847" cy="808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20</xdr:col>
      <xdr:colOff>131884</xdr:colOff>
      <xdr:row>750</xdr:row>
      <xdr:rowOff>21980</xdr:rowOff>
    </xdr:from>
    <xdr:to>
      <xdr:col>30</xdr:col>
      <xdr:colOff>12231</xdr:colOff>
      <xdr:row>752</xdr:row>
      <xdr:rowOff>1464</xdr:rowOff>
    </xdr:to>
    <xdr:sp macro="" textlink="">
      <xdr:nvSpPr>
        <xdr:cNvPr id="27" name="テキスト ボックス 26"/>
        <xdr:cNvSpPr txBox="1"/>
      </xdr:nvSpPr>
      <xdr:spPr>
        <a:xfrm>
          <a:off x="4088422" y="42034557"/>
          <a:ext cx="1858617" cy="6828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14654</xdr:colOff>
      <xdr:row>750</xdr:row>
      <xdr:rowOff>21981</xdr:rowOff>
    </xdr:from>
    <xdr:to>
      <xdr:col>44</xdr:col>
      <xdr:colOff>158327</xdr:colOff>
      <xdr:row>752</xdr:row>
      <xdr:rowOff>1465</xdr:rowOff>
    </xdr:to>
    <xdr:sp macro="" textlink="">
      <xdr:nvSpPr>
        <xdr:cNvPr id="28" name="テキスト ボックス 27"/>
        <xdr:cNvSpPr txBox="1"/>
      </xdr:nvSpPr>
      <xdr:spPr>
        <a:xfrm>
          <a:off x="6938596" y="42034558"/>
          <a:ext cx="1924116" cy="6828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73269</xdr:colOff>
      <xdr:row>742</xdr:row>
      <xdr:rowOff>293078</xdr:rowOff>
    </xdr:from>
    <xdr:to>
      <xdr:col>46</xdr:col>
      <xdr:colOff>50061</xdr:colOff>
      <xdr:row>746</xdr:row>
      <xdr:rowOff>212184</xdr:rowOff>
    </xdr:to>
    <xdr:sp macro="" textlink="">
      <xdr:nvSpPr>
        <xdr:cNvPr id="29" name="大かっこ 28"/>
        <xdr:cNvSpPr>
          <a:spLocks noChangeArrowheads="1"/>
        </xdr:cNvSpPr>
      </xdr:nvSpPr>
      <xdr:spPr bwMode="auto">
        <a:xfrm>
          <a:off x="6997211" y="39492116"/>
          <a:ext cx="2152888" cy="132587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２．７</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①委員旅費等０．２百万円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②賃金２．５百万円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741" sqref="A741:F779"/>
    </sheetView>
  </sheetViews>
  <sheetFormatPr defaultRowHeight="13.2" x14ac:dyDescent="0.2"/>
  <cols>
    <col min="1" max="49" width="2.44140625" customWidth="1"/>
    <col min="50" max="50" width="6.441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244</v>
      </c>
      <c r="AT2" s="966"/>
      <c r="AU2" s="966"/>
      <c r="AV2" s="51" t="str">
        <f>IF(AW2="", "", "-")</f>
        <v/>
      </c>
      <c r="AW2" s="911"/>
      <c r="AX2" s="911"/>
    </row>
    <row r="3" spans="1:50" ht="21" customHeight="1" thickBot="1" x14ac:dyDescent="0.25">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566</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28.35"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2" customHeight="1" x14ac:dyDescent="0.2">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42" customHeight="1" x14ac:dyDescent="0.2">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4.6" customHeight="1" x14ac:dyDescent="0.2">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3"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81</v>
      </c>
      <c r="Q13" s="658"/>
      <c r="R13" s="658"/>
      <c r="S13" s="658"/>
      <c r="T13" s="658"/>
      <c r="U13" s="658"/>
      <c r="V13" s="659"/>
      <c r="W13" s="657">
        <v>81</v>
      </c>
      <c r="X13" s="658"/>
      <c r="Y13" s="658"/>
      <c r="Z13" s="658"/>
      <c r="AA13" s="658"/>
      <c r="AB13" s="658"/>
      <c r="AC13" s="659"/>
      <c r="AD13" s="657">
        <v>83</v>
      </c>
      <c r="AE13" s="658"/>
      <c r="AF13" s="658"/>
      <c r="AG13" s="658"/>
      <c r="AH13" s="658"/>
      <c r="AI13" s="658"/>
      <c r="AJ13" s="659"/>
      <c r="AK13" s="657">
        <v>83</v>
      </c>
      <c r="AL13" s="658"/>
      <c r="AM13" s="658"/>
      <c r="AN13" s="658"/>
      <c r="AO13" s="658"/>
      <c r="AP13" s="658"/>
      <c r="AQ13" s="659"/>
      <c r="AR13" s="919">
        <v>84</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574</v>
      </c>
      <c r="AL15" s="658"/>
      <c r="AM15" s="658"/>
      <c r="AN15" s="658"/>
      <c r="AO15" s="658"/>
      <c r="AP15" s="658"/>
      <c r="AQ15" s="659"/>
      <c r="AR15" s="657" t="s">
        <v>668</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81</v>
      </c>
      <c r="Q18" s="879"/>
      <c r="R18" s="879"/>
      <c r="S18" s="879"/>
      <c r="T18" s="879"/>
      <c r="U18" s="879"/>
      <c r="V18" s="880"/>
      <c r="W18" s="878">
        <f>SUM(W13:AC17)</f>
        <v>81</v>
      </c>
      <c r="X18" s="879"/>
      <c r="Y18" s="879"/>
      <c r="Z18" s="879"/>
      <c r="AA18" s="879"/>
      <c r="AB18" s="879"/>
      <c r="AC18" s="880"/>
      <c r="AD18" s="878">
        <f>SUM(AD13:AJ17)</f>
        <v>83</v>
      </c>
      <c r="AE18" s="879"/>
      <c r="AF18" s="879"/>
      <c r="AG18" s="879"/>
      <c r="AH18" s="879"/>
      <c r="AI18" s="879"/>
      <c r="AJ18" s="880"/>
      <c r="AK18" s="878">
        <f>SUM(AK13:AQ17)</f>
        <v>83</v>
      </c>
      <c r="AL18" s="879"/>
      <c r="AM18" s="879"/>
      <c r="AN18" s="879"/>
      <c r="AO18" s="879"/>
      <c r="AP18" s="879"/>
      <c r="AQ18" s="880"/>
      <c r="AR18" s="878">
        <f>SUM(AR13:AX17)</f>
        <v>84</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78</v>
      </c>
      <c r="Q19" s="658"/>
      <c r="R19" s="658"/>
      <c r="S19" s="658"/>
      <c r="T19" s="658"/>
      <c r="U19" s="658"/>
      <c r="V19" s="659"/>
      <c r="W19" s="657">
        <v>74</v>
      </c>
      <c r="X19" s="658"/>
      <c r="Y19" s="658"/>
      <c r="Z19" s="658"/>
      <c r="AA19" s="658"/>
      <c r="AB19" s="658"/>
      <c r="AC19" s="659"/>
      <c r="AD19" s="657">
        <v>79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0.96296296296296291</v>
      </c>
      <c r="Q20" s="316"/>
      <c r="R20" s="316"/>
      <c r="S20" s="316"/>
      <c r="T20" s="316"/>
      <c r="U20" s="316"/>
      <c r="V20" s="316"/>
      <c r="W20" s="316">
        <f t="shared" ref="W20" si="0">IF(W18=0, "-", SUM(W19)/W18)</f>
        <v>0.9135802469135802</v>
      </c>
      <c r="X20" s="316"/>
      <c r="Y20" s="316"/>
      <c r="Z20" s="316"/>
      <c r="AA20" s="316"/>
      <c r="AB20" s="316"/>
      <c r="AC20" s="316"/>
      <c r="AD20" s="316">
        <f t="shared" ref="AD20" si="1">IF(AD18=0, "-", SUM(AD19)/AD18)</f>
        <v>0.95180722891566261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3.6" customHeight="1" x14ac:dyDescent="0.2">
      <c r="A21" s="849"/>
      <c r="B21" s="850"/>
      <c r="C21" s="850"/>
      <c r="D21" s="850"/>
      <c r="E21" s="850"/>
      <c r="F21" s="979"/>
      <c r="G21" s="314" t="s">
        <v>357</v>
      </c>
      <c r="H21" s="315"/>
      <c r="I21" s="315"/>
      <c r="J21" s="315"/>
      <c r="K21" s="315"/>
      <c r="L21" s="315"/>
      <c r="M21" s="315"/>
      <c r="N21" s="315"/>
      <c r="O21" s="315"/>
      <c r="P21" s="316">
        <f>IF(P19=0, "-", SUM(P19)/SUM(P13,P14))</f>
        <v>0.96296296296296291</v>
      </c>
      <c r="Q21" s="316"/>
      <c r="R21" s="316"/>
      <c r="S21" s="316"/>
      <c r="T21" s="316"/>
      <c r="U21" s="316"/>
      <c r="V21" s="316"/>
      <c r="W21" s="316">
        <f t="shared" ref="W21" si="2">IF(W19=0, "-", SUM(W19)/SUM(W13,W14))</f>
        <v>0.9135802469135802</v>
      </c>
      <c r="X21" s="316"/>
      <c r="Y21" s="316"/>
      <c r="Z21" s="316"/>
      <c r="AA21" s="316"/>
      <c r="AB21" s="316"/>
      <c r="AC21" s="316"/>
      <c r="AD21" s="316">
        <f t="shared" ref="AD21" si="3">IF(AD19=0, "-", SUM(AD19)/SUM(AD13,AD14))</f>
        <v>0.95180722891566261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576</v>
      </c>
      <c r="H23" s="986"/>
      <c r="I23" s="986"/>
      <c r="J23" s="986"/>
      <c r="K23" s="986"/>
      <c r="L23" s="986"/>
      <c r="M23" s="986"/>
      <c r="N23" s="986"/>
      <c r="O23" s="987"/>
      <c r="P23" s="919">
        <v>83</v>
      </c>
      <c r="Q23" s="920"/>
      <c r="R23" s="920"/>
      <c r="S23" s="920"/>
      <c r="T23" s="920"/>
      <c r="U23" s="920"/>
      <c r="V23" s="936"/>
      <c r="W23" s="919">
        <v>84</v>
      </c>
      <c r="X23" s="920"/>
      <c r="Y23" s="920"/>
      <c r="Z23" s="920"/>
      <c r="AA23" s="920"/>
      <c r="AB23" s="920"/>
      <c r="AC23" s="936"/>
      <c r="AD23" s="956" t="s">
        <v>671</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577</v>
      </c>
      <c r="H24" s="938"/>
      <c r="I24" s="938"/>
      <c r="J24" s="938"/>
      <c r="K24" s="938"/>
      <c r="L24" s="938"/>
      <c r="M24" s="938"/>
      <c r="N24" s="938"/>
      <c r="O24" s="939"/>
      <c r="P24" s="657">
        <v>0.1</v>
      </c>
      <c r="Q24" s="658"/>
      <c r="R24" s="658"/>
      <c r="S24" s="658"/>
      <c r="T24" s="658"/>
      <c r="U24" s="658"/>
      <c r="V24" s="659"/>
      <c r="W24" s="657">
        <v>0.1</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t="s">
        <v>578</v>
      </c>
      <c r="H25" s="938"/>
      <c r="I25" s="938"/>
      <c r="J25" s="938"/>
      <c r="K25" s="938"/>
      <c r="L25" s="938"/>
      <c r="M25" s="938"/>
      <c r="N25" s="938"/>
      <c r="O25" s="939"/>
      <c r="P25" s="657">
        <v>0.1</v>
      </c>
      <c r="Q25" s="658"/>
      <c r="R25" s="658"/>
      <c r="S25" s="658"/>
      <c r="T25" s="658"/>
      <c r="U25" s="658"/>
      <c r="V25" s="659"/>
      <c r="W25" s="657">
        <v>0.1</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340</v>
      </c>
      <c r="H28" s="941"/>
      <c r="I28" s="941"/>
      <c r="J28" s="941"/>
      <c r="K28" s="941"/>
      <c r="L28" s="941"/>
      <c r="M28" s="941"/>
      <c r="N28" s="941"/>
      <c r="O28" s="942"/>
      <c r="P28" s="878">
        <f>P29-SUM(P23:P27)</f>
        <v>-0.19999999999998863</v>
      </c>
      <c r="Q28" s="879"/>
      <c r="R28" s="879"/>
      <c r="S28" s="879"/>
      <c r="T28" s="879"/>
      <c r="U28" s="879"/>
      <c r="V28" s="880"/>
      <c r="W28" s="878">
        <f>W29-SUM(W23:W27)</f>
        <v>-0.19999999999998863</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337</v>
      </c>
      <c r="H29" s="944"/>
      <c r="I29" s="944"/>
      <c r="J29" s="944"/>
      <c r="K29" s="944"/>
      <c r="L29" s="944"/>
      <c r="M29" s="944"/>
      <c r="N29" s="944"/>
      <c r="O29" s="945"/>
      <c r="P29" s="967">
        <f>AK13</f>
        <v>83</v>
      </c>
      <c r="Q29" s="968"/>
      <c r="R29" s="968"/>
      <c r="S29" s="968"/>
      <c r="T29" s="968"/>
      <c r="U29" s="968"/>
      <c r="V29" s="969"/>
      <c r="W29" s="967">
        <f>AR13</f>
        <v>84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573</v>
      </c>
      <c r="AV31" s="198"/>
      <c r="AW31" s="398" t="s">
        <v>181</v>
      </c>
      <c r="AX31" s="399"/>
    </row>
    <row r="32" spans="1:50" ht="45.15" customHeight="1" x14ac:dyDescent="0.2">
      <c r="A32" s="403"/>
      <c r="B32" s="401"/>
      <c r="C32" s="401"/>
      <c r="D32" s="401"/>
      <c r="E32" s="401"/>
      <c r="F32" s="402"/>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581</v>
      </c>
      <c r="AC32" s="464"/>
      <c r="AD32" s="464"/>
      <c r="AE32" s="216">
        <v>266</v>
      </c>
      <c r="AF32" s="217"/>
      <c r="AG32" s="217"/>
      <c r="AH32" s="217"/>
      <c r="AI32" s="216">
        <v>276</v>
      </c>
      <c r="AJ32" s="217"/>
      <c r="AK32" s="217"/>
      <c r="AL32" s="217"/>
      <c r="AM32" s="216">
        <v>284</v>
      </c>
      <c r="AN32" s="217"/>
      <c r="AO32" s="217"/>
      <c r="AP32" s="217"/>
      <c r="AQ32" s="340" t="s">
        <v>573</v>
      </c>
      <c r="AR32" s="206"/>
      <c r="AS32" s="206"/>
      <c r="AT32" s="341"/>
      <c r="AU32" s="217" t="s">
        <v>582</v>
      </c>
      <c r="AV32" s="217"/>
      <c r="AW32" s="217"/>
      <c r="AX32" s="219"/>
    </row>
    <row r="33" spans="1:50" ht="45.1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581</v>
      </c>
      <c r="AC33" s="526"/>
      <c r="AD33" s="526"/>
      <c r="AE33" s="216">
        <v>263</v>
      </c>
      <c r="AF33" s="217"/>
      <c r="AG33" s="217"/>
      <c r="AH33" s="217"/>
      <c r="AI33" s="216">
        <v>273</v>
      </c>
      <c r="AJ33" s="217"/>
      <c r="AK33" s="217"/>
      <c r="AL33" s="217"/>
      <c r="AM33" s="216">
        <v>283</v>
      </c>
      <c r="AN33" s="217"/>
      <c r="AO33" s="217"/>
      <c r="AP33" s="217"/>
      <c r="AQ33" s="340">
        <v>293</v>
      </c>
      <c r="AR33" s="206"/>
      <c r="AS33" s="206"/>
      <c r="AT33" s="341"/>
      <c r="AU33" s="217" t="s">
        <v>573</v>
      </c>
      <c r="AV33" s="217"/>
      <c r="AW33" s="217"/>
      <c r="AX33" s="219"/>
    </row>
    <row r="34" spans="1:50" ht="45.1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101.14068441064639</v>
      </c>
      <c r="AF34" s="217"/>
      <c r="AG34" s="217"/>
      <c r="AH34" s="217"/>
      <c r="AI34" s="216">
        <v>101.09890109890109</v>
      </c>
      <c r="AJ34" s="217"/>
      <c r="AK34" s="217"/>
      <c r="AL34" s="217"/>
      <c r="AM34" s="216">
        <v>100.4</v>
      </c>
      <c r="AN34" s="217"/>
      <c r="AO34" s="217"/>
      <c r="AP34" s="217"/>
      <c r="AQ34" s="340" t="s">
        <v>573</v>
      </c>
      <c r="AR34" s="206"/>
      <c r="AS34" s="206"/>
      <c r="AT34" s="341"/>
      <c r="AU34" s="217" t="s">
        <v>573</v>
      </c>
      <c r="AV34" s="217"/>
      <c r="AW34" s="217"/>
      <c r="AX34" s="219"/>
    </row>
    <row r="35" spans="1:50" ht="31.05" customHeight="1" x14ac:dyDescent="0.2">
      <c r="A35" s="224" t="s">
        <v>384</v>
      </c>
      <c r="B35" s="225"/>
      <c r="C35" s="225"/>
      <c r="D35" s="225"/>
      <c r="E35" s="225"/>
      <c r="F35" s="226"/>
      <c r="G35" s="230" t="s">
        <v>663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1.0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2">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2">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581</v>
      </c>
      <c r="AC101" s="464"/>
      <c r="AD101" s="464"/>
      <c r="AE101" s="216">
        <v>12</v>
      </c>
      <c r="AF101" s="217"/>
      <c r="AG101" s="217"/>
      <c r="AH101" s="218"/>
      <c r="AI101" s="216">
        <v>17</v>
      </c>
      <c r="AJ101" s="217"/>
      <c r="AK101" s="217"/>
      <c r="AL101" s="218"/>
      <c r="AM101" s="216">
        <v>16</v>
      </c>
      <c r="AN101" s="217"/>
      <c r="AO101" s="217"/>
      <c r="AP101" s="218"/>
      <c r="AQ101" s="216" t="s">
        <v>568</v>
      </c>
      <c r="AR101" s="217"/>
      <c r="AS101" s="217"/>
      <c r="AT101" s="218"/>
      <c r="AU101" s="216" t="s">
        <v>573</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581</v>
      </c>
      <c r="AC102" s="464"/>
      <c r="AD102" s="464"/>
      <c r="AE102" s="421">
        <v>12</v>
      </c>
      <c r="AF102" s="421"/>
      <c r="AG102" s="421"/>
      <c r="AH102" s="421"/>
      <c r="AI102" s="421">
        <v>14</v>
      </c>
      <c r="AJ102" s="421"/>
      <c r="AK102" s="421"/>
      <c r="AL102" s="421"/>
      <c r="AM102" s="421">
        <v>14</v>
      </c>
      <c r="AN102" s="421"/>
      <c r="AO102" s="421"/>
      <c r="AP102" s="421"/>
      <c r="AQ102" s="271">
        <v>14</v>
      </c>
      <c r="AR102" s="272"/>
      <c r="AS102" s="272"/>
      <c r="AT102" s="317"/>
      <c r="AU102" s="271" t="s">
        <v>582</v>
      </c>
      <c r="AV102" s="272"/>
      <c r="AW102" s="272"/>
      <c r="AX102" s="317"/>
    </row>
    <row r="103" spans="1:60" ht="31.5" hidden="1" customHeight="1" x14ac:dyDescent="0.2">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2">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6509301</v>
      </c>
      <c r="AF116" s="421"/>
      <c r="AG116" s="421"/>
      <c r="AH116" s="421"/>
      <c r="AI116" s="421">
        <v>4378566</v>
      </c>
      <c r="AJ116" s="421"/>
      <c r="AK116" s="421"/>
      <c r="AL116" s="421"/>
      <c r="AM116" s="421">
        <f>ROUND(79219110/16,0)</f>
        <v>4951194</v>
      </c>
      <c r="AN116" s="421"/>
      <c r="AO116" s="421"/>
      <c r="AP116" s="421"/>
      <c r="AQ116" s="216">
        <f>ROUND(82712000/14,0)</f>
        <v>5908000</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54" t="s">
        <v>587</v>
      </c>
      <c r="AF117" s="554"/>
      <c r="AG117" s="554"/>
      <c r="AH117" s="554"/>
      <c r="AI117" s="554" t="s">
        <v>588</v>
      </c>
      <c r="AJ117" s="554"/>
      <c r="AK117" s="554"/>
      <c r="AL117" s="554"/>
      <c r="AM117" s="554" t="s">
        <v>664</v>
      </c>
      <c r="AN117" s="554"/>
      <c r="AO117" s="554"/>
      <c r="AP117" s="554"/>
      <c r="AQ117" s="554" t="s">
        <v>665</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2">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2">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2">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2">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4.5" customHeight="1" x14ac:dyDescent="0.2">
      <c r="A130" s="187" t="s">
        <v>411</v>
      </c>
      <c r="B130" s="184"/>
      <c r="C130" s="183" t="s">
        <v>239</v>
      </c>
      <c r="D130" s="184"/>
      <c r="E130" s="168" t="s">
        <v>268</v>
      </c>
      <c r="F130" s="169"/>
      <c r="G130" s="170" t="s">
        <v>568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4.5" customHeight="1" x14ac:dyDescent="0.2">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666</v>
      </c>
      <c r="AR133" s="198"/>
      <c r="AS133" s="132" t="s">
        <v>236</v>
      </c>
      <c r="AT133" s="133"/>
      <c r="AU133" s="199" t="s">
        <v>412</v>
      </c>
      <c r="AV133" s="199"/>
      <c r="AW133" s="132" t="s">
        <v>181</v>
      </c>
      <c r="AX133" s="194"/>
    </row>
    <row r="134" spans="1:50" ht="29.55" customHeight="1" x14ac:dyDescent="0.2">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v>12</v>
      </c>
      <c r="AF134" s="206"/>
      <c r="AG134" s="206"/>
      <c r="AH134" s="206"/>
      <c r="AI134" s="205">
        <v>17</v>
      </c>
      <c r="AJ134" s="206"/>
      <c r="AK134" s="206"/>
      <c r="AL134" s="206"/>
      <c r="AM134" s="205">
        <v>16</v>
      </c>
      <c r="AN134" s="206"/>
      <c r="AO134" s="206"/>
      <c r="AP134" s="206"/>
      <c r="AQ134" s="205" t="s">
        <v>568</v>
      </c>
      <c r="AR134" s="206"/>
      <c r="AS134" s="206"/>
      <c r="AT134" s="206"/>
      <c r="AU134" s="205" t="s">
        <v>573</v>
      </c>
      <c r="AV134" s="206"/>
      <c r="AW134" s="206"/>
      <c r="AX134" s="207"/>
    </row>
    <row r="135" spans="1:50" ht="29.5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v>12</v>
      </c>
      <c r="AF135" s="206"/>
      <c r="AG135" s="206"/>
      <c r="AH135" s="206"/>
      <c r="AI135" s="205">
        <v>14</v>
      </c>
      <c r="AJ135" s="206"/>
      <c r="AK135" s="206"/>
      <c r="AL135" s="206"/>
      <c r="AM135" s="205">
        <v>14</v>
      </c>
      <c r="AN135" s="206"/>
      <c r="AO135" s="206"/>
      <c r="AP135" s="206"/>
      <c r="AQ135" s="205" t="s">
        <v>667</v>
      </c>
      <c r="AR135" s="206"/>
      <c r="AS135" s="206"/>
      <c r="AT135" s="206"/>
      <c r="AU135" s="205" t="s">
        <v>591</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799999999999997" customHeight="1" x14ac:dyDescent="0.2">
      <c r="A430" s="188"/>
      <c r="B430" s="185"/>
      <c r="C430" s="177" t="s">
        <v>426</v>
      </c>
      <c r="D430" s="931"/>
      <c r="E430" s="173" t="s">
        <v>404</v>
      </c>
      <c r="F430" s="898"/>
      <c r="G430" s="899" t="s">
        <v>255</v>
      </c>
      <c r="H430" s="122"/>
      <c r="I430" s="122"/>
      <c r="J430" s="900" t="s">
        <v>568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594</v>
      </c>
      <c r="AF432" s="199"/>
      <c r="AG432" s="132" t="s">
        <v>236</v>
      </c>
      <c r="AH432" s="133"/>
      <c r="AI432" s="155"/>
      <c r="AJ432" s="155"/>
      <c r="AK432" s="155"/>
      <c r="AL432" s="153"/>
      <c r="AM432" s="155"/>
      <c r="AN432" s="155"/>
      <c r="AO432" s="155"/>
      <c r="AP432" s="153"/>
      <c r="AQ432" s="590" t="s">
        <v>573</v>
      </c>
      <c r="AR432" s="199"/>
      <c r="AS432" s="132" t="s">
        <v>236</v>
      </c>
      <c r="AT432" s="133"/>
      <c r="AU432" s="199" t="s">
        <v>573</v>
      </c>
      <c r="AV432" s="199"/>
      <c r="AW432" s="132" t="s">
        <v>181</v>
      </c>
      <c r="AX432" s="194"/>
    </row>
    <row r="433" spans="1:50" ht="23.25" customHeight="1" x14ac:dyDescent="0.2">
      <c r="A433" s="188"/>
      <c r="B433" s="185"/>
      <c r="C433" s="179"/>
      <c r="D433" s="185"/>
      <c r="E433" s="342"/>
      <c r="F433" s="343"/>
      <c r="G433" s="103" t="s">
        <v>653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593</v>
      </c>
      <c r="AC433" s="212"/>
      <c r="AD433" s="212"/>
      <c r="AE433" s="340" t="s">
        <v>595</v>
      </c>
      <c r="AF433" s="206"/>
      <c r="AG433" s="206"/>
      <c r="AH433" s="206"/>
      <c r="AI433" s="340" t="s">
        <v>573</v>
      </c>
      <c r="AJ433" s="206"/>
      <c r="AK433" s="206"/>
      <c r="AL433" s="206"/>
      <c r="AM433" s="340" t="s">
        <v>573</v>
      </c>
      <c r="AN433" s="206"/>
      <c r="AO433" s="206"/>
      <c r="AP433" s="341"/>
      <c r="AQ433" s="340" t="s">
        <v>573</v>
      </c>
      <c r="AR433" s="206"/>
      <c r="AS433" s="206"/>
      <c r="AT433" s="341"/>
      <c r="AU433" s="206" t="s">
        <v>573</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573</v>
      </c>
      <c r="AC434" s="204"/>
      <c r="AD434" s="204"/>
      <c r="AE434" s="340" t="s">
        <v>573</v>
      </c>
      <c r="AF434" s="206"/>
      <c r="AG434" s="206"/>
      <c r="AH434" s="341"/>
      <c r="AI434" s="340" t="s">
        <v>573</v>
      </c>
      <c r="AJ434" s="206"/>
      <c r="AK434" s="206"/>
      <c r="AL434" s="206"/>
      <c r="AM434" s="340" t="s">
        <v>573</v>
      </c>
      <c r="AN434" s="206"/>
      <c r="AO434" s="206"/>
      <c r="AP434" s="341"/>
      <c r="AQ434" s="340" t="s">
        <v>573</v>
      </c>
      <c r="AR434" s="206"/>
      <c r="AS434" s="206"/>
      <c r="AT434" s="341"/>
      <c r="AU434" s="206" t="s">
        <v>597</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573</v>
      </c>
      <c r="AF435" s="206"/>
      <c r="AG435" s="206"/>
      <c r="AH435" s="341"/>
      <c r="AI435" s="340" t="s">
        <v>573</v>
      </c>
      <c r="AJ435" s="206"/>
      <c r="AK435" s="206"/>
      <c r="AL435" s="206"/>
      <c r="AM435" s="340" t="s">
        <v>596</v>
      </c>
      <c r="AN435" s="206"/>
      <c r="AO435" s="206"/>
      <c r="AP435" s="341"/>
      <c r="AQ435" s="340" t="s">
        <v>591</v>
      </c>
      <c r="AR435" s="206"/>
      <c r="AS435" s="206"/>
      <c r="AT435" s="341"/>
      <c r="AU435" s="206" t="s">
        <v>573</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0" t="s">
        <v>598</v>
      </c>
      <c r="AR457" s="199"/>
      <c r="AS457" s="132" t="s">
        <v>236</v>
      </c>
      <c r="AT457" s="133"/>
      <c r="AU457" s="199" t="s">
        <v>573</v>
      </c>
      <c r="AV457" s="199"/>
      <c r="AW457" s="132" t="s">
        <v>181</v>
      </c>
      <c r="AX457" s="194"/>
    </row>
    <row r="458" spans="1:50" ht="23.25" customHeight="1" x14ac:dyDescent="0.2">
      <c r="A458" s="188"/>
      <c r="B458" s="185"/>
      <c r="C458" s="179"/>
      <c r="D458" s="185"/>
      <c r="E458" s="342"/>
      <c r="F458" s="343"/>
      <c r="G458" s="103" t="s">
        <v>653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573</v>
      </c>
      <c r="AC458" s="212"/>
      <c r="AD458" s="212"/>
      <c r="AE458" s="340" t="s">
        <v>568</v>
      </c>
      <c r="AF458" s="206"/>
      <c r="AG458" s="206"/>
      <c r="AH458" s="206"/>
      <c r="AI458" s="340" t="s">
        <v>568</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595</v>
      </c>
      <c r="AC459" s="204"/>
      <c r="AD459" s="204"/>
      <c r="AE459" s="340" t="s">
        <v>568</v>
      </c>
      <c r="AF459" s="206"/>
      <c r="AG459" s="206"/>
      <c r="AH459" s="341"/>
      <c r="AI459" s="340" t="s">
        <v>568</v>
      </c>
      <c r="AJ459" s="206"/>
      <c r="AK459" s="206"/>
      <c r="AL459" s="206"/>
      <c r="AM459" s="340" t="s">
        <v>568</v>
      </c>
      <c r="AN459" s="206"/>
      <c r="AO459" s="206"/>
      <c r="AP459" s="341"/>
      <c r="AQ459" s="340" t="s">
        <v>568</v>
      </c>
      <c r="AR459" s="206"/>
      <c r="AS459" s="206"/>
      <c r="AT459" s="341"/>
      <c r="AU459" s="206" t="s">
        <v>568</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568</v>
      </c>
      <c r="AF460" s="206"/>
      <c r="AG460" s="206"/>
      <c r="AH460" s="341"/>
      <c r="AI460" s="340" t="s">
        <v>568</v>
      </c>
      <c r="AJ460" s="206"/>
      <c r="AK460" s="206"/>
      <c r="AL460" s="206"/>
      <c r="AM460" s="340" t="s">
        <v>568</v>
      </c>
      <c r="AN460" s="206"/>
      <c r="AO460" s="206"/>
      <c r="AP460" s="341"/>
      <c r="AQ460" s="340" t="s">
        <v>568</v>
      </c>
      <c r="AR460" s="206"/>
      <c r="AS460" s="206"/>
      <c r="AT460" s="341"/>
      <c r="AU460" s="206" t="s">
        <v>568</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7.55" customHeight="1" x14ac:dyDescent="0.2">
      <c r="A482" s="188"/>
      <c r="B482" s="185"/>
      <c r="C482" s="179"/>
      <c r="D482" s="185"/>
      <c r="E482" s="124"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7.5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799999999999997" hidden="1" customHeight="1" x14ac:dyDescent="0.2">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799999999999997" hidden="1" customHeight="1" x14ac:dyDescent="0.2">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799999999999997" hidden="1" customHeight="1" x14ac:dyDescent="0.2">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799999999999997" hidden="1" customHeight="1" x14ac:dyDescent="0.2">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45"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45"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45"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68.5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27.45"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4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4" t="s">
        <v>662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654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567</v>
      </c>
      <c r="AE710" s="327"/>
      <c r="AF710" s="327"/>
      <c r="AG710" s="100" t="s">
        <v>604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599</v>
      </c>
      <c r="AE713" s="327"/>
      <c r="AF713" s="66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40.799999999999997" customHeight="1" x14ac:dyDescent="0.2">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45" customHeight="1" x14ac:dyDescent="0.2">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27.45"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82.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4" t="s">
        <v>573</v>
      </c>
      <c r="AH719" s="104"/>
      <c r="AI719" s="104"/>
      <c r="AJ719" s="104"/>
      <c r="AK719" s="104"/>
      <c r="AL719" s="104"/>
      <c r="AM719" s="104"/>
      <c r="AN719" s="104"/>
      <c r="AO719" s="104"/>
      <c r="AP719" s="104"/>
      <c r="AQ719" s="104"/>
      <c r="AR719" s="104"/>
      <c r="AS719" s="104"/>
      <c r="AT719" s="104"/>
      <c r="AU719" s="104"/>
      <c r="AV719" s="104"/>
      <c r="AW719" s="104"/>
      <c r="AX719" s="125"/>
    </row>
    <row r="720" spans="1:50" ht="26.55" customHeight="1" x14ac:dyDescent="0.2">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t="s">
        <v>591</v>
      </c>
      <c r="K721" s="289"/>
      <c r="L721" s="82" t="str">
        <f>IF(M721="","","-")</f>
        <v/>
      </c>
      <c r="M721" s="83"/>
      <c r="N721" s="302" t="s">
        <v>573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7.5" customHeight="1" thickBot="1" x14ac:dyDescent="0.25">
      <c r="A729" s="634" t="s">
        <v>669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4" customHeight="1" thickBot="1" x14ac:dyDescent="0.25">
      <c r="A731" s="799" t="s">
        <v>138</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7.5" customHeight="1" thickBot="1" x14ac:dyDescent="0.25">
      <c r="A733" s="673" t="s">
        <v>138</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6.8"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407</v>
      </c>
      <c r="B737" s="209"/>
      <c r="C737" s="209"/>
      <c r="D737" s="210"/>
      <c r="E737" s="989" t="s">
        <v>613</v>
      </c>
      <c r="F737" s="989"/>
      <c r="G737" s="989"/>
      <c r="H737" s="989"/>
      <c r="I737" s="989"/>
      <c r="J737" s="989"/>
      <c r="K737" s="989"/>
      <c r="L737" s="989"/>
      <c r="M737" s="989"/>
      <c r="N737" s="365" t="s">
        <v>402</v>
      </c>
      <c r="O737" s="365"/>
      <c r="P737" s="365"/>
      <c r="Q737" s="365"/>
      <c r="R737" s="989" t="s">
        <v>615</v>
      </c>
      <c r="S737" s="989"/>
      <c r="T737" s="989"/>
      <c r="U737" s="989"/>
      <c r="V737" s="989"/>
      <c r="W737" s="989"/>
      <c r="X737" s="989"/>
      <c r="Y737" s="989"/>
      <c r="Z737" s="989"/>
      <c r="AA737" s="365" t="s">
        <v>401</v>
      </c>
      <c r="AB737" s="365"/>
      <c r="AC737" s="365"/>
      <c r="AD737" s="365"/>
      <c r="AE737" s="989" t="s">
        <v>617</v>
      </c>
      <c r="AF737" s="989"/>
      <c r="AG737" s="989"/>
      <c r="AH737" s="989"/>
      <c r="AI737" s="989"/>
      <c r="AJ737" s="989"/>
      <c r="AK737" s="989"/>
      <c r="AL737" s="989"/>
      <c r="AM737" s="989"/>
      <c r="AN737" s="365" t="s">
        <v>400</v>
      </c>
      <c r="AO737" s="365"/>
      <c r="AP737" s="365"/>
      <c r="AQ737" s="365"/>
      <c r="AR737" s="995" t="s">
        <v>619</v>
      </c>
      <c r="AS737" s="996"/>
      <c r="AT737" s="996"/>
      <c r="AU737" s="996"/>
      <c r="AV737" s="996"/>
      <c r="AW737" s="996"/>
      <c r="AX737" s="997"/>
      <c r="AY737" s="88"/>
      <c r="AZ737" s="88"/>
    </row>
    <row r="738" spans="1:52" ht="24.75" customHeight="1" x14ac:dyDescent="0.2">
      <c r="A738" s="988" t="s">
        <v>399</v>
      </c>
      <c r="B738" s="209"/>
      <c r="C738" s="209"/>
      <c r="D738" s="210"/>
      <c r="E738" s="989" t="s">
        <v>614</v>
      </c>
      <c r="F738" s="989"/>
      <c r="G738" s="989"/>
      <c r="H738" s="989"/>
      <c r="I738" s="989"/>
      <c r="J738" s="989"/>
      <c r="K738" s="989"/>
      <c r="L738" s="989"/>
      <c r="M738" s="989"/>
      <c r="N738" s="365" t="s">
        <v>398</v>
      </c>
      <c r="O738" s="365"/>
      <c r="P738" s="365"/>
      <c r="Q738" s="365"/>
      <c r="R738" s="989" t="s">
        <v>616</v>
      </c>
      <c r="S738" s="989"/>
      <c r="T738" s="989"/>
      <c r="U738" s="989"/>
      <c r="V738" s="989"/>
      <c r="W738" s="989"/>
      <c r="X738" s="989"/>
      <c r="Y738" s="989"/>
      <c r="Z738" s="989"/>
      <c r="AA738" s="365" t="s">
        <v>397</v>
      </c>
      <c r="AB738" s="365"/>
      <c r="AC738" s="365"/>
      <c r="AD738" s="365"/>
      <c r="AE738" s="989" t="s">
        <v>618</v>
      </c>
      <c r="AF738" s="989"/>
      <c r="AG738" s="989"/>
      <c r="AH738" s="989"/>
      <c r="AI738" s="989"/>
      <c r="AJ738" s="989"/>
      <c r="AK738" s="989"/>
      <c r="AL738" s="989"/>
      <c r="AM738" s="989"/>
      <c r="AN738" s="365" t="s">
        <v>396</v>
      </c>
      <c r="AO738" s="365"/>
      <c r="AP738" s="365"/>
      <c r="AQ738" s="365"/>
      <c r="AR738" s="995" t="s">
        <v>616</v>
      </c>
      <c r="AS738" s="996"/>
      <c r="AT738" s="996"/>
      <c r="AU738" s="996"/>
      <c r="AV738" s="996"/>
      <c r="AW738" s="996"/>
      <c r="AX738" s="997"/>
    </row>
    <row r="739" spans="1:52" ht="24.75" customHeight="1" x14ac:dyDescent="0.2">
      <c r="A739" s="988" t="s">
        <v>395</v>
      </c>
      <c r="B739" s="209"/>
      <c r="C739" s="209"/>
      <c r="D739" s="210"/>
      <c r="E739" s="989" t="s">
        <v>620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419</v>
      </c>
      <c r="B740" s="971"/>
      <c r="C740" s="971"/>
      <c r="D740" s="972"/>
      <c r="E740" s="973" t="s">
        <v>561</v>
      </c>
      <c r="F740" s="974"/>
      <c r="G740" s="974"/>
      <c r="H740" s="92" t="str">
        <f>IF(E740="", "", "(")</f>
        <v>(</v>
      </c>
      <c r="I740" s="974"/>
      <c r="J740" s="974"/>
      <c r="K740" s="92" t="str">
        <f>IF(OR(I740="　", I740=""), "", "-")</f>
        <v/>
      </c>
      <c r="L740" s="975">
        <v>241</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8"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8"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8"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8.60000000000000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8.600000000000001"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390</v>
      </c>
      <c r="B780" s="629"/>
      <c r="C780" s="629"/>
      <c r="D780" s="629"/>
      <c r="E780" s="629"/>
      <c r="F780" s="630"/>
      <c r="G780" s="595" t="s">
        <v>621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622</v>
      </c>
      <c r="H782" s="671"/>
      <c r="I782" s="671"/>
      <c r="J782" s="671"/>
      <c r="K782" s="672"/>
      <c r="L782" s="664" t="s">
        <v>623</v>
      </c>
      <c r="M782" s="665"/>
      <c r="N782" s="665"/>
      <c r="O782" s="665"/>
      <c r="P782" s="665"/>
      <c r="Q782" s="665"/>
      <c r="R782" s="665"/>
      <c r="S782" s="665"/>
      <c r="T782" s="665"/>
      <c r="U782" s="665"/>
      <c r="V782" s="665"/>
      <c r="W782" s="665"/>
      <c r="X782" s="666"/>
      <c r="Y782" s="388">
        <v>15.2</v>
      </c>
      <c r="Z782" s="389"/>
      <c r="AA782" s="389"/>
      <c r="AB782" s="805"/>
      <c r="AC782" s="670" t="s">
        <v>642</v>
      </c>
      <c r="AD782" s="671"/>
      <c r="AE782" s="671"/>
      <c r="AF782" s="671"/>
      <c r="AG782" s="672"/>
      <c r="AH782" s="664" t="s">
        <v>643</v>
      </c>
      <c r="AI782" s="665"/>
      <c r="AJ782" s="665"/>
      <c r="AK782" s="665"/>
      <c r="AL782" s="665"/>
      <c r="AM782" s="665"/>
      <c r="AN782" s="665"/>
      <c r="AO782" s="665"/>
      <c r="AP782" s="665"/>
      <c r="AQ782" s="665"/>
      <c r="AR782" s="665"/>
      <c r="AS782" s="665"/>
      <c r="AT782" s="666"/>
      <c r="AU782" s="388">
        <v>21.2</v>
      </c>
      <c r="AV782" s="389"/>
      <c r="AW782" s="389"/>
      <c r="AX782" s="390"/>
    </row>
    <row r="783" spans="1:50" ht="24.75" customHeight="1" x14ac:dyDescent="0.2">
      <c r="A783" s="631"/>
      <c r="B783" s="632"/>
      <c r="C783" s="632"/>
      <c r="D783" s="632"/>
      <c r="E783" s="632"/>
      <c r="F783" s="633"/>
      <c r="G783" s="606" t="s">
        <v>624</v>
      </c>
      <c r="H783" s="607"/>
      <c r="I783" s="607"/>
      <c r="J783" s="607"/>
      <c r="K783" s="608"/>
      <c r="L783" s="598" t="s">
        <v>625</v>
      </c>
      <c r="M783" s="599"/>
      <c r="N783" s="599"/>
      <c r="O783" s="599"/>
      <c r="P783" s="599"/>
      <c r="Q783" s="599"/>
      <c r="R783" s="599"/>
      <c r="S783" s="599"/>
      <c r="T783" s="599"/>
      <c r="U783" s="599"/>
      <c r="V783" s="599"/>
      <c r="W783" s="599"/>
      <c r="X783" s="600"/>
      <c r="Y783" s="601">
        <v>12.4</v>
      </c>
      <c r="Z783" s="602"/>
      <c r="AA783" s="602"/>
      <c r="AB783" s="612"/>
      <c r="AC783" s="606" t="s">
        <v>626</v>
      </c>
      <c r="AD783" s="607"/>
      <c r="AE783" s="607"/>
      <c r="AF783" s="607"/>
      <c r="AG783" s="608"/>
      <c r="AH783" s="598" t="s">
        <v>644</v>
      </c>
      <c r="AI783" s="599"/>
      <c r="AJ783" s="599"/>
      <c r="AK783" s="599"/>
      <c r="AL783" s="599"/>
      <c r="AM783" s="599"/>
      <c r="AN783" s="599"/>
      <c r="AO783" s="599"/>
      <c r="AP783" s="599"/>
      <c r="AQ783" s="599"/>
      <c r="AR783" s="599"/>
      <c r="AS783" s="599"/>
      <c r="AT783" s="600"/>
      <c r="AU783" s="601">
        <v>2.1</v>
      </c>
      <c r="AV783" s="602"/>
      <c r="AW783" s="602"/>
      <c r="AX783" s="603"/>
    </row>
    <row r="784" spans="1:50" ht="24.75" customHeight="1" x14ac:dyDescent="0.2">
      <c r="A784" s="631"/>
      <c r="B784" s="632"/>
      <c r="C784" s="632"/>
      <c r="D784" s="632"/>
      <c r="E784" s="632"/>
      <c r="F784" s="633"/>
      <c r="G784" s="606" t="s">
        <v>627</v>
      </c>
      <c r="H784" s="607"/>
      <c r="I784" s="607"/>
      <c r="J784" s="607"/>
      <c r="K784" s="608"/>
      <c r="L784" s="598" t="s">
        <v>628</v>
      </c>
      <c r="M784" s="599"/>
      <c r="N784" s="599"/>
      <c r="O784" s="599"/>
      <c r="P784" s="599"/>
      <c r="Q784" s="599"/>
      <c r="R784" s="599"/>
      <c r="S784" s="599"/>
      <c r="T784" s="599"/>
      <c r="U784" s="599"/>
      <c r="V784" s="599"/>
      <c r="W784" s="599"/>
      <c r="X784" s="600"/>
      <c r="Y784" s="601">
        <v>10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629</v>
      </c>
      <c r="H785" s="607"/>
      <c r="I785" s="607"/>
      <c r="J785" s="607"/>
      <c r="K785" s="608"/>
      <c r="L785" s="598" t="s">
        <v>630</v>
      </c>
      <c r="M785" s="599"/>
      <c r="N785" s="599"/>
      <c r="O785" s="599"/>
      <c r="P785" s="599"/>
      <c r="Q785" s="599"/>
      <c r="R785" s="599"/>
      <c r="S785" s="599"/>
      <c r="T785" s="599"/>
      <c r="U785" s="599"/>
      <c r="V785" s="599"/>
      <c r="W785" s="599"/>
      <c r="X785" s="600"/>
      <c r="Y785" s="601">
        <v>3.9</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631</v>
      </c>
      <c r="H786" s="607"/>
      <c r="I786" s="607"/>
      <c r="J786" s="607"/>
      <c r="K786" s="608"/>
      <c r="L786" s="598" t="s">
        <v>632</v>
      </c>
      <c r="M786" s="599"/>
      <c r="N786" s="599"/>
      <c r="O786" s="599"/>
      <c r="P786" s="599"/>
      <c r="Q786" s="599"/>
      <c r="R786" s="599"/>
      <c r="S786" s="599"/>
      <c r="T786" s="599"/>
      <c r="U786" s="599"/>
      <c r="V786" s="599"/>
      <c r="W786" s="599"/>
      <c r="X786" s="600"/>
      <c r="Y786" s="601">
        <v>3.3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633</v>
      </c>
      <c r="H787" s="607"/>
      <c r="I787" s="607"/>
      <c r="J787" s="607"/>
      <c r="K787" s="608"/>
      <c r="L787" s="598" t="s">
        <v>634</v>
      </c>
      <c r="M787" s="599"/>
      <c r="N787" s="599"/>
      <c r="O787" s="599"/>
      <c r="P787" s="599"/>
      <c r="Q787" s="599"/>
      <c r="R787" s="599"/>
      <c r="S787" s="599"/>
      <c r="T787" s="599"/>
      <c r="U787" s="599"/>
      <c r="V787" s="599"/>
      <c r="W787" s="599"/>
      <c r="X787" s="600"/>
      <c r="Y787" s="601">
        <v>2.6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635</v>
      </c>
      <c r="H788" s="607"/>
      <c r="I788" s="607"/>
      <c r="J788" s="607"/>
      <c r="K788" s="608"/>
      <c r="L788" s="598" t="s">
        <v>636</v>
      </c>
      <c r="M788" s="599"/>
      <c r="N788" s="599"/>
      <c r="O788" s="599"/>
      <c r="P788" s="599"/>
      <c r="Q788" s="599"/>
      <c r="R788" s="599"/>
      <c r="S788" s="599"/>
      <c r="T788" s="599"/>
      <c r="U788" s="599"/>
      <c r="V788" s="599"/>
      <c r="W788" s="599"/>
      <c r="X788" s="600"/>
      <c r="Y788" s="601">
        <v>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637</v>
      </c>
      <c r="H789" s="607"/>
      <c r="I789" s="607"/>
      <c r="J789" s="607"/>
      <c r="K789" s="608"/>
      <c r="L789" s="598" t="s">
        <v>638</v>
      </c>
      <c r="M789" s="599"/>
      <c r="N789" s="599"/>
      <c r="O789" s="599"/>
      <c r="P789" s="599"/>
      <c r="Q789" s="599"/>
      <c r="R789" s="599"/>
      <c r="S789" s="599"/>
      <c r="T789" s="599"/>
      <c r="U789" s="599"/>
      <c r="V789" s="599"/>
      <c r="W789" s="599"/>
      <c r="X789" s="600"/>
      <c r="Y789" s="601">
        <v>1.9</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t="s">
        <v>639</v>
      </c>
      <c r="H790" s="607"/>
      <c r="I790" s="607"/>
      <c r="J790" s="607"/>
      <c r="K790" s="608"/>
      <c r="L790" s="598" t="s">
        <v>640</v>
      </c>
      <c r="M790" s="599"/>
      <c r="N790" s="599"/>
      <c r="O790" s="599"/>
      <c r="P790" s="599"/>
      <c r="Q790" s="599"/>
      <c r="R790" s="599"/>
      <c r="S790" s="599"/>
      <c r="T790" s="599"/>
      <c r="U790" s="599"/>
      <c r="V790" s="599"/>
      <c r="W790" s="599"/>
      <c r="X790" s="600"/>
      <c r="Y790" s="601">
        <v>1.9</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53.199999999999996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23.3</v>
      </c>
      <c r="AV792" s="832"/>
      <c r="AW792" s="832"/>
      <c r="AX792" s="834"/>
    </row>
    <row r="793" spans="1:50" ht="24.75" customHeight="1" x14ac:dyDescent="0.2">
      <c r="A793" s="631"/>
      <c r="B793" s="632"/>
      <c r="C793" s="632"/>
      <c r="D793" s="632"/>
      <c r="E793" s="632"/>
      <c r="F793" s="633"/>
      <c r="G793" s="595" t="s">
        <v>645</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656</v>
      </c>
      <c r="H795" s="671"/>
      <c r="I795" s="671"/>
      <c r="J795" s="671"/>
      <c r="K795" s="672"/>
      <c r="L795" s="664" t="s">
        <v>657</v>
      </c>
      <c r="M795" s="665"/>
      <c r="N795" s="665"/>
      <c r="O795" s="665"/>
      <c r="P795" s="665"/>
      <c r="Q795" s="665"/>
      <c r="R795" s="665"/>
      <c r="S795" s="665"/>
      <c r="T795" s="665"/>
      <c r="U795" s="665"/>
      <c r="V795" s="665"/>
      <c r="W795" s="665"/>
      <c r="X795" s="666"/>
      <c r="Y795" s="388">
        <v>9.9</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customHeight="1" x14ac:dyDescent="0.2">
      <c r="A796" s="631"/>
      <c r="B796" s="632"/>
      <c r="C796" s="632"/>
      <c r="D796" s="632"/>
      <c r="E796" s="632"/>
      <c r="F796" s="633"/>
      <c r="G796" s="606" t="s">
        <v>80</v>
      </c>
      <c r="H796" s="607"/>
      <c r="I796" s="607"/>
      <c r="J796" s="607"/>
      <c r="K796" s="608"/>
      <c r="L796" s="598" t="s">
        <v>658</v>
      </c>
      <c r="M796" s="599"/>
      <c r="N796" s="599"/>
      <c r="O796" s="599"/>
      <c r="P796" s="599"/>
      <c r="Q796" s="599"/>
      <c r="R796" s="599"/>
      <c r="S796" s="599"/>
      <c r="T796" s="599"/>
      <c r="U796" s="599"/>
      <c r="V796" s="599"/>
      <c r="W796" s="599"/>
      <c r="X796" s="600"/>
      <c r="Y796" s="601">
        <v>3.6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659</v>
      </c>
      <c r="H797" s="607"/>
      <c r="I797" s="607"/>
      <c r="J797" s="607"/>
      <c r="K797" s="608"/>
      <c r="L797" s="598" t="s">
        <v>660</v>
      </c>
      <c r="M797" s="599"/>
      <c r="N797" s="599"/>
      <c r="O797" s="599"/>
      <c r="P797" s="599"/>
      <c r="Q797" s="599"/>
      <c r="R797" s="599"/>
      <c r="S797" s="599"/>
      <c r="T797" s="599"/>
      <c r="U797" s="599"/>
      <c r="V797" s="599"/>
      <c r="W797" s="599"/>
      <c r="X797" s="600"/>
      <c r="Y797" s="601">
        <v>0.1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13.6</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2">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6.7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41.7" customHeight="1" x14ac:dyDescent="0.2">
      <c r="A838" s="376">
        <v>1</v>
      </c>
      <c r="B838" s="376">
        <v>1</v>
      </c>
      <c r="C838" s="361" t="s">
        <v>646</v>
      </c>
      <c r="D838" s="347"/>
      <c r="E838" s="347"/>
      <c r="F838" s="347"/>
      <c r="G838" s="347"/>
      <c r="H838" s="347"/>
      <c r="I838" s="347"/>
      <c r="J838" s="348">
        <v>6050005005208</v>
      </c>
      <c r="K838" s="349"/>
      <c r="L838" s="349"/>
      <c r="M838" s="349"/>
      <c r="N838" s="349"/>
      <c r="O838" s="349"/>
      <c r="P838" s="362" t="s">
        <v>647</v>
      </c>
      <c r="Q838" s="350"/>
      <c r="R838" s="350"/>
      <c r="S838" s="350"/>
      <c r="T838" s="350"/>
      <c r="U838" s="350"/>
      <c r="V838" s="350"/>
      <c r="W838" s="350"/>
      <c r="X838" s="350"/>
      <c r="Y838" s="351">
        <v>53.2</v>
      </c>
      <c r="Z838" s="352"/>
      <c r="AA838" s="352"/>
      <c r="AB838" s="353"/>
      <c r="AC838" s="363" t="s">
        <v>377</v>
      </c>
      <c r="AD838" s="371"/>
      <c r="AE838" s="371"/>
      <c r="AF838" s="371"/>
      <c r="AG838" s="371"/>
      <c r="AH838" s="372">
        <v>1</v>
      </c>
      <c r="AI838" s="373"/>
      <c r="AJ838" s="373"/>
      <c r="AK838" s="373"/>
      <c r="AL838" s="357">
        <v>96.4</v>
      </c>
      <c r="AM838" s="358"/>
      <c r="AN838" s="358"/>
      <c r="AO838" s="359"/>
      <c r="AP838" s="360" t="s">
        <v>649</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6.7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40.799999999999997" customHeight="1" x14ac:dyDescent="0.2">
      <c r="A871" s="376">
        <v>1</v>
      </c>
      <c r="B871" s="376">
        <v>1</v>
      </c>
      <c r="C871" s="361" t="s">
        <v>650</v>
      </c>
      <c r="D871" s="347"/>
      <c r="E871" s="347"/>
      <c r="F871" s="347"/>
      <c r="G871" s="347"/>
      <c r="H871" s="347"/>
      <c r="I871" s="347"/>
      <c r="J871" s="348">
        <v>8011101057185</v>
      </c>
      <c r="K871" s="349"/>
      <c r="L871" s="349"/>
      <c r="M871" s="349"/>
      <c r="N871" s="349"/>
      <c r="O871" s="349"/>
      <c r="P871" s="362" t="s">
        <v>651</v>
      </c>
      <c r="Q871" s="350"/>
      <c r="R871" s="350"/>
      <c r="S871" s="350"/>
      <c r="T871" s="350"/>
      <c r="U871" s="350"/>
      <c r="V871" s="350"/>
      <c r="W871" s="350"/>
      <c r="X871" s="350"/>
      <c r="Y871" s="351">
        <v>23.3</v>
      </c>
      <c r="Z871" s="352"/>
      <c r="AA871" s="352"/>
      <c r="AB871" s="353"/>
      <c r="AC871" s="363" t="s">
        <v>377</v>
      </c>
      <c r="AD871" s="371"/>
      <c r="AE871" s="371"/>
      <c r="AF871" s="371"/>
      <c r="AG871" s="371"/>
      <c r="AH871" s="372">
        <v>1</v>
      </c>
      <c r="AI871" s="373"/>
      <c r="AJ871" s="373"/>
      <c r="AK871" s="373"/>
      <c r="AL871" s="357">
        <v>99.1</v>
      </c>
      <c r="AM871" s="358"/>
      <c r="AN871" s="358"/>
      <c r="AO871" s="359"/>
      <c r="AP871" s="360" t="s">
        <v>648</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6.7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43.35" customHeight="1" x14ac:dyDescent="0.2">
      <c r="A904" s="376">
        <v>1</v>
      </c>
      <c r="B904" s="376">
        <v>1</v>
      </c>
      <c r="C904" s="361" t="s">
        <v>652</v>
      </c>
      <c r="D904" s="347"/>
      <c r="E904" s="347"/>
      <c r="F904" s="347"/>
      <c r="G904" s="347"/>
      <c r="H904" s="347"/>
      <c r="I904" s="347"/>
      <c r="J904" s="348">
        <v>8010005011926</v>
      </c>
      <c r="K904" s="349"/>
      <c r="L904" s="349"/>
      <c r="M904" s="349"/>
      <c r="N904" s="349"/>
      <c r="O904" s="349"/>
      <c r="P904" s="362" t="s">
        <v>661</v>
      </c>
      <c r="Q904" s="350"/>
      <c r="R904" s="350"/>
      <c r="S904" s="350"/>
      <c r="T904" s="350"/>
      <c r="U904" s="350"/>
      <c r="V904" s="350"/>
      <c r="W904" s="350"/>
      <c r="X904" s="350"/>
      <c r="Y904" s="351">
        <v>13.6</v>
      </c>
      <c r="Z904" s="352"/>
      <c r="AA904" s="352"/>
      <c r="AB904" s="353"/>
      <c r="AC904" s="363" t="s">
        <v>376</v>
      </c>
      <c r="AD904" s="371"/>
      <c r="AE904" s="371"/>
      <c r="AF904" s="371"/>
      <c r="AG904" s="371"/>
      <c r="AH904" s="372">
        <v>1</v>
      </c>
      <c r="AI904" s="373"/>
      <c r="AJ904" s="373"/>
      <c r="AK904" s="373"/>
      <c r="AL904" s="357" t="s">
        <v>648</v>
      </c>
      <c r="AM904" s="358"/>
      <c r="AN904" s="358"/>
      <c r="AO904" s="359"/>
      <c r="AP904" s="360" t="s">
        <v>648</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66.7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2">
      <c r="A1103" s="376">
        <v>1</v>
      </c>
      <c r="B1103" s="376">
        <v>1</v>
      </c>
      <c r="C1103" s="374"/>
      <c r="D1103" s="374"/>
      <c r="E1103" s="146" t="s">
        <v>648</v>
      </c>
      <c r="F1103" s="375"/>
      <c r="G1103" s="375"/>
      <c r="H1103" s="375"/>
      <c r="I1103" s="375"/>
      <c r="J1103" s="348" t="s">
        <v>648</v>
      </c>
      <c r="K1103" s="349"/>
      <c r="L1103" s="349"/>
      <c r="M1103" s="349"/>
      <c r="N1103" s="349"/>
      <c r="O1103" s="349"/>
      <c r="P1103" s="362" t="s">
        <v>648</v>
      </c>
      <c r="Q1103" s="350"/>
      <c r="R1103" s="350"/>
      <c r="S1103" s="350"/>
      <c r="T1103" s="350"/>
      <c r="U1103" s="350"/>
      <c r="V1103" s="350"/>
      <c r="W1103" s="350"/>
      <c r="X1103" s="350"/>
      <c r="Y1103" s="351" t="s">
        <v>648</v>
      </c>
      <c r="Z1103" s="352"/>
      <c r="AA1103" s="352"/>
      <c r="AB1103" s="353"/>
      <c r="AC1103" s="354"/>
      <c r="AD1103" s="354"/>
      <c r="AE1103" s="354"/>
      <c r="AF1103" s="354"/>
      <c r="AG1103" s="354"/>
      <c r="AH1103" s="355" t="s">
        <v>648</v>
      </c>
      <c r="AI1103" s="356"/>
      <c r="AJ1103" s="356"/>
      <c r="AK1103" s="356"/>
      <c r="AL1103" s="357" t="s">
        <v>648</v>
      </c>
      <c r="AM1103" s="358"/>
      <c r="AN1103" s="358"/>
      <c r="AO1103" s="359"/>
      <c r="AP1103" s="360" t="s">
        <v>648</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3">
      <formula>IF(RIGHT(TEXT(P14,"0.#"),1)=".",FALSE,TRUE)</formula>
    </cfRule>
    <cfRule type="expression" dxfId="2828" priority="14044">
      <formula>IF(RIGHT(TEXT(P14,"0.#"),1)=".",TRUE,FALSE)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2">
    <cfRule type="expression" dxfId="2823" priority="13911">
      <formula>IF(RIGHT(TEXT(Y792,"0.#"),1)=".",FALSE,TRUE)</formula>
    </cfRule>
    <cfRule type="expression" dxfId="2822" priority="13912">
      <formula>IF(RIGHT(TEXT(Y792,"0.#"),1)=".",TRUE,FALSE)</formula>
    </cfRule>
  </conditionalFormatting>
  <conditionalFormatting sqref="Y823:Y830 Y821 Y810:Y817 Y808 Y798:Y804">
    <cfRule type="expression" dxfId="2821" priority="13693">
      <formula>IF(RIGHT(TEXT(Y798,"0.#"),1)=".",FALSE,TRUE)</formula>
    </cfRule>
    <cfRule type="expression" dxfId="2820" priority="13694">
      <formula>IF(RIGHT(TEXT(Y798,"0.#"),1)=".",TRUE,FALSE)</formula>
    </cfRule>
  </conditionalFormatting>
  <conditionalFormatting sqref="P16:AQ17 P15:AX15 P13:AX13">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91">
    <cfRule type="expression" dxfId="2813" priority="13717">
      <formula>IF(RIGHT(TEXT(Y791,"0.#"),1)=".",FALSE,TRUE)</formula>
    </cfRule>
    <cfRule type="expression" dxfId="2812" priority="13718">
      <formula>IF(RIGHT(TEXT(Y791,"0.#"),1)=".",TRUE,FALSE)</formula>
    </cfRule>
  </conditionalFormatting>
  <conditionalFormatting sqref="AU792">
    <cfRule type="expression" dxfId="2811" priority="13713">
      <formula>IF(RIGHT(TEXT(AU792,"0.#"),1)=".",FALSE,TRUE)</formula>
    </cfRule>
    <cfRule type="expression" dxfId="2810" priority="13714">
      <formula>IF(RIGHT(TEXT(AU792,"0.#"),1)=".",TRUE,FALSE)</formula>
    </cfRule>
  </conditionalFormatting>
  <conditionalFormatting sqref="AU784:AU791">
    <cfRule type="expression" dxfId="2809" priority="13711">
      <formula>IF(RIGHT(TEXT(AU784,"0.#"),1)=".",FALSE,TRUE)</formula>
    </cfRule>
    <cfRule type="expression" dxfId="2808" priority="13712">
      <formula>IF(RIGHT(TEXT(AU784,"0.#"),1)=".",TRUE,FALSE)</formula>
    </cfRule>
  </conditionalFormatting>
  <conditionalFormatting sqref="Y822 Y809">
    <cfRule type="expression" dxfId="2807" priority="13697">
      <formula>IF(RIGHT(TEXT(Y809,"0.#"),1)=".",FALSE,TRUE)</formula>
    </cfRule>
    <cfRule type="expression" dxfId="2806" priority="13698">
      <formula>IF(RIGHT(TEXT(Y809,"0.#"),1)=".",TRUE,FALSE)</formula>
    </cfRule>
  </conditionalFormatting>
  <conditionalFormatting sqref="Y831 Y818 Y805">
    <cfRule type="expression" dxfId="2805" priority="13695">
      <formula>IF(RIGHT(TEXT(Y805,"0.#"),1)=".",FALSE,TRUE)</formula>
    </cfRule>
    <cfRule type="expression" dxfId="2804" priority="13696">
      <formula>IF(RIGHT(TEXT(Y805,"0.#"),1)=".",TRUE,FALSE)</formula>
    </cfRule>
  </conditionalFormatting>
  <conditionalFormatting sqref="AU822 AU809 AU796">
    <cfRule type="expression" dxfId="2803" priority="13691">
      <formula>IF(RIGHT(TEXT(AU796,"0.#"),1)=".",FALSE,TRUE)</formula>
    </cfRule>
    <cfRule type="expression" dxfId="2802" priority="13692">
      <formula>IF(RIGHT(TEXT(AU796,"0.#"),1)=".",TRUE,FALSE)</formula>
    </cfRule>
  </conditionalFormatting>
  <conditionalFormatting sqref="AU831 AU818 AU805">
    <cfRule type="expression" dxfId="2801" priority="13689">
      <formula>IF(RIGHT(TEXT(AU805,"0.#"),1)=".",FALSE,TRUE)</formula>
    </cfRule>
    <cfRule type="expression" dxfId="2800" priority="13690">
      <formula>IF(RIGHT(TEXT(AU805,"0.#"),1)=".",TRUE,FALSE)</formula>
    </cfRule>
  </conditionalFormatting>
  <conditionalFormatting sqref="AU823:AU830 AU821 AU810:AU817 AU808 AU797:AU804 AU795">
    <cfRule type="expression" dxfId="2799" priority="13687">
      <formula>IF(RIGHT(TEXT(AU795,"0.#"),1)=".",FALSE,TRUE)</formula>
    </cfRule>
    <cfRule type="expression" dxfId="2798" priority="13688">
      <formula>IF(RIGHT(TEXT(AU795,"0.#"),1)=".",TRUE,FALSE)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M33">
    <cfRule type="expression" dxfId="2777" priority="13489">
      <formula>IF(RIGHT(TEXT(AM33,"0.#"),1)=".",FALSE,TRUE)</formula>
    </cfRule>
    <cfRule type="expression" dxfId="2776" priority="13490">
      <formula>IF(RIGHT(TEXT(AM33,"0.#"),1)=".",TRUE,FALSE)</formula>
    </cfRule>
  </conditionalFormatting>
  <conditionalFormatting sqref="AQ32:AQ34">
    <cfRule type="expression" dxfId="2775" priority="13481">
      <formula>IF(RIGHT(TEXT(AQ32,"0.#"),1)=".",FALSE,TRUE)</formula>
    </cfRule>
    <cfRule type="expression" dxfId="2774" priority="13482">
      <formula>IF(RIGHT(TEXT(AQ32,"0.#"),1)=".",TRUE,FALSE)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E114">
    <cfRule type="expression" dxfId="2633" priority="13203">
      <formula>IF(RIGHT(TEXT(AE114,"0.#"),1)=".",FALSE,TRUE)</formula>
    </cfRule>
    <cfRule type="expression" dxfId="2632" priority="13204">
      <formula>IF(RIGHT(TEXT(AE114,"0.#"),1)=".",TRUE,FALSE)</formula>
    </cfRule>
  </conditionalFormatting>
  <conditionalFormatting sqref="AI114">
    <cfRule type="expression" dxfId="2631" priority="13201">
      <formula>IF(RIGHT(TEXT(AI114,"0.#"),1)=".",FALSE,TRUE)</formula>
    </cfRule>
    <cfRule type="expression" dxfId="2630" priority="13202">
      <formula>IF(RIGHT(TEXT(AI114,"0.#"),1)=".",TRUE,FALSE)</formula>
    </cfRule>
  </conditionalFormatting>
  <conditionalFormatting sqref="AM114">
    <cfRule type="expression" dxfId="2629" priority="13199">
      <formula>IF(RIGHT(TEXT(AM114,"0.#"),1)=".",FALSE,TRUE)</formula>
    </cfRule>
    <cfRule type="expression" dxfId="2628" priority="13200">
      <formula>IF(RIGHT(TEXT(AM114,"0.#"),1)=".",TRUE,FALSE)</formula>
    </cfRule>
  </conditionalFormatting>
  <conditionalFormatting sqref="AE116 AQ116">
    <cfRule type="expression" dxfId="2627" priority="13195">
      <formula>IF(RIGHT(TEXT(AE116,"0.#"),1)=".",FALSE,TRUE)</formula>
    </cfRule>
    <cfRule type="expression" dxfId="2626" priority="13196">
      <formula>IF(RIGHT(TEXT(AE116,"0.#"),1)=".",TRUE,FALSE)</formula>
    </cfRule>
  </conditionalFormatting>
  <conditionalFormatting sqref="AI116">
    <cfRule type="expression" dxfId="2625" priority="13193">
      <formula>IF(RIGHT(TEXT(AI116,"0.#"),1)=".",FALSE,TRUE)</formula>
    </cfRule>
    <cfRule type="expression" dxfId="2624" priority="13194">
      <formula>IF(RIGHT(TEXT(AI116,"0.#"),1)=".",TRUE,FALSE)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E117 AM117">
    <cfRule type="expression" dxfId="2621" priority="13189">
      <formula>IF(RIGHT(TEXT(AE117,"0.#"),1)=".",FALSE,TRUE)</formula>
    </cfRule>
    <cfRule type="expression" dxfId="2620" priority="13190">
      <formula>IF(RIGHT(TEXT(AE117,"0.#"),1)=".",TRUE,FALSE)</formula>
    </cfRule>
  </conditionalFormatting>
  <conditionalFormatting sqref="AI117">
    <cfRule type="expression" dxfId="2619" priority="13187">
      <formula>IF(RIGHT(TEXT(AI117,"0.#"),1)=".",FALSE,TRUE)</formula>
    </cfRule>
    <cfRule type="expression" dxfId="2618" priority="13188">
      <formula>IF(RIGHT(TEXT(AI117,"0.#"),1)=".",TRUE,FALSE)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I134:AI135 AM134:AM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40:AO867">
    <cfRule type="expression" dxfId="2533" priority="6665">
      <formula>IF(AND(AL840&gt;=0, RIGHT(TEXT(AL840,"0.#"),1)&lt;&gt;"."),TRUE,FALSE)</formula>
    </cfRule>
    <cfRule type="expression" dxfId="2532" priority="6666">
      <formula>IF(AND(AL840&gt;=0, RIGHT(TEXT(AL840,"0.#"),1)="."),TRUE,FALSE)</formula>
    </cfRule>
    <cfRule type="expression" dxfId="2531" priority="6667">
      <formula>IF(AND(AL840&lt;0, RIGHT(TEXT(AL840,"0.#"),1)&lt;&gt;"."),TRUE,FALSE)</formula>
    </cfRule>
    <cfRule type="expression" dxfId="2530" priority="6668">
      <formula>IF(AND(AL840&lt;0, RIGHT(TEXT(AL840,"0.#"),1)="."),TRUE,FALSE)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0:Y867">
    <cfRule type="expression" dxfId="2459" priority="2993">
      <formula>IF(RIGHT(TEXT(Y840,"0.#"),1)=".",FALSE,TRUE)</formula>
    </cfRule>
    <cfRule type="expression" dxfId="2458" priority="2994">
      <formula>IF(RIGHT(TEXT(Y840,"0.#"),1)=".",TRUE,FALSE)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4:AO1132">
    <cfRule type="expression" dxfId="2429" priority="2899">
      <formula>IF(AND(AL1104&gt;=0, RIGHT(TEXT(AL1104,"0.#"),1)&lt;&gt;"."),TRUE,FALSE)</formula>
    </cfRule>
    <cfRule type="expression" dxfId="2428" priority="2900">
      <formula>IF(AND(AL1104&gt;=0, RIGHT(TEXT(AL1104,"0.#"),1)="."),TRUE,FALSE)</formula>
    </cfRule>
    <cfRule type="expression" dxfId="2427" priority="2901">
      <formula>IF(AND(AL1104&lt;0, RIGHT(TEXT(AL1104,"0.#"),1)&lt;&gt;"."),TRUE,FALSE)</formula>
    </cfRule>
    <cfRule type="expression" dxfId="2426" priority="2902">
      <formula>IF(AND(AL1104&lt;0, RIGHT(TEXT(AL1104,"0.#"),1)="."),TRUE,FALSE)</formula>
    </cfRule>
  </conditionalFormatting>
  <conditionalFormatting sqref="Y1104:Y1132">
    <cfRule type="expression" dxfId="2425" priority="2897">
      <formula>IF(RIGHT(TEXT(Y1104,"0.#"),1)=".",FALSE,TRUE)</formula>
    </cfRule>
    <cfRule type="expression" dxfId="2424" priority="2898">
      <formula>IF(RIGHT(TEXT(Y1104,"0.#"),1)=".",TRUE,FALSE)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9:AO839">
    <cfRule type="expression" dxfId="2415" priority="2851">
      <formula>IF(AND(AL839&gt;=0, RIGHT(TEXT(AL839,"0.#"),1)&lt;&gt;"."),TRUE,FALSE)</formula>
    </cfRule>
    <cfRule type="expression" dxfId="2414" priority="2852">
      <formula>IF(AND(AL839&gt;=0, RIGHT(TEXT(AL839,"0.#"),1)="."),TRUE,FALSE)</formula>
    </cfRule>
    <cfRule type="expression" dxfId="2413" priority="2853">
      <formula>IF(AND(AL839&lt;0, RIGHT(TEXT(AL839,"0.#"),1)&lt;&gt;"."),TRUE,FALSE)</formula>
    </cfRule>
    <cfRule type="expression" dxfId="2412" priority="2854">
      <formula>IF(AND(AL839&lt;0, RIGHT(TEXT(AL839,"0.#"),1)="."),TRUE,FALSE)</formula>
    </cfRule>
  </conditionalFormatting>
  <conditionalFormatting sqref="Y839">
    <cfRule type="expression" dxfId="2411" priority="2849">
      <formula>IF(RIGHT(TEXT(Y839,"0.#"),1)=".",FALSE,TRUE)</formula>
    </cfRule>
    <cfRule type="expression" dxfId="2410" priority="2850">
      <formula>IF(RIGHT(TEXT(Y839,"0.#"),1)=".",TRUE,FALSE)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3:Y900">
    <cfRule type="expression" dxfId="2093" priority="2109">
      <formula>IF(RIGHT(TEXT(Y873,"0.#"),1)=".",FALSE,TRUE)</formula>
    </cfRule>
    <cfRule type="expression" dxfId="2092" priority="2110">
      <formula>IF(RIGHT(TEXT(Y873,"0.#"),1)=".",TRUE,FALSE)</formula>
    </cfRule>
  </conditionalFormatting>
  <conditionalFormatting sqref="Y872">
    <cfRule type="expression" dxfId="2091" priority="2103">
      <formula>IF(RIGHT(TEXT(Y872,"0.#"),1)=".",FALSE,TRUE)</formula>
    </cfRule>
    <cfRule type="expression" dxfId="2090" priority="2104">
      <formula>IF(RIGHT(TEXT(Y872,"0.#"),1)=".",TRUE,FALSE)</formula>
    </cfRule>
  </conditionalFormatting>
  <conditionalFormatting sqref="Y906:Y933">
    <cfRule type="expression" dxfId="2089" priority="2097">
      <formula>IF(RIGHT(TEXT(Y906,"0.#"),1)=".",FALSE,TRUE)</formula>
    </cfRule>
    <cfRule type="expression" dxfId="2088" priority="2098">
      <formula>IF(RIGHT(TEXT(Y906,"0.#"),1)=".",TRUE,FALSE)</formula>
    </cfRule>
  </conditionalFormatting>
  <conditionalFormatting sqref="Y905">
    <cfRule type="expression" dxfId="2087" priority="2091">
      <formula>IF(RIGHT(TEXT(Y905,"0.#"),1)=".",FALSE,TRUE)</formula>
    </cfRule>
    <cfRule type="expression" dxfId="2086" priority="2092">
      <formula>IF(RIGHT(TEXT(Y905,"0.#"),1)=".",TRUE,FALSE)</formula>
    </cfRule>
  </conditionalFormatting>
  <conditionalFormatting sqref="Y939:Y966">
    <cfRule type="expression" dxfId="2085" priority="2085">
      <formula>IF(RIGHT(TEXT(Y939,"0.#"),1)=".",FALSE,TRUE)</formula>
    </cfRule>
    <cfRule type="expression" dxfId="2084" priority="2086">
      <formula>IF(RIGHT(TEXT(Y939,"0.#"),1)=".",TRUE,FALSE)</formula>
    </cfRule>
  </conditionalFormatting>
  <conditionalFormatting sqref="Y937:Y938">
    <cfRule type="expression" dxfId="2083" priority="2079">
      <formula>IF(RIGHT(TEXT(Y937,"0.#"),1)=".",FALSE,TRUE)</formula>
    </cfRule>
    <cfRule type="expression" dxfId="2082" priority="2080">
      <formula>IF(RIGHT(TEXT(Y937,"0.#"),1)=".",TRUE,FALSE)</formula>
    </cfRule>
  </conditionalFormatting>
  <conditionalFormatting sqref="Y972:Y999">
    <cfRule type="expression" dxfId="2081" priority="2073">
      <formula>IF(RIGHT(TEXT(Y972,"0.#"),1)=".",FALSE,TRUE)</formula>
    </cfRule>
    <cfRule type="expression" dxfId="2080" priority="2074">
      <formula>IF(RIGHT(TEXT(Y972,"0.#"),1)=".",TRUE,FALSE)</formula>
    </cfRule>
  </conditionalFormatting>
  <conditionalFormatting sqref="Y970:Y971">
    <cfRule type="expression" dxfId="2079" priority="2067">
      <formula>IF(RIGHT(TEXT(Y970,"0.#"),1)=".",FALSE,TRUE)</formula>
    </cfRule>
    <cfRule type="expression" dxfId="2078" priority="2068">
      <formula>IF(RIGHT(TEXT(Y970,"0.#"),1)=".",TRUE,FALSE)</formula>
    </cfRule>
  </conditionalFormatting>
  <conditionalFormatting sqref="Y1005:Y1032">
    <cfRule type="expression" dxfId="2077" priority="2061">
      <formula>IF(RIGHT(TEXT(Y1005,"0.#"),1)=".",FALSE,TRUE)</formula>
    </cfRule>
    <cfRule type="expression" dxfId="2076" priority="2062">
      <formula>IF(RIGHT(TEXT(Y1005,"0.#"),1)=".",TRUE,FALSE)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3:AO900">
    <cfRule type="expression" dxfId="1995" priority="2111">
      <formula>IF(AND(AL873&gt;=0, RIGHT(TEXT(AL873,"0.#"),1)&lt;&gt;"."),TRUE,FALSE)</formula>
    </cfRule>
    <cfRule type="expression" dxfId="1994" priority="2112">
      <formula>IF(AND(AL873&gt;=0, RIGHT(TEXT(AL873,"0.#"),1)="."),TRUE,FALSE)</formula>
    </cfRule>
    <cfRule type="expression" dxfId="1993" priority="2113">
      <formula>IF(AND(AL873&lt;0, RIGHT(TEXT(AL873,"0.#"),1)&lt;&gt;"."),TRUE,FALSE)</formula>
    </cfRule>
    <cfRule type="expression" dxfId="1992" priority="2114">
      <formula>IF(AND(AL873&lt;0, RIGHT(TEXT(AL873,"0.#"),1)="."),TRUE,FALSE)</formula>
    </cfRule>
  </conditionalFormatting>
  <conditionalFormatting sqref="AL872:AO872">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906:AO933">
    <cfRule type="expression" dxfId="1987" priority="2099">
      <formula>IF(AND(AL906&gt;=0, RIGHT(TEXT(AL906,"0.#"),1)&lt;&gt;"."),TRUE,FALSE)</formula>
    </cfRule>
    <cfRule type="expression" dxfId="1986" priority="2100">
      <formula>IF(AND(AL906&gt;=0, RIGHT(TEXT(AL906,"0.#"),1)="."),TRUE,FALSE)</formula>
    </cfRule>
    <cfRule type="expression" dxfId="1985" priority="2101">
      <formula>IF(AND(AL906&lt;0, RIGHT(TEXT(AL906,"0.#"),1)&lt;&gt;"."),TRUE,FALSE)</formula>
    </cfRule>
    <cfRule type="expression" dxfId="1984" priority="2102">
      <formula>IF(AND(AL906&lt;0, RIGHT(TEXT(AL906,"0.#"),1)="."),TRUE,FALSE)</formula>
    </cfRule>
  </conditionalFormatting>
  <conditionalFormatting sqref="AL905:AO905">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39:AO966">
    <cfRule type="expression" dxfId="1979" priority="2087">
      <formula>IF(AND(AL939&gt;=0, RIGHT(TEXT(AL939,"0.#"),1)&lt;&gt;"."),TRUE,FALSE)</formula>
    </cfRule>
    <cfRule type="expression" dxfId="1978" priority="2088">
      <formula>IF(AND(AL939&gt;=0, RIGHT(TEXT(AL939,"0.#"),1)="."),TRUE,FALSE)</formula>
    </cfRule>
    <cfRule type="expression" dxfId="1977" priority="2089">
      <formula>IF(AND(AL939&lt;0, RIGHT(TEXT(AL939,"0.#"),1)&lt;&gt;"."),TRUE,FALSE)</formula>
    </cfRule>
    <cfRule type="expression" dxfId="1976" priority="2090">
      <formula>IF(AND(AL939&lt;0, RIGHT(TEXT(AL939,"0.#"),1)="."),TRUE,FALSE)</formula>
    </cfRule>
  </conditionalFormatting>
  <conditionalFormatting sqref="AL937:AO938">
    <cfRule type="expression" dxfId="1975" priority="2081">
      <formula>IF(AND(AL937&gt;=0, RIGHT(TEXT(AL937,"0.#"),1)&lt;&gt;"."),TRUE,FALSE)</formula>
    </cfRule>
    <cfRule type="expression" dxfId="1974" priority="2082">
      <formula>IF(AND(AL937&gt;=0, RIGHT(TEXT(AL937,"0.#"),1)="."),TRUE,FALSE)</formula>
    </cfRule>
    <cfRule type="expression" dxfId="1973" priority="2083">
      <formula>IF(AND(AL937&lt;0, RIGHT(TEXT(AL937,"0.#"),1)&lt;&gt;"."),TRUE,FALSE)</formula>
    </cfRule>
    <cfRule type="expression" dxfId="1972" priority="2084">
      <formula>IF(AND(AL937&lt;0, RIGHT(TEXT(AL937,"0.#"),1)="."),TRUE,FALSE)</formula>
    </cfRule>
  </conditionalFormatting>
  <conditionalFormatting sqref="AL972:AO999">
    <cfRule type="expression" dxfId="1971" priority="2075">
      <formula>IF(AND(AL972&gt;=0, RIGHT(TEXT(AL972,"0.#"),1)&lt;&gt;"."),TRUE,FALSE)</formula>
    </cfRule>
    <cfRule type="expression" dxfId="1970" priority="2076">
      <formula>IF(AND(AL972&gt;=0, RIGHT(TEXT(AL972,"0.#"),1)="."),TRUE,FALSE)</formula>
    </cfRule>
    <cfRule type="expression" dxfId="1969" priority="2077">
      <formula>IF(AND(AL972&lt;0, RIGHT(TEXT(AL972,"0.#"),1)&lt;&gt;"."),TRUE,FALSE)</formula>
    </cfRule>
    <cfRule type="expression" dxfId="1968" priority="2078">
      <formula>IF(AND(AL972&lt;0, RIGHT(TEXT(AL972,"0.#"),1)="."),TRUE,FALSE)</formula>
    </cfRule>
  </conditionalFormatting>
  <conditionalFormatting sqref="AL970:AO971">
    <cfRule type="expression" dxfId="1967" priority="2069">
      <formula>IF(AND(AL970&gt;=0, RIGHT(TEXT(AL970,"0.#"),1)&lt;&gt;"."),TRUE,FALSE)</formula>
    </cfRule>
    <cfRule type="expression" dxfId="1966" priority="2070">
      <formula>IF(AND(AL970&gt;=0, RIGHT(TEXT(AL970,"0.#"),1)="."),TRUE,FALSE)</formula>
    </cfRule>
    <cfRule type="expression" dxfId="1965" priority="2071">
      <formula>IF(AND(AL970&lt;0, RIGHT(TEXT(AL970,"0.#"),1)&lt;&gt;"."),TRUE,FALSE)</formula>
    </cfRule>
    <cfRule type="expression" dxfId="1964" priority="2072">
      <formula>IF(AND(AL970&lt;0, RIGHT(TEXT(AL970,"0.#"),1)="."),TRUE,FALSE)</formula>
    </cfRule>
  </conditionalFormatting>
  <conditionalFormatting sqref="AL1005:AO1032">
    <cfRule type="expression" dxfId="1963" priority="2063">
      <formula>IF(AND(AL1005&gt;=0, RIGHT(TEXT(AL1005,"0.#"),1)&lt;&gt;"."),TRUE,FALSE)</formula>
    </cfRule>
    <cfRule type="expression" dxfId="1962" priority="2064">
      <formula>IF(AND(AL1005&gt;=0, RIGHT(TEXT(AL1005,"0.#"),1)="."),TRUE,FALSE)</formula>
    </cfRule>
    <cfRule type="expression" dxfId="1961" priority="2065">
      <formula>IF(AND(AL1005&lt;0, RIGHT(TEXT(AL1005,"0.#"),1)&lt;&gt;"."),TRUE,FALSE)</formula>
    </cfRule>
    <cfRule type="expression" dxfId="1960" priority="2066">
      <formula>IF(AND(AL1005&lt;0, RIGHT(TEXT(AL1005,"0.#"),1)="."),TRUE,FALSE)</formula>
    </cfRule>
  </conditionalFormatting>
  <conditionalFormatting sqref="AL1003:AO1004">
    <cfRule type="expression" dxfId="1959" priority="2057">
      <formula>IF(AND(AL1003&gt;=0, RIGHT(TEXT(AL1003,"0.#"),1)&lt;&gt;"."),TRUE,FALSE)</formula>
    </cfRule>
    <cfRule type="expression" dxfId="1958" priority="2058">
      <formula>IF(AND(AL1003&gt;=0, RIGHT(TEXT(AL1003,"0.#"),1)="."),TRUE,FALSE)</formula>
    </cfRule>
    <cfRule type="expression" dxfId="1957" priority="2059">
      <formula>IF(AND(AL1003&lt;0, RIGHT(TEXT(AL1003,"0.#"),1)&lt;&gt;"."),TRUE,FALSE)</formula>
    </cfRule>
    <cfRule type="expression" dxfId="1956" priority="2060">
      <formula>IF(AND(AL1003&lt;0, RIGHT(TEXT(AL1003,"0.#"),1)="."),TRUE,FALSE)</formula>
    </cfRule>
  </conditionalFormatting>
  <conditionalFormatting sqref="Y1003:Y1004">
    <cfRule type="expression" dxfId="1955" priority="2055">
      <formula>IF(RIGHT(TEXT(Y1003,"0.#"),1)=".",FALSE,TRUE)</formula>
    </cfRule>
    <cfRule type="expression" dxfId="1954" priority="2056">
      <formula>IF(RIGHT(TEXT(Y1003,"0.#"),1)=".",TRUE,FALSE)</formula>
    </cfRule>
  </conditionalFormatting>
  <conditionalFormatting sqref="AL1038:AO1065">
    <cfRule type="expression" dxfId="1953" priority="2051">
      <formula>IF(AND(AL1038&gt;=0, RIGHT(TEXT(AL1038,"0.#"),1)&lt;&gt;"."),TRUE,FALSE)</formula>
    </cfRule>
    <cfRule type="expression" dxfId="1952" priority="2052">
      <formula>IF(AND(AL1038&gt;=0, RIGHT(TEXT(AL1038,"0.#"),1)="."),TRUE,FALSE)</formula>
    </cfRule>
    <cfRule type="expression" dxfId="1951" priority="2053">
      <formula>IF(AND(AL1038&lt;0, RIGHT(TEXT(AL1038,"0.#"),1)&lt;&gt;"."),TRUE,FALSE)</formula>
    </cfRule>
    <cfRule type="expression" dxfId="1950" priority="2054">
      <formula>IF(AND(AL1038&lt;0, RIGHT(TEXT(AL1038,"0.#"),1)="."),TRUE,FALSE)</formula>
    </cfRule>
  </conditionalFormatting>
  <conditionalFormatting sqref="Y1038:Y1065">
    <cfRule type="expression" dxfId="1949" priority="2049">
      <formula>IF(RIGHT(TEXT(Y1038,"0.#"),1)=".",FALSE,TRUE)</formula>
    </cfRule>
    <cfRule type="expression" dxfId="1948" priority="2050">
      <formula>IF(RIGHT(TEXT(Y1038,"0.#"),1)=".",TRUE,FALSE)</formula>
    </cfRule>
  </conditionalFormatting>
  <conditionalFormatting sqref="AL1036:AO1037">
    <cfRule type="expression" dxfId="1947" priority="2045">
      <formula>IF(AND(AL1036&gt;=0, RIGHT(TEXT(AL1036,"0.#"),1)&lt;&gt;"."),TRUE,FALSE)</formula>
    </cfRule>
    <cfRule type="expression" dxfId="1946" priority="2046">
      <formula>IF(AND(AL1036&gt;=0, RIGHT(TEXT(AL1036,"0.#"),1)="."),TRUE,FALSE)</formula>
    </cfRule>
    <cfRule type="expression" dxfId="1945" priority="2047">
      <formula>IF(AND(AL1036&lt;0, RIGHT(TEXT(AL1036,"0.#"),1)&lt;&gt;"."),TRUE,FALSE)</formula>
    </cfRule>
    <cfRule type="expression" dxfId="1944" priority="2048">
      <formula>IF(AND(AL1036&lt;0, RIGHT(TEXT(AL1036,"0.#"),1)="."),TRUE,FALSE)</formula>
    </cfRule>
  </conditionalFormatting>
  <conditionalFormatting sqref="Y1036:Y1037">
    <cfRule type="expression" dxfId="1943" priority="2043">
      <formula>IF(RIGHT(TEXT(Y1036,"0.#"),1)=".",FALSE,TRUE)</formula>
    </cfRule>
    <cfRule type="expression" dxfId="1942" priority="2044">
      <formula>IF(RIGHT(TEXT(Y1036,"0.#"),1)=".",TRUE,FALSE)</formula>
    </cfRule>
  </conditionalFormatting>
  <conditionalFormatting sqref="AL1071:AO1098">
    <cfRule type="expression" dxfId="1941" priority="2039">
      <formula>IF(AND(AL1071&gt;=0, RIGHT(TEXT(AL1071,"0.#"),1)&lt;&gt;"."),TRUE,FALSE)</formula>
    </cfRule>
    <cfRule type="expression" dxfId="1940" priority="2040">
      <formula>IF(AND(AL1071&gt;=0, RIGHT(TEXT(AL1071,"0.#"),1)="."),TRUE,FALSE)</formula>
    </cfRule>
    <cfRule type="expression" dxfId="1939" priority="2041">
      <formula>IF(AND(AL1071&lt;0, RIGHT(TEXT(AL1071,"0.#"),1)&lt;&gt;"."),TRUE,FALSE)</formula>
    </cfRule>
    <cfRule type="expression" dxfId="1938" priority="2042">
      <formula>IF(AND(AL1071&lt;0, RIGHT(TEXT(AL1071,"0.#"),1)="."),TRUE,FALSE)</formula>
    </cfRule>
  </conditionalFormatting>
  <conditionalFormatting sqref="Y1071:Y1098">
    <cfRule type="expression" dxfId="1937" priority="2037">
      <formula>IF(RIGHT(TEXT(Y1071,"0.#"),1)=".",FALSE,TRUE)</formula>
    </cfRule>
    <cfRule type="expression" dxfId="1936" priority="2038">
      <formula>IF(RIGHT(TEXT(Y1071,"0.#"),1)=".",TRUE,FALSE)</formula>
    </cfRule>
  </conditionalFormatting>
  <conditionalFormatting sqref="AL1069:AO1070">
    <cfRule type="expression" dxfId="1935" priority="2033">
      <formula>IF(AND(AL1069&gt;=0, RIGHT(TEXT(AL1069,"0.#"),1)&lt;&gt;"."),TRUE,FALSE)</formula>
    </cfRule>
    <cfRule type="expression" dxfId="1934" priority="2034">
      <formula>IF(AND(AL1069&gt;=0, RIGHT(TEXT(AL1069,"0.#"),1)="."),TRUE,FALSE)</formula>
    </cfRule>
    <cfRule type="expression" dxfId="1933" priority="2035">
      <formula>IF(AND(AL1069&lt;0, RIGHT(TEXT(AL1069,"0.#"),1)&lt;&gt;"."),TRUE,FALSE)</formula>
    </cfRule>
    <cfRule type="expression" dxfId="1932" priority="2036">
      <formula>IF(AND(AL1069&lt;0, RIGHT(TEXT(AL1069,"0.#"),1)="."),TRUE,FALSE)</formula>
    </cfRule>
  </conditionalFormatting>
  <conditionalFormatting sqref="Y1069:Y1070">
    <cfRule type="expression" dxfId="1931" priority="2031">
      <formula>IF(RIGHT(TEXT(Y1069,"0.#"),1)=".",FALSE,TRUE)</formula>
    </cfRule>
    <cfRule type="expression" dxfId="1930" priority="2032">
      <formula>IF(RIGHT(TEXT(Y1069,"0.#"),1)=".",TRUE,FALSE)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29:AC29">
    <cfRule type="expression" dxfId="737" priority="41">
      <formula>IF(RIGHT(TEXT(P29,"0.#"),1)=".",FALSE,TRUE)</formula>
    </cfRule>
    <cfRule type="expression" dxfId="736" priority="42">
      <formula>IF(RIGHT(TEXT(P29,"0.#"),1)=".",TRUE,FALSE)</formula>
    </cfRule>
  </conditionalFormatting>
  <conditionalFormatting sqref="Y783">
    <cfRule type="expression" dxfId="735" priority="39">
      <formula>IF(RIGHT(TEXT(Y783,"0.#"),1)=".",FALSE,TRUE)</formula>
    </cfRule>
    <cfRule type="expression" dxfId="734" priority="40">
      <formula>IF(RIGHT(TEXT(Y783,"0.#"),1)=".",TRUE,FALSE)</formula>
    </cfRule>
  </conditionalFormatting>
  <conditionalFormatting sqref="Y784:Y790 Y782">
    <cfRule type="expression" dxfId="733" priority="37">
      <formula>IF(RIGHT(TEXT(Y782,"0.#"),1)=".",FALSE,TRUE)</formula>
    </cfRule>
    <cfRule type="expression" dxfId="732" priority="38">
      <formula>IF(RIGHT(TEXT(Y782,"0.#"),1)=".",TRUE,FALSE)</formula>
    </cfRule>
  </conditionalFormatting>
  <conditionalFormatting sqref="AU783">
    <cfRule type="expression" dxfId="731" priority="35">
      <formula>IF(RIGHT(TEXT(AU783,"0.#"),1)=".",FALSE,TRUE)</formula>
    </cfRule>
    <cfRule type="expression" dxfId="730" priority="36">
      <formula>IF(RIGHT(TEXT(AU783,"0.#"),1)=".",TRUE,FALSE)</formula>
    </cfRule>
  </conditionalFormatting>
  <conditionalFormatting sqref="AU782">
    <cfRule type="expression" dxfId="729" priority="33">
      <formula>IF(RIGHT(TEXT(AU782,"0.#"),1)=".",FALSE,TRUE)</formula>
    </cfRule>
    <cfRule type="expression" dxfId="728" priority="34">
      <formula>IF(RIGHT(TEXT(AU782,"0.#"),1)=".",TRUE,FALSE)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Y871">
    <cfRule type="expression" dxfId="721" priority="17">
      <formula>IF(RIGHT(TEXT(Y871,"0.#"),1)=".",FALSE,TRUE)</formula>
    </cfRule>
    <cfRule type="expression" dxfId="720" priority="18">
      <formula>IF(RIGHT(TEXT(Y871,"0.#"),1)=".",TRUE,FALSE)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Y904">
    <cfRule type="expression" dxfId="715" priority="11">
      <formula>IF(RIGHT(TEXT(Y904,"0.#"),1)=".",FALSE,TRUE)</formula>
    </cfRule>
    <cfRule type="expression" dxfId="714" priority="12">
      <formula>IF(RIGHT(TEXT(Y904,"0.#"),1)=".",TRUE,FALSE)</formula>
    </cfRule>
  </conditionalFormatting>
  <conditionalFormatting sqref="AL904:AO904">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Y797 Y795">
    <cfRule type="expression" dxfId="703" priority="1">
      <formula>IF(RIGHT(TEXT(Y795,"0.#"),1)=".",FALSE,TRUE)</formula>
    </cfRule>
    <cfRule type="expression" dxfId="702" priority="2">
      <formula>IF(RIGHT(TEXT(Y795,"0.#"),1)=".",TRUE,FALSE)</formula>
    </cfRule>
  </conditionalFormatting>
  <conditionalFormatting sqref="Y796">
    <cfRule type="expression" dxfId="701" priority="3">
      <formula>IF(RIGHT(TEXT(Y796,"0.#"),1)=".",FALSE,TRUE)</formula>
    </cfRule>
    <cfRule type="expression" dxfId="700" priority="4">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4" manualBreakCount="4">
    <brk id="114" max="49" man="1"/>
    <brk id="714" max="49" man="1"/>
    <brk id="740" max="16383" man="1"/>
    <brk id="779"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441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44140625" style="35" customWidth="1"/>
    <col min="50" max="50" width="4.441406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2020-09-08T01:47:54Z</cp:lastPrinted>
  <dcterms:created xsi:type="dcterms:W3CDTF">2012-03-13T00:50:25Z</dcterms:created>
  <dcterms:modified xsi:type="dcterms:W3CDTF">2020-09-08T01:47:59Z</dcterms:modified>
</cp:coreProperties>
</file>