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600" windowWidth="19200" windowHeight="6252"/>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<sst xmlns="http://schemas.openxmlformats.org/spreadsheetml/2006/main" count="2221" uniqueCount="604">
  <si>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</si>
  <si>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</si>
  <si>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</si>
  <si>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</si>
  <si>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</si>
  <si>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</si>
  <si>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</si>
  <si>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</si>
  <si>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</si>
  <si>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</si>
  <si>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</si>
  <si>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</si>
  <si>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</si>
  <si>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</si>
  <si>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</si>
  <si>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</si>
  <si>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</si>
  <si>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</si>
  <si>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</si>
  <si>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</si>
  <si>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</si>
  <si>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</si>
  <si>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</si>
  <si>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</si>
  <si>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</si>
  <si>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</si>
  <si>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</si>
  <si>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</si>
  <si>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</si>
  <si>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</si>
  <si>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</si>
  <si>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</si>
  <si>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</si>
  <si>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</si>
  <si>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</si>
  <si>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</si>
  <si>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</si>
  <si>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</si>
  <si>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</si>
  <si>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</si>
  <si>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</si>
  <si>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</si>
  <si>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</si>
  <si>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</si>
  <si>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</si>
  <si>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</si>
  <si>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</si>
  <si>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</si>
  <si>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</si>
  <si>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</si>
  <si>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</si>
  <si>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</si>
  <si>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</si>
  <si>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</si>
  <si>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</si>
  <si>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</si>
  <si>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</si>
  <si>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</si>
  <si>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</si>
  <si>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</si>
  <si>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</si>
  <si>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</si>
  <si>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</si>
  <si>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</si>
  <si>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</si>
  <si>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</si>
  <si>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</si>
  <si>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</si>
  <si>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</si>
  <si>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</si>
  <si>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</si>
  <si>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</si>
  <si>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</si>
  <si>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</si>
  <si>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</si>
  <si>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</si>
  <si>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</si>
  <si>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</si>
  <si>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</si>
  <si>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</si>
  <si>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</si>
  <si>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</si>
  <si>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</si>
  <si>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</si>
  <si>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</si>
  <si>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</si>
  <si>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</si>
  <si>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</si>
  <si>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</si>
  <si>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</si>
  <si>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</si>
  <si>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</si>
  <si>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</si>
  <si>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</si>
  <si>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</si>
  <si>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</si>
  <si>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</si>
  <si>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</si>
  <si>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</si>
  <si>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</si>
  <si>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</si>
  <si>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</si>
  <si>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</si>
  <si>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</si>
  <si>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</si>
  <si>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</si>
  <si>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</si>
  <si>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</si>
  <si>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</si>
  <si>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</si>
  <si>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</si>
  <si>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</si>
  <si>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</si>
  <si>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</si>
  <si>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</si>
  <si>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</si>
  <si>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</si>
  <si>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</si>
  <si>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</si>
  <si>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</si>
  <si>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</si>
  <si>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</si>
  <si>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</si>
  <si>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</si>
  <si>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</si>
  <si>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</si>
  <si>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</si>
  <si>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</si>
  <si>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</si>
  <si>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</si>
  <si>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</si>
  <si>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</si>
  <si>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</si>
  <si>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</si>
  <si>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</si>
  <si>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</si>
  <si>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</si>
  <si>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</si>
  <si>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</si>
  <si>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</si>
  <si>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</si>
  <si>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</si>
  <si>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</si>
  <si>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</si>
  <si>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</si>
  <si>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</si>
  <si>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</si>
  <si>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</si>
  <si>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</si>
  <si>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</si>
  <si>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</si>
  <si>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</si>
  <si>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</si>
  <si>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</si>
  <si>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</si>
  <si>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</si>
  <si>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</si>
  <si>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</si>
  <si>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</si>
  <si>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</si>
  <si>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</si>
  <si>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</si>
  <si>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</si>
  <si>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</si>
  <si>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</si>
  <si>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</si>
  <si>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</si>
  <si>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</si>
  <si>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</si>
  <si>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</si>
  <si>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</si>
  <si>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</si>
  <si>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</si>
  <si>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</si>
  <si>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</si>
  <si>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</si>
  <si>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</si>
  <si>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</si>
  <si>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</si>
  <si>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</si>
  <si>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</si>
  <si>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</si>
  <si>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</si>
  <si>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</si>
  <si>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</si>
  <si>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</si>
  <si>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</si>
  <si>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</si>
  <si>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</si>
  <si>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</si>
  <si>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</si>
  <si>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</si>
  <si>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</si>
  <si>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</si>
  <si>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</si>
  <si>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</si>
  <si>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</si>
  <si>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</si>
  <si>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</si>
  <si>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</si>
  <si>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</si>
  <si>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</si>
  <si>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</si>
  <si>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</si>
  <si>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</si>
  <si>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</si>
  <si>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</si>
  <si>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</si>
  <si>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</si>
  <si>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</si>
  <si>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</si>
  <si>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</si>
  <si>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</si>
  <si>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</si>
  <si>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</si>
  <si>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</si>
  <si>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</si>
  <si>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</si>
  <si>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</si>
  <si>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</si>
  <si>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</si>
  <si>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</si>
  <si>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</si>
  <si>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</si>
  <si>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</si>
  <si>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</si>
  <si>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</si>
  <si>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</si>
  <si>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</si>
  <si>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</si>
  <si>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</si>
  <si>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</si>
  <si>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</si>
  <si>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</si>
  <si>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</si>
  <si>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</si>
  <si>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</si>
  <si>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</si>
  <si>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</si>
  <si>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</si>
  <si>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</si>
  <si>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</si>
  <si>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</si>
  <si>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</si>
  <si>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</si>
  <si>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</si>
  <si>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</si>
  <si>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</si>
  <si>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</si>
  <si>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</si>
  <si>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</si>
  <si>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</si>
  <si>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</si>
  <si>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</si>
  <si>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</si>
  <si>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</si>
  <si>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</si>
  <si>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</si>
  <si>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</si>
  <si>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</si>
  <si>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</si>
  <si>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</si>
  <si>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</si>
  <si>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</si>
  <si>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</si>
  <si>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</si>
  <si>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</si>
  <si>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</si>
  <si>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</si>
  <si>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</si>
  <si>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</si>
  <si>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</si>
  <si>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</si>
  <si>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</si>
  <si>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</si>
  <si>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</si>
  <si>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</si>
  <si>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</si>
  <si>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</si>
  <si>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</si>
  <si>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</si>
  <si>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</si>
  <si>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</si>
  <si>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</si>
  <si>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</si>
  <si>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</si>
  <si>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</si>
  <si>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</si>
  <si>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</si>
  <si>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</si>
  <si>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</si>
  <si>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</si>
  <si>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</si>
  <si>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</si>
  <si>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</si>
  <si>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</si>
  <si>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</si>
  <si>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</si>
  <si>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</si>
  <si>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</si>
  <si>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</si>
  <si>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</si>
  <si>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</si>
  <si>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</si>
  <si>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</si>
  <si>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</si>
  <si>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</si>
  <si>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</si>
  <si>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</si>
  <si>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</si>
  <si>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</si>
  <si>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</si>
  <si>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</si>
  <si>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</si>
  <si>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</si>
  <si>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</si>
  <si>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</si>
  <si>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</si>
  <si>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</si>
  <si>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</si>
  <si>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</si>
  <si>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</si>
  <si>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</si>
  <si>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</si>
  <si>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</si>
  <si>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</si>
  <si>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</si>
  <si>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</si>
  <si>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</si>
  <si>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</si>
  <si>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</si>
  <si>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</si>
  <si>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</si>
  <si>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</si>
  <si>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</si>
  <si>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</si>
  <si>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</si>
  <si>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</si>
  <si>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</si>
  <si>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</si>
  <si>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</si>
  <si>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</si>
  <si>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</si>
  <si>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</si>
  <si>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</si>
  <si>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</si>
  <si>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</si>
  <si>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</si>
  <si>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</si>
  <si>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</si>
  <si>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</si>
  <si>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</si>
  <si>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</si>
  <si>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</si>
  <si>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</si>
  <si>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</si>
  <si>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</si>
  <si>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</si>
  <si>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</si>
  <si>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</si>
  <si>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</si>
  <si>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</si>
  <si>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</si>
  <si>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</si>
  <si>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</si>
  <si>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</si>
  <si>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</si>
  <si>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</si>
  <si>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</si>
  <si>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</si>
  <si>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</si>
  <si>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</si>
  <si>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</si>
  <si>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</si>
  <si>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</si>
  <si>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</si>
  <si>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</si>
  <si>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</si>
  <si>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</si>
  <si>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</si>
  <si>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</si>
  <si>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</si>
  <si>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</si>
  <si>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</si>
  <si>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</si>
  <si>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</si>
  <si>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</si>
  <si>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</si>
  <si>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</si>
  <si>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</si>
  <si>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</si>
  <si>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</si>
  <si>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</si>
  <si>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</si>
  <si>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</si>
  <si>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</si>
  <si>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</si>
  <si>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</si>
  <si>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</si>
  <si>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</si>
  <si>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</si>
  <si>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</si>
  <si>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</si>
  <si>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</si>
  <si>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</si>
  <si>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</si>
  <si>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</si>
  <si>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</si>
  <si>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</si>
  <si>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</si>
  <si>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</si>
  <si>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</si>
  <si>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</si>
  <si>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</si>
  <si>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</si>
  <si>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</si>
  <si>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</si>
  <si>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</si>
  <si>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</si>
  <si>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</si>
  <si>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</si>
  <si>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</si>
  <si>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</si>
  <si>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</si>
  <si>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</si>
  <si>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</si>
  <si>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</si>
  <si>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</si>
  <si>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</si>
  <si>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</si>
  <si>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</si>
  <si>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</si>
  <si>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</si>
  <si>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</si>
  <si>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</si>
  <si>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</si>
  <si>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</si>
  <si>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</si>
  <si>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</si>
  <si>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</si>
  <si>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</si>
  <si>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</si>
  <si>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</si>
  <si>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</si>
  <si>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</si>
  <si>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</si>
  <si>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</si>
  <si>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</si>
  <si>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</si>
  <si>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</si>
  <si>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</si>
  <si>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</si>
  <si>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</si>
  <si>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</si>
  <si>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</si>
  <si>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</si>
  <si>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</si>
  <si>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</si>
  <si>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</si>
  <si>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</si>
  <si>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</si>
  <si>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</si>
  <si>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</si>
  <si>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</si>
  <si>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</si>
  <si>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</si>
  <si>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</si>
  <si>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</si>
  <si>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</si>
  <si>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</si>
  <si>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</si>
  <si>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</si>
  <si>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</si>
  <si>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</si>
  <si>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</si>
  <si>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</si>
  <si>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</si>
  <si>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</si>
  <si>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</si>
  <si>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</si>
  <si>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phoneticPr fontId="5"/>
  </si>
  <si>
    <t>野生生物課鳥獣保護管理室
総務課動物愛護管理室</t>
    <phoneticPr fontId="5"/>
  </si>
  <si>
    <t>室長　川越　久史
室長　長田　啓</t>
    <phoneticPr fontId="5"/>
  </si>
  <si>
    <t>○</t>
  </si>
  <si>
    <t>鳥獣の保護及び管理並びに狩猟の適正化に関する法律第３条</t>
    <phoneticPr fontId="5"/>
  </si>
  <si>
    <t>鳥獣の保護及び管理を図るための事業を実施するための基本的な指針</t>
    <phoneticPr fontId="5"/>
  </si>
  <si>
    <t>-</t>
    <phoneticPr fontId="5"/>
  </si>
  <si>
    <t>環境保全調査費</t>
    <rPh sb="0" eb="2">
      <t>カンキョウ</t>
    </rPh>
    <rPh sb="2" eb="4">
      <t>ホゼン</t>
    </rPh>
    <rPh sb="4" eb="6">
      <t>チョウサ</t>
    </rPh>
    <rPh sb="6" eb="7">
      <t>ヒ</t>
    </rPh>
    <phoneticPr fontId="5"/>
  </si>
  <si>
    <t>職員旅費</t>
    <rPh sb="0" eb="2">
      <t>ショクイン</t>
    </rPh>
    <rPh sb="2" eb="4">
      <t>リョヒ</t>
    </rPh>
    <phoneticPr fontId="5"/>
  </si>
  <si>
    <t>鳥インフルエンザの蔓延により、種の存続に影響を与える野鳥の大量死が発生しなかった都道府県数</t>
    <phoneticPr fontId="5"/>
  </si>
  <si>
    <t>都道府県数</t>
    <rPh sb="0" eb="4">
      <t>トドウフケン</t>
    </rPh>
    <rPh sb="4" eb="5">
      <t>スウ</t>
    </rPh>
    <phoneticPr fontId="5"/>
  </si>
  <si>
    <t>-</t>
    <phoneticPr fontId="5"/>
  </si>
  <si>
    <t>地点</t>
    <rPh sb="0" eb="2">
      <t>チテン</t>
    </rPh>
    <phoneticPr fontId="5"/>
  </si>
  <si>
    <t>-</t>
  </si>
  <si>
    <t>-</t>
    <phoneticPr fontId="5"/>
  </si>
  <si>
    <t>-</t>
    <phoneticPr fontId="5"/>
  </si>
  <si>
    <t>渡り鳥等の飛来状況情報収集・提供業務費／調査回数（39地点×月３回×８箇月)　　　　　　　　　　　　　　　</t>
    <phoneticPr fontId="5"/>
  </si>
  <si>
    <t>万円</t>
    <rPh sb="0" eb="2">
      <t>マンエン</t>
    </rPh>
    <phoneticPr fontId="5"/>
  </si>
  <si>
    <t>　万円　/調査回数</t>
    <rPh sb="1" eb="3">
      <t>マンエン</t>
    </rPh>
    <rPh sb="5" eb="7">
      <t>チョウサ</t>
    </rPh>
    <rPh sb="7" eb="9">
      <t>カイスウ</t>
    </rPh>
    <phoneticPr fontId="5"/>
  </si>
  <si>
    <t>830/936</t>
    <phoneticPr fontId="5"/>
  </si>
  <si>
    <t>843/936</t>
    <phoneticPr fontId="5"/>
  </si>
  <si>
    <t>5.生物多様性の保全と自然との共生の推進</t>
    <phoneticPr fontId="5"/>
  </si>
  <si>
    <t>適切な野生生物保護管理の推進に向けた対策の実施状況</t>
    <phoneticPr fontId="5"/>
  </si>
  <si>
    <t>野生生物の適切な保護管理</t>
    <phoneticPr fontId="5"/>
  </si>
  <si>
    <t>-</t>
    <phoneticPr fontId="5"/>
  </si>
  <si>
    <t>野生鳥獣の感染症対策を実施することにより、国民の安全・安心の生活の確保とともに、適切な野生鳥獣の保護・管理の推進に寄与する。</t>
    <phoneticPr fontId="5"/>
  </si>
  <si>
    <t>-</t>
    <phoneticPr fontId="5"/>
  </si>
  <si>
    <t>-</t>
    <phoneticPr fontId="5"/>
  </si>
  <si>
    <t>有</t>
  </si>
  <si>
    <t>‐</t>
  </si>
  <si>
    <t>－</t>
    <phoneticPr fontId="5"/>
  </si>
  <si>
    <t>経費は、鳥インフルエンザウイルスの検出等のための検査・調査機材の購入費などの感染症対策を実施するために不可欠な用途に充てられている。</t>
    <phoneticPr fontId="5"/>
  </si>
  <si>
    <t>効率的なモニタリング等を目的として、専門家会合の開催、対応技術マニュアルの改定等を行っている。</t>
    <rPh sb="0" eb="3">
      <t>コウリツテキ</t>
    </rPh>
    <rPh sb="10" eb="11">
      <t>トウ</t>
    </rPh>
    <rPh sb="12" eb="14">
      <t>モクテキ</t>
    </rPh>
    <rPh sb="18" eb="21">
      <t>センモンカ</t>
    </rPh>
    <rPh sb="21" eb="23">
      <t>カイゴウ</t>
    </rPh>
    <rPh sb="24" eb="26">
      <t>カイサイ</t>
    </rPh>
    <rPh sb="27" eb="29">
      <t>タイオウ</t>
    </rPh>
    <rPh sb="29" eb="31">
      <t>ギジュツ</t>
    </rPh>
    <rPh sb="37" eb="39">
      <t>カイテイ</t>
    </rPh>
    <rPh sb="39" eb="40">
      <t>トウ</t>
    </rPh>
    <rPh sb="41" eb="42">
      <t>オコナ</t>
    </rPh>
    <phoneticPr fontId="5"/>
  </si>
  <si>
    <t>調査実績を対応技術マニュアルの改定等に活用している。</t>
    <rPh sb="0" eb="2">
      <t>チョウサ</t>
    </rPh>
    <rPh sb="2" eb="4">
      <t>ジッセキ</t>
    </rPh>
    <rPh sb="5" eb="7">
      <t>タイオウ</t>
    </rPh>
    <rPh sb="7" eb="9">
      <t>ギジュツ</t>
    </rPh>
    <rPh sb="15" eb="17">
      <t>カイテイ</t>
    </rPh>
    <rPh sb="17" eb="18">
      <t>トウ</t>
    </rPh>
    <rPh sb="19" eb="21">
      <t>カツヨウ</t>
    </rPh>
    <phoneticPr fontId="5"/>
  </si>
  <si>
    <t>農林水産省</t>
  </si>
  <si>
    <t>家畜伝染病予防費</t>
    <rPh sb="0" eb="2">
      <t>カチク</t>
    </rPh>
    <rPh sb="2" eb="5">
      <t>デンセンビョウ</t>
    </rPh>
    <rPh sb="5" eb="7">
      <t>ヨボウ</t>
    </rPh>
    <rPh sb="7" eb="8">
      <t>ヒ</t>
    </rPh>
    <phoneticPr fontId="5"/>
  </si>
  <si>
    <t>厚生労働省</t>
  </si>
  <si>
    <t>感染症対策特別促進事業費</t>
    <rPh sb="0" eb="3">
      <t>カンセンショウ</t>
    </rPh>
    <rPh sb="3" eb="5">
      <t>タイサク</t>
    </rPh>
    <rPh sb="5" eb="7">
      <t>トクベツ</t>
    </rPh>
    <rPh sb="7" eb="9">
      <t>ソクシン</t>
    </rPh>
    <rPh sb="9" eb="12">
      <t>ジギョウヒ</t>
    </rPh>
    <phoneticPr fontId="5"/>
  </si>
  <si>
    <t>関係省庁との連携を密にし、発生状況等に応じて、実施体制のさらなる効率化を図りつつ、事業内容の見直しや、モニタリング、検査及びその他調査等の改善を引き続き図る。</t>
    <rPh sb="0" eb="2">
      <t>カンケイ</t>
    </rPh>
    <rPh sb="2" eb="4">
      <t>ショウチョウ</t>
    </rPh>
    <rPh sb="6" eb="8">
      <t>レンケイ</t>
    </rPh>
    <rPh sb="9" eb="10">
      <t>ミツ</t>
    </rPh>
    <rPh sb="13" eb="15">
      <t>ハッセイ</t>
    </rPh>
    <rPh sb="15" eb="17">
      <t>ジョウキョウ</t>
    </rPh>
    <rPh sb="17" eb="18">
      <t>トウ</t>
    </rPh>
    <rPh sb="19" eb="20">
      <t>オウ</t>
    </rPh>
    <rPh sb="23" eb="25">
      <t>ジッシ</t>
    </rPh>
    <rPh sb="25" eb="27">
      <t>タイセイ</t>
    </rPh>
    <rPh sb="32" eb="35">
      <t>コウリツカ</t>
    </rPh>
    <rPh sb="36" eb="37">
      <t>ハカ</t>
    </rPh>
    <rPh sb="41" eb="43">
      <t>ジギョウ</t>
    </rPh>
    <rPh sb="43" eb="45">
      <t>ナイヨウ</t>
    </rPh>
    <rPh sb="46" eb="48">
      <t>ミナオ</t>
    </rPh>
    <rPh sb="58" eb="60">
      <t>ケンサ</t>
    </rPh>
    <rPh sb="60" eb="61">
      <t>オヨ</t>
    </rPh>
    <rPh sb="64" eb="65">
      <t>タ</t>
    </rPh>
    <rPh sb="65" eb="67">
      <t>チョウサ</t>
    </rPh>
    <rPh sb="67" eb="68">
      <t>トウ</t>
    </rPh>
    <rPh sb="69" eb="71">
      <t>カイゼン</t>
    </rPh>
    <rPh sb="72" eb="73">
      <t>ヒ</t>
    </rPh>
    <rPh sb="74" eb="75">
      <t>ツヅ</t>
    </rPh>
    <rPh sb="76" eb="77">
      <t>ハカ</t>
    </rPh>
    <phoneticPr fontId="5"/>
  </si>
  <si>
    <t>193</t>
    <phoneticPr fontId="5"/>
  </si>
  <si>
    <t>184</t>
    <phoneticPr fontId="5"/>
  </si>
  <si>
    <t>227</t>
    <phoneticPr fontId="5"/>
  </si>
  <si>
    <t>0232</t>
    <phoneticPr fontId="5"/>
  </si>
  <si>
    <t>226</t>
    <phoneticPr fontId="5"/>
  </si>
  <si>
    <t>193</t>
    <phoneticPr fontId="5"/>
  </si>
  <si>
    <t>213</t>
    <phoneticPr fontId="5"/>
  </si>
  <si>
    <t>231</t>
    <phoneticPr fontId="5"/>
  </si>
  <si>
    <t>0230</t>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</si>
  <si>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</si>
  <si>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B.（国研）国立環境研究所</t>
    <phoneticPr fontId="5"/>
  </si>
  <si>
    <t>人件費</t>
    <rPh sb="0" eb="3">
      <t>ジンケンヒ</t>
    </rPh>
    <phoneticPr fontId="5"/>
  </si>
  <si>
    <t>消耗品費</t>
    <rPh sb="0" eb="3">
      <t>ショウモウヒン</t>
    </rPh>
    <rPh sb="3" eb="4">
      <t>ヒ</t>
    </rPh>
    <phoneticPr fontId="5"/>
  </si>
  <si>
    <t>業務委託費</t>
    <rPh sb="0" eb="2">
      <t>ギョウム</t>
    </rPh>
    <rPh sb="2" eb="5">
      <t>イタクヒ</t>
    </rPh>
    <phoneticPr fontId="5"/>
  </si>
  <si>
    <t>保守費</t>
    <rPh sb="0" eb="2">
      <t>ホシュ</t>
    </rPh>
    <rPh sb="2" eb="3">
      <t>ヒ</t>
    </rPh>
    <phoneticPr fontId="5"/>
  </si>
  <si>
    <t>その他</t>
    <rPh sb="2" eb="3">
      <t>タ</t>
    </rPh>
    <phoneticPr fontId="5"/>
  </si>
  <si>
    <t>検体分析、データ管理、報告書作成</t>
    <phoneticPr fontId="5"/>
  </si>
  <si>
    <t>試薬、プラスチック消耗品</t>
    <phoneticPr fontId="5"/>
  </si>
  <si>
    <t>派遣社員</t>
    <rPh sb="0" eb="2">
      <t>ハケン</t>
    </rPh>
    <rPh sb="2" eb="4">
      <t>シャイン</t>
    </rPh>
    <phoneticPr fontId="5"/>
  </si>
  <si>
    <t>検疫用核酸精製システム保守</t>
    <phoneticPr fontId="5"/>
  </si>
  <si>
    <t>一般管理費、配送料、消費税等</t>
    <phoneticPr fontId="5"/>
  </si>
  <si>
    <t>A.（一財）自然環境研究センター</t>
    <phoneticPr fontId="5"/>
  </si>
  <si>
    <t>C.(NPO)バードリサーチ</t>
    <phoneticPr fontId="5"/>
  </si>
  <si>
    <t>人件費</t>
    <rPh sb="0" eb="3">
      <t>ジンケンヒ</t>
    </rPh>
    <phoneticPr fontId="5"/>
  </si>
  <si>
    <t>諸謝金</t>
    <rPh sb="0" eb="1">
      <t>ショ</t>
    </rPh>
    <rPh sb="1" eb="3">
      <t>シャキン</t>
    </rPh>
    <phoneticPr fontId="5"/>
  </si>
  <si>
    <t>賃金</t>
    <rPh sb="0" eb="2">
      <t>チンギン</t>
    </rPh>
    <phoneticPr fontId="5"/>
  </si>
  <si>
    <t>その他</t>
    <rPh sb="2" eb="3">
      <t>タ</t>
    </rPh>
    <phoneticPr fontId="5"/>
  </si>
  <si>
    <t>現地調査協力謝金等</t>
    <rPh sb="0" eb="2">
      <t>ゲンチ</t>
    </rPh>
    <rPh sb="2" eb="4">
      <t>チョウサ</t>
    </rPh>
    <rPh sb="4" eb="6">
      <t>キョウリョク</t>
    </rPh>
    <rPh sb="6" eb="8">
      <t>シャキン</t>
    </rPh>
    <rPh sb="8" eb="9">
      <t>トウ</t>
    </rPh>
    <phoneticPr fontId="5"/>
  </si>
  <si>
    <t>打合せ、現地調査、データ入力等</t>
    <rPh sb="0" eb="2">
      <t>ウチアワ</t>
    </rPh>
    <rPh sb="4" eb="6">
      <t>ゲンチ</t>
    </rPh>
    <rPh sb="6" eb="8">
      <t>チョウサ</t>
    </rPh>
    <rPh sb="12" eb="14">
      <t>ニュウリョク</t>
    </rPh>
    <rPh sb="14" eb="15">
      <t>トウ</t>
    </rPh>
    <phoneticPr fontId="5"/>
  </si>
  <si>
    <t>データ入力等</t>
    <rPh sb="3" eb="5">
      <t>ニュウリョク</t>
    </rPh>
    <rPh sb="5" eb="6">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</si>
  <si>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</si>
  <si>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（国研）国立環境研究所</t>
    <rPh sb="1" eb="2">
      <t>クニ</t>
    </rPh>
    <rPh sb="4" eb="6">
      <t>コクリツ</t>
    </rPh>
    <rPh sb="6" eb="8">
      <t>カンキョウ</t>
    </rPh>
    <rPh sb="8" eb="11">
      <t>ケンキュウジョ</t>
    </rPh>
    <phoneticPr fontId="5"/>
  </si>
  <si>
    <t>高病原性鳥インフルエンザウィルス保有状況検査等</t>
    <rPh sb="0" eb="1">
      <t>コウ</t>
    </rPh>
    <rPh sb="1" eb="4">
      <t>ビョウゲンセイ</t>
    </rPh>
    <rPh sb="4" eb="5">
      <t>トリ</t>
    </rPh>
    <rPh sb="16" eb="18">
      <t>ホユウ</t>
    </rPh>
    <rPh sb="18" eb="20">
      <t>ジョウキョウ</t>
    </rPh>
    <rPh sb="20" eb="22">
      <t>ケンサ</t>
    </rPh>
    <rPh sb="22" eb="23">
      <t>トウ</t>
    </rPh>
    <phoneticPr fontId="5"/>
  </si>
  <si>
    <t>-</t>
    <phoneticPr fontId="5"/>
  </si>
  <si>
    <t>-</t>
    <phoneticPr fontId="5"/>
  </si>
  <si>
    <t>CSF・ASF感染状況検査</t>
    <phoneticPr fontId="5"/>
  </si>
  <si>
    <t>渡り鳥等の飛来状況情報収集・提供</t>
    <rPh sb="0" eb="1">
      <t>ワタ</t>
    </rPh>
    <rPh sb="2" eb="3">
      <t>ドリ</t>
    </rPh>
    <rPh sb="3" eb="4">
      <t>トウ</t>
    </rPh>
    <rPh sb="5" eb="7">
      <t>ヒライ</t>
    </rPh>
    <rPh sb="7" eb="9">
      <t>ジョウキョウ</t>
    </rPh>
    <rPh sb="9" eb="11">
      <t>ジョウホウ</t>
    </rPh>
    <rPh sb="11" eb="13">
      <t>シュウシュウ</t>
    </rPh>
    <rPh sb="14" eb="16">
      <t>テイキョウ</t>
    </rPh>
    <phoneticPr fontId="5"/>
  </si>
  <si>
    <r>
      <t>（N</t>
    </r>
    <r>
      <rPr>
        <sz val="11"/>
        <rFont val="ＭＳ Ｐゴシック"/>
        <family val="3"/>
        <charset val="128"/>
      </rPr>
      <t>PO）バードリサーチ</t>
    </r>
    <phoneticPr fontId="5"/>
  </si>
  <si>
    <t>（一財）自然環境研究センター</t>
    <rPh sb="1" eb="2">
      <t>イチ</t>
    </rPh>
    <rPh sb="2" eb="3">
      <t>ザイ</t>
    </rPh>
    <rPh sb="4" eb="6">
      <t>シゼン</t>
    </rPh>
    <rPh sb="6" eb="8">
      <t>カンキョウ</t>
    </rPh>
    <rPh sb="8" eb="10">
      <t>ケンキュウ</t>
    </rPh>
    <phoneticPr fontId="5"/>
  </si>
  <si>
    <t>渡り鳥の飛来経路の解明調査</t>
    <rPh sb="0" eb="1">
      <t>ワタ</t>
    </rPh>
    <rPh sb="2" eb="3">
      <t>ドリ</t>
    </rPh>
    <rPh sb="4" eb="6">
      <t>ヒライ</t>
    </rPh>
    <rPh sb="6" eb="8">
      <t>ケイロ</t>
    </rPh>
    <rPh sb="9" eb="11">
      <t>カイメイ</t>
    </rPh>
    <rPh sb="11" eb="13">
      <t>チョウサ</t>
    </rPh>
    <phoneticPr fontId="5"/>
  </si>
  <si>
    <t>動物園等飼育動物への対応事業</t>
    <phoneticPr fontId="5"/>
  </si>
  <si>
    <t>-</t>
    <phoneticPr fontId="5"/>
  </si>
  <si>
    <t>-</t>
    <phoneticPr fontId="5"/>
  </si>
  <si>
    <t>-</t>
    <phoneticPr fontId="5"/>
  </si>
  <si>
    <t>843/936</t>
    <phoneticPr fontId="5"/>
  </si>
  <si>
    <t>畜産業に重大な影響を影響を及ぼす感染症対策であるとともに、鳥インフルエンザは人獣共通感染症であることから、社会のニーズが高い事業である。</t>
    <rPh sb="0" eb="3">
      <t>チクサンギョウ</t>
    </rPh>
    <rPh sb="4" eb="6">
      <t>ジュウダイ</t>
    </rPh>
    <rPh sb="7" eb="9">
      <t>エイキョウ</t>
    </rPh>
    <rPh sb="10" eb="12">
      <t>エイキョウ</t>
    </rPh>
    <rPh sb="13" eb="14">
      <t>オヨ</t>
    </rPh>
    <rPh sb="16" eb="19">
      <t>カンセンショウ</t>
    </rPh>
    <rPh sb="19" eb="21">
      <t>タイサク</t>
    </rPh>
    <rPh sb="29" eb="30">
      <t>トリ</t>
    </rPh>
    <rPh sb="38" eb="40">
      <t>ジンジュウ</t>
    </rPh>
    <rPh sb="40" eb="42">
      <t>キョウツウ</t>
    </rPh>
    <rPh sb="42" eb="45">
      <t>カンセンショウ</t>
    </rPh>
    <rPh sb="53" eb="55">
      <t>シャカイ</t>
    </rPh>
    <rPh sb="60" eb="61">
      <t>タカ</t>
    </rPh>
    <rPh sb="62" eb="64">
      <t>ジギョウ</t>
    </rPh>
    <phoneticPr fontId="5"/>
  </si>
  <si>
    <t>１回あたり１名による渡り鳥の飛来状況調査費用として、妥当である。</t>
    <rPh sb="1" eb="2">
      <t>カイ</t>
    </rPh>
    <rPh sb="6" eb="7">
      <t>メイ</t>
    </rPh>
    <rPh sb="10" eb="11">
      <t>ワタ</t>
    </rPh>
    <rPh sb="12" eb="13">
      <t>トリ</t>
    </rPh>
    <rPh sb="14" eb="16">
      <t>ヒライ</t>
    </rPh>
    <rPh sb="16" eb="18">
      <t>ジョウキョウ</t>
    </rPh>
    <rPh sb="18" eb="20">
      <t>チョウサ</t>
    </rPh>
    <rPh sb="20" eb="22">
      <t>ヒヨウ</t>
    </rPh>
    <rPh sb="26" eb="28">
      <t>ダトウ</t>
    </rPh>
    <phoneticPr fontId="5"/>
  </si>
  <si>
    <t>渡り鳥の飛来状況調査は全国の主な渡り鳥の飛来地において適切な時期・回数を実施できている。</t>
    <rPh sb="11" eb="13">
      <t>ゼンコク</t>
    </rPh>
    <rPh sb="14" eb="15">
      <t>オモ</t>
    </rPh>
    <rPh sb="16" eb="17">
      <t>ワタ</t>
    </rPh>
    <rPh sb="18" eb="19">
      <t>ドリ</t>
    </rPh>
    <rPh sb="20" eb="23">
      <t>ヒライチ</t>
    </rPh>
    <rPh sb="27" eb="29">
      <t>テキセツ</t>
    </rPh>
    <rPh sb="30" eb="32">
      <t>ジキ</t>
    </rPh>
    <rPh sb="33" eb="35">
      <t>カイスウ</t>
    </rPh>
    <rPh sb="36" eb="38">
      <t>ジッシ</t>
    </rPh>
    <phoneticPr fontId="5"/>
  </si>
  <si>
    <t>渡り鳥による高病原性鳥インフルエンザウイルスの国内侵入状況を監視するとともに、情報収集や知見の集約を推進することで、生物多様性の保全、国民の安全・安心な生活の確保、鳥インフルエンザの防疫対策等の実施へ寄与した。令和元年度は国内での高病原性鳥インフルエンザの発生がなかったため、ウイルスの蔓延による種の存続に影響を与える大量死は起こらなかった。
また、イノシシにおけるCSF・ASFの感染状況についても試行的に検査を行い、感染状況に応じたイノシシ対策の実施及び家畜（豚）に対する防疫対策へ寄与した。</t>
    <rPh sb="0" eb="1">
      <t>ワタ</t>
    </rPh>
    <rPh sb="2" eb="3">
      <t>ドリ</t>
    </rPh>
    <rPh sb="6" eb="7">
      <t>コウ</t>
    </rPh>
    <rPh sb="7" eb="10">
      <t>ビョウゲンセイ</t>
    </rPh>
    <rPh sb="10" eb="11">
      <t>トリ</t>
    </rPh>
    <rPh sb="23" eb="25">
      <t>コクナイ</t>
    </rPh>
    <rPh sb="25" eb="27">
      <t>シンニュウ</t>
    </rPh>
    <rPh sb="27" eb="29">
      <t>ジョウキョウ</t>
    </rPh>
    <rPh sb="30" eb="32">
      <t>カンシ</t>
    </rPh>
    <rPh sb="39" eb="41">
      <t>ジョウホウ</t>
    </rPh>
    <rPh sb="41" eb="43">
      <t>シュウシュウ</t>
    </rPh>
    <rPh sb="44" eb="46">
      <t>チケン</t>
    </rPh>
    <rPh sb="47" eb="49">
      <t>シュウヤク</t>
    </rPh>
    <rPh sb="50" eb="52">
      <t>スイシン</t>
    </rPh>
    <rPh sb="58" eb="60">
      <t>セイブツ</t>
    </rPh>
    <rPh sb="60" eb="63">
      <t>タヨウセイ</t>
    </rPh>
    <rPh sb="64" eb="66">
      <t>ホゼン</t>
    </rPh>
    <rPh sb="67" eb="69">
      <t>コクミン</t>
    </rPh>
    <rPh sb="70" eb="72">
      <t>アンゼン</t>
    </rPh>
    <rPh sb="73" eb="75">
      <t>アンシン</t>
    </rPh>
    <rPh sb="76" eb="78">
      <t>セイカツ</t>
    </rPh>
    <rPh sb="79" eb="81">
      <t>カクホ</t>
    </rPh>
    <rPh sb="82" eb="83">
      <t>トリ</t>
    </rPh>
    <rPh sb="91" eb="93">
      <t>ボウエキ</t>
    </rPh>
    <rPh sb="93" eb="95">
      <t>タイサク</t>
    </rPh>
    <rPh sb="95" eb="96">
      <t>トウ</t>
    </rPh>
    <rPh sb="97" eb="99">
      <t>ジッシ</t>
    </rPh>
    <rPh sb="100" eb="102">
      <t>キヨ</t>
    </rPh>
    <rPh sb="105" eb="107">
      <t>レイワ</t>
    </rPh>
    <rPh sb="107" eb="108">
      <t>ガン</t>
    </rPh>
    <rPh sb="108" eb="110">
      <t>ネンド</t>
    </rPh>
    <rPh sb="111" eb="113">
      <t>コクナイ</t>
    </rPh>
    <rPh sb="115" eb="116">
      <t>コウ</t>
    </rPh>
    <rPh sb="116" eb="119">
      <t>ビョウゲンセイ</t>
    </rPh>
    <rPh sb="119" eb="120">
      <t>トリ</t>
    </rPh>
    <rPh sb="128" eb="130">
      <t>ハッセイ</t>
    </rPh>
    <rPh sb="143" eb="145">
      <t>マンエン</t>
    </rPh>
    <rPh sb="148" eb="149">
      <t>シュ</t>
    </rPh>
    <rPh sb="150" eb="152">
      <t>ソンゾク</t>
    </rPh>
    <rPh sb="153" eb="155">
      <t>エイキョウ</t>
    </rPh>
    <rPh sb="156" eb="157">
      <t>アタ</t>
    </rPh>
    <rPh sb="159" eb="162">
      <t>タイリョウシ</t>
    </rPh>
    <rPh sb="163" eb="164">
      <t>オ</t>
    </rPh>
    <rPh sb="191" eb="193">
      <t>カンセン</t>
    </rPh>
    <rPh sb="193" eb="195">
      <t>ジョウキョウ</t>
    </rPh>
    <rPh sb="200" eb="203">
      <t>シコウテキ</t>
    </rPh>
    <rPh sb="204" eb="206">
      <t>ケンサ</t>
    </rPh>
    <rPh sb="207" eb="208">
      <t>オコナ</t>
    </rPh>
    <rPh sb="210" eb="212">
      <t>カンセン</t>
    </rPh>
    <rPh sb="212" eb="214">
      <t>ジョウキョウ</t>
    </rPh>
    <rPh sb="215" eb="216">
      <t>オウ</t>
    </rPh>
    <rPh sb="222" eb="224">
      <t>タイサク</t>
    </rPh>
    <rPh sb="225" eb="227">
      <t>ジッシ</t>
    </rPh>
    <rPh sb="227" eb="228">
      <t>オヨ</t>
    </rPh>
    <rPh sb="229" eb="231">
      <t>カチク</t>
    </rPh>
    <rPh sb="232" eb="233">
      <t>ブタ</t>
    </rPh>
    <rPh sb="235" eb="236">
      <t>タイ</t>
    </rPh>
    <rPh sb="243" eb="245">
      <t>キヨ</t>
    </rPh>
    <phoneticPr fontId="5"/>
  </si>
  <si>
    <t>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④全国の主な渡り鳥の飛来地（39地点）において渡り鳥等の飛来状況（種、数等）の調査（月３回、概ね８箇月間）を行い、データをとりまとめ、環境省のＨＰにおいて提供
⑤令和元年度は畜産業を中心に社会経済に著しい支障を及ぼすCSF（豚熱）及びASF（アフリカ豚熱）について、野生イノシシにおける全国的なウイルス保有状況調査を試行的に実施（令和2年度より本格的に開始）</t>
    <rPh sb="273" eb="275">
      <t>レイワ</t>
    </rPh>
    <rPh sb="275" eb="276">
      <t>ガン</t>
    </rPh>
    <rPh sb="276" eb="278">
      <t>ネンド</t>
    </rPh>
    <rPh sb="350" eb="353">
      <t>シコウテキ</t>
    </rPh>
    <rPh sb="354" eb="356">
      <t>ジッシ</t>
    </rPh>
    <rPh sb="357" eb="359">
      <t>レイワ</t>
    </rPh>
    <rPh sb="360" eb="362">
      <t>ネンド</t>
    </rPh>
    <rPh sb="364" eb="367">
      <t>ホンカクテキ</t>
    </rPh>
    <rPh sb="368" eb="370">
      <t>カイシ</t>
    </rPh>
    <phoneticPr fontId="5"/>
  </si>
  <si>
    <t>野鳥における糞便及び死亡野鳥調査等を適切に実施することにより、高病原性鳥インフルエンザウイルスの侵入状況を監視し、発生時に備える。</t>
    <rPh sb="0" eb="2">
      <t>ヤチョウ</t>
    </rPh>
    <rPh sb="1" eb="2">
      <t>ハヤノ</t>
    </rPh>
    <rPh sb="6" eb="8">
      <t>フンベン</t>
    </rPh>
    <rPh sb="8" eb="9">
      <t>オヨ</t>
    </rPh>
    <rPh sb="10" eb="12">
      <t>シボウ</t>
    </rPh>
    <rPh sb="12" eb="14">
      <t>ヤチョウ</t>
    </rPh>
    <rPh sb="14" eb="16">
      <t>チョウサ</t>
    </rPh>
    <rPh sb="16" eb="17">
      <t>トウ</t>
    </rPh>
    <rPh sb="18" eb="20">
      <t>テキセツ</t>
    </rPh>
    <rPh sb="21" eb="23">
      <t>ジッシ</t>
    </rPh>
    <rPh sb="48" eb="50">
      <t>シンニュウ</t>
    </rPh>
    <rPh sb="50" eb="52">
      <t>ジョウキョウ</t>
    </rPh>
    <rPh sb="53" eb="55">
      <t>カンシ</t>
    </rPh>
    <rPh sb="57" eb="59">
      <t>ハッセイ</t>
    </rPh>
    <phoneticPr fontId="5"/>
  </si>
  <si>
    <t>野鳥における糞便及び死亡野鳥調査、モニタリング、近隣諸国の情報収集等を適切に実施し、高病原性鳥インフルエンザウイルスの侵入状況を適切に把握した。</t>
    <rPh sb="6" eb="8">
      <t>フンベン</t>
    </rPh>
    <rPh sb="8" eb="9">
      <t>オヨ</t>
    </rPh>
    <rPh sb="42" eb="43">
      <t>ダカ</t>
    </rPh>
    <rPh sb="59" eb="61">
      <t>シンニュウ</t>
    </rPh>
    <rPh sb="61" eb="63">
      <t>ジョウキョウ</t>
    </rPh>
    <rPh sb="64" eb="66">
      <t>テキセツ</t>
    </rPh>
    <rPh sb="67" eb="69">
      <t>ハアク</t>
    </rPh>
    <phoneticPr fontId="5"/>
  </si>
  <si>
    <t>国として、交差汚染防止の観点から地方自治体等で実施が困難な検査や技術マニュアルの提供を行っている。また、鳥インフルエンザは渡り鳥が、CSFはイノシシが感染拡大の要因の一つとされており、広域に移動することから地方自治体と連携しつつ国としての対応が必要である。</t>
    <rPh sb="0" eb="1">
      <t>クニ</t>
    </rPh>
    <rPh sb="5" eb="7">
      <t>コウサ</t>
    </rPh>
    <rPh sb="7" eb="9">
      <t>オセン</t>
    </rPh>
    <rPh sb="9" eb="11">
      <t>ボウシ</t>
    </rPh>
    <rPh sb="12" eb="14">
      <t>カンテン</t>
    </rPh>
    <rPh sb="16" eb="18">
      <t>チホウ</t>
    </rPh>
    <rPh sb="18" eb="21">
      <t>ジチタイ</t>
    </rPh>
    <rPh sb="21" eb="22">
      <t>トウ</t>
    </rPh>
    <rPh sb="23" eb="25">
      <t>ジッシ</t>
    </rPh>
    <rPh sb="26" eb="28">
      <t>コンナン</t>
    </rPh>
    <rPh sb="29" eb="31">
      <t>ケンサ</t>
    </rPh>
    <rPh sb="32" eb="34">
      <t>ギジュツ</t>
    </rPh>
    <rPh sb="40" eb="42">
      <t>テイキョウ</t>
    </rPh>
    <rPh sb="43" eb="44">
      <t>オコナ</t>
    </rPh>
    <rPh sb="52" eb="53">
      <t>トリ</t>
    </rPh>
    <rPh sb="61" eb="62">
      <t>ワタ</t>
    </rPh>
    <rPh sb="63" eb="64">
      <t>ドリ</t>
    </rPh>
    <rPh sb="75" eb="77">
      <t>カンセン</t>
    </rPh>
    <rPh sb="77" eb="79">
      <t>カクダイ</t>
    </rPh>
    <rPh sb="80" eb="82">
      <t>ヨウイン</t>
    </rPh>
    <rPh sb="83" eb="84">
      <t>ヒト</t>
    </rPh>
    <rPh sb="92" eb="94">
      <t>コウイキ</t>
    </rPh>
    <rPh sb="95" eb="97">
      <t>イドウ</t>
    </rPh>
    <rPh sb="103" eb="105">
      <t>チホウ</t>
    </rPh>
    <rPh sb="105" eb="108">
      <t>ジチタイ</t>
    </rPh>
    <rPh sb="109" eb="111">
      <t>レンケイ</t>
    </rPh>
    <rPh sb="114" eb="115">
      <t>クニ</t>
    </rPh>
    <rPh sb="119" eb="121">
      <t>タイオウ</t>
    </rPh>
    <rPh sb="122" eb="124">
      <t>ヒツヨウ</t>
    </rPh>
    <phoneticPr fontId="5"/>
  </si>
  <si>
    <t>野生鳥獣での鳥インフルエンザやCSF等の感染症対策は、早期発見と迅速な対応が重要であり、優先度の高い事業である。</t>
    <rPh sb="0" eb="2">
      <t>ヤセイ</t>
    </rPh>
    <rPh sb="2" eb="4">
      <t>チョウジュウ</t>
    </rPh>
    <rPh sb="6" eb="7">
      <t>トリ</t>
    </rPh>
    <rPh sb="18" eb="19">
      <t>トウ</t>
    </rPh>
    <rPh sb="20" eb="23">
      <t>カンセンショウ</t>
    </rPh>
    <rPh sb="23" eb="25">
      <t>タイサク</t>
    </rPh>
    <rPh sb="27" eb="29">
      <t>ソウキ</t>
    </rPh>
    <rPh sb="29" eb="31">
      <t>ハッケン</t>
    </rPh>
    <rPh sb="32" eb="34">
      <t>ジンソク</t>
    </rPh>
    <rPh sb="35" eb="37">
      <t>タイオウ</t>
    </rPh>
    <rPh sb="38" eb="40">
      <t>ジュウヨウ</t>
    </rPh>
    <rPh sb="44" eb="47">
      <t>ユウセンド</t>
    </rPh>
    <rPh sb="48" eb="49">
      <t>タカ</t>
    </rPh>
    <rPh sb="50" eb="52">
      <t>ジギョウ</t>
    </rPh>
    <phoneticPr fontId="5"/>
  </si>
  <si>
    <t>全国47都道府県において高病原性鳥インフルエンザウイルスの野鳥におけるモニタリング等の適切な体制を整備し、早期に発見・対応することにより、鳥インフルエンザによる種の存続に影響を与える野鳥の大量死を防ぐ。</t>
    <rPh sb="53" eb="55">
      <t>ソウキ</t>
    </rPh>
    <rPh sb="56" eb="58">
      <t>ハッケン</t>
    </rPh>
    <rPh sb="59" eb="61">
      <t>タイオウ</t>
    </rPh>
    <phoneticPr fontId="5"/>
  </si>
  <si>
    <t>全国の主な渡り鳥の飛来地において、渡り鳥等の飛来状況（種、数等）の調査（月３回、１回１名、おおむね８箇月間）を行うことにより、ウイルスの運搬が指摘されている渡り鳥の飛来状況を把握し、適切な対応に役立てている。その調査地点数。</t>
    <phoneticPr fontId="5"/>
  </si>
  <si>
    <t>全都道府県において、高病原性鳥インフルエンザウイルスの野鳥による国内侵入状況を監視することにより、早期発見、早期対応に寄与している。</t>
    <rPh sb="0" eb="5">
      <t>ゼントドウフケン</t>
    </rPh>
    <rPh sb="10" eb="11">
      <t>コウ</t>
    </rPh>
    <rPh sb="11" eb="14">
      <t>ビョウゲンセイ</t>
    </rPh>
    <rPh sb="14" eb="15">
      <t>トリ</t>
    </rPh>
    <rPh sb="27" eb="29">
      <t>ヤチョウ</t>
    </rPh>
    <rPh sb="32" eb="34">
      <t>コクナイ</t>
    </rPh>
    <rPh sb="34" eb="36">
      <t>シンニュウ</t>
    </rPh>
    <rPh sb="36" eb="38">
      <t>ジョウキョウ</t>
    </rPh>
    <rPh sb="39" eb="41">
      <t>カンシ</t>
    </rPh>
    <rPh sb="49" eb="51">
      <t>ソウキ</t>
    </rPh>
    <rPh sb="51" eb="53">
      <t>ハッケン</t>
    </rPh>
    <rPh sb="54" eb="56">
      <t>ソウキ</t>
    </rPh>
    <rPh sb="56" eb="58">
      <t>タイオウ</t>
    </rPh>
    <rPh sb="59" eb="61">
      <t>キヨ</t>
    </rPh>
    <phoneticPr fontId="5"/>
  </si>
  <si>
    <t>渡り鳥等における鳥インフルエンザウイルスのモニタリングでは、「野鳥における高病原性鳥インフルエンザに係る対応技術マニュアル」の整備、検査対象種の優先順位化（リスク種の設定）などを図り、効率的な調査・検査に努めている。</t>
    <rPh sb="0" eb="1">
      <t>ワタ</t>
    </rPh>
    <rPh sb="2" eb="3">
      <t>ドリ</t>
    </rPh>
    <rPh sb="3" eb="4">
      <t>トウ</t>
    </rPh>
    <rPh sb="31" eb="33">
      <t>ヤチョウ</t>
    </rPh>
    <rPh sb="37" eb="38">
      <t>コウ</t>
    </rPh>
    <rPh sb="38" eb="41">
      <t>ビョウゲンセイ</t>
    </rPh>
    <rPh sb="41" eb="42">
      <t>トリ</t>
    </rPh>
    <rPh sb="50" eb="51">
      <t>カカ</t>
    </rPh>
    <rPh sb="52" eb="54">
      <t>タイオウ</t>
    </rPh>
    <rPh sb="54" eb="56">
      <t>ギジュツ</t>
    </rPh>
    <phoneticPr fontId="5"/>
  </si>
  <si>
    <t>国の事業としては、鳥インフルエンザについては、野鳥の対応は環境省、家きんでの対応は農林水産省、ヒトでの対応は厚生労働省で、また、CSF・ASFについては、野生イノシシの対応は環境省と農林水産省が連携して、家畜（豚）の対応は農林水産省で実施しており、それぞれ役割分担を行った上で、情報の共有、連携に努めている。</t>
    <rPh sb="9" eb="10">
      <t>トリ</t>
    </rPh>
    <rPh sb="77" eb="79">
      <t>ヤセイ</t>
    </rPh>
    <rPh sb="84" eb="86">
      <t>タイオウ</t>
    </rPh>
    <rPh sb="87" eb="90">
      <t>カンキョウショウ</t>
    </rPh>
    <rPh sb="91" eb="93">
      <t>ノウリン</t>
    </rPh>
    <rPh sb="93" eb="96">
      <t>スイサンショウ</t>
    </rPh>
    <rPh sb="97" eb="99">
      <t>レンケイ</t>
    </rPh>
    <rPh sb="102" eb="104">
      <t>カチク</t>
    </rPh>
    <rPh sb="105" eb="106">
      <t>ブタ</t>
    </rPh>
    <rPh sb="108" eb="110">
      <t>タイオウ</t>
    </rPh>
    <rPh sb="111" eb="113">
      <t>ノウリン</t>
    </rPh>
    <rPh sb="113" eb="116">
      <t>スイサンショウ</t>
    </rPh>
    <rPh sb="136" eb="137">
      <t>ウエ</t>
    </rPh>
    <phoneticPr fontId="5"/>
  </si>
  <si>
    <t>－</t>
    <phoneticPr fontId="5"/>
  </si>
  <si>
    <t>旅費</t>
    <rPh sb="0" eb="2">
      <t>リョヒ</t>
    </rPh>
    <phoneticPr fontId="5"/>
  </si>
  <si>
    <t>消耗品費</t>
    <rPh sb="0" eb="3">
      <t>ショウモウヒン</t>
    </rPh>
    <rPh sb="3" eb="4">
      <t>ヒ</t>
    </rPh>
    <phoneticPr fontId="5"/>
  </si>
  <si>
    <t>通信運搬費</t>
    <rPh sb="0" eb="2">
      <t>ツウシン</t>
    </rPh>
    <rPh sb="2" eb="5">
      <t>ウンパンヒ</t>
    </rPh>
    <phoneticPr fontId="5"/>
  </si>
  <si>
    <t>会議費</t>
    <rPh sb="0" eb="3">
      <t>カイギヒ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</si>
  <si>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</si>
  <si>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</si>
  <si>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その他</t>
    <rPh sb="2" eb="3">
      <t>タ</t>
    </rPh>
    <phoneticPr fontId="5"/>
  </si>
  <si>
    <t>現地調査、講習会、とりまとめ等</t>
    <phoneticPr fontId="5"/>
  </si>
  <si>
    <t>現地調査旅費、専門家旅費等</t>
    <phoneticPr fontId="5"/>
  </si>
  <si>
    <t>送信機等</t>
    <phoneticPr fontId="5"/>
  </si>
  <si>
    <t>衛生使用料等</t>
    <phoneticPr fontId="5"/>
  </si>
  <si>
    <t>会場代</t>
    <rPh sb="0" eb="3">
      <t>カイジョウダイ</t>
    </rPh>
    <phoneticPr fontId="5"/>
  </si>
  <si>
    <t>レンタカー代</t>
    <rPh sb="5" eb="6">
      <t>ダイ</t>
    </rPh>
    <phoneticPr fontId="5"/>
  </si>
  <si>
    <t>オブザーバー出席謝金</t>
    <phoneticPr fontId="5"/>
  </si>
  <si>
    <t>報告書</t>
    <rPh sb="0" eb="3">
      <t>ホウコクショ</t>
    </rPh>
    <phoneticPr fontId="5"/>
  </si>
  <si>
    <t>一般管理費、消費税</t>
    <rPh sb="0" eb="2">
      <t>イッパン</t>
    </rPh>
    <rPh sb="2" eb="5">
      <t>カンリヒ</t>
    </rPh>
    <rPh sb="6" eb="9">
      <t>ショウヒゼイ</t>
    </rPh>
    <phoneticPr fontId="5"/>
  </si>
  <si>
    <t>契約については、可能な限り競争性のある契約方法を採用している。一者応札の改善策としては、公告期間を長くするなどの対応を検討する。高病原性鳥インフルエンザ保有状況調査や渡り鳥の飛来経路の解明調査は、専門性の高い業務となっていることから、参加者確認公募方式による随意契約の形をとっている。また、CSF・ASF感染状況検査については一部の検査試薬の機密性の観点等から、やむを得ず特命随意契約の形となっている。</t>
    <rPh sb="0" eb="2">
      <t>ケイヤク</t>
    </rPh>
    <rPh sb="8" eb="10">
      <t>カノウ</t>
    </rPh>
    <rPh sb="11" eb="12">
      <t>カギ</t>
    </rPh>
    <rPh sb="13" eb="16">
      <t>キョウソウセイ</t>
    </rPh>
    <rPh sb="19" eb="21">
      <t>ケイヤク</t>
    </rPh>
    <rPh sb="21" eb="23">
      <t>ホウホウ</t>
    </rPh>
    <rPh sb="24" eb="26">
      <t>サイヨウ</t>
    </rPh>
    <rPh sb="31" eb="32">
      <t>１</t>
    </rPh>
    <rPh sb="32" eb="33">
      <t>シャ</t>
    </rPh>
    <rPh sb="33" eb="35">
      <t>オウサツ</t>
    </rPh>
    <rPh sb="36" eb="39">
      <t>カイゼンサク</t>
    </rPh>
    <rPh sb="46" eb="48">
      <t>キカン</t>
    </rPh>
    <rPh sb="49" eb="50">
      <t>ナガ</t>
    </rPh>
    <rPh sb="56" eb="58">
      <t>タイオウ</t>
    </rPh>
    <rPh sb="59" eb="61">
      <t>ケントウ</t>
    </rPh>
    <rPh sb="64" eb="65">
      <t>コウ</t>
    </rPh>
    <rPh sb="65" eb="68">
      <t>ビョウゲンセイ</t>
    </rPh>
    <rPh sb="68" eb="69">
      <t>トリ</t>
    </rPh>
    <rPh sb="76" eb="78">
      <t>ホユウ</t>
    </rPh>
    <rPh sb="78" eb="80">
      <t>ジョウキョウ</t>
    </rPh>
    <rPh sb="80" eb="82">
      <t>チョウサ</t>
    </rPh>
    <rPh sb="83" eb="84">
      <t>ワタ</t>
    </rPh>
    <rPh sb="85" eb="86">
      <t>ドリ</t>
    </rPh>
    <rPh sb="87" eb="89">
      <t>ヒライ</t>
    </rPh>
    <rPh sb="89" eb="91">
      <t>ケイロ</t>
    </rPh>
    <rPh sb="92" eb="94">
      <t>カイメイ</t>
    </rPh>
    <rPh sb="94" eb="96">
      <t>チョウサ</t>
    </rPh>
    <rPh sb="98" eb="101">
      <t>センモンセイ</t>
    </rPh>
    <rPh sb="102" eb="103">
      <t>タカ</t>
    </rPh>
    <rPh sb="104" eb="106">
      <t>ギョウム</t>
    </rPh>
    <rPh sb="117" eb="120">
      <t>サンカシャ</t>
    </rPh>
    <rPh sb="120" eb="122">
      <t>カクニン</t>
    </rPh>
    <rPh sb="122" eb="124">
      <t>コウボ</t>
    </rPh>
    <rPh sb="124" eb="126">
      <t>ホウシキ</t>
    </rPh>
    <rPh sb="129" eb="131">
      <t>ズイイ</t>
    </rPh>
    <rPh sb="131" eb="133">
      <t>ケイヤク</t>
    </rPh>
    <rPh sb="134" eb="135">
      <t>カタチ</t>
    </rPh>
    <rPh sb="152" eb="154">
      <t>カンセン</t>
    </rPh>
    <rPh sb="154" eb="156">
      <t>ジョウキョウ</t>
    </rPh>
    <rPh sb="156" eb="158">
      <t>ケンサ</t>
    </rPh>
    <rPh sb="163" eb="165">
      <t>イチブ</t>
    </rPh>
    <rPh sb="166" eb="168">
      <t>ケンサ</t>
    </rPh>
    <rPh sb="168" eb="170">
      <t>シヤク</t>
    </rPh>
    <rPh sb="171" eb="174">
      <t>キミツセイ</t>
    </rPh>
    <rPh sb="175" eb="177">
      <t>カンテン</t>
    </rPh>
    <rPh sb="177" eb="178">
      <t>トウ</t>
    </rPh>
    <rPh sb="184" eb="185">
      <t>エ</t>
    </rPh>
    <rPh sb="186" eb="188">
      <t>トクメイ</t>
    </rPh>
    <rPh sb="188" eb="190">
      <t>ズイイ</t>
    </rPh>
    <rPh sb="190" eb="192">
      <t>ケイヤク</t>
    </rPh>
    <rPh sb="193" eb="194">
      <t>カタチ</t>
    </rPh>
    <phoneticPr fontId="5"/>
  </si>
  <si>
    <t>都道府県からの報告</t>
    <rPh sb="0" eb="4">
      <t>トドウフケン</t>
    </rPh>
    <rPh sb="7" eb="9">
      <t>ホウコク</t>
    </rPh>
    <phoneticPr fontId="5"/>
  </si>
  <si>
    <t>-</t>
    <phoneticPr fontId="5"/>
  </si>
  <si>
    <t>感染症対策は、重要かつ国民の関心の高い課題となってきている。得られた知見を政府全体の政策立案に生かすとともに、情報を必要とする人々にも広く共有して欲しい。</t>
    <phoneticPr fontId="5"/>
  </si>
  <si>
    <t>外部有識者の所見を踏まえて、事業の成果として得られた知見を活用するとともに、情報共有等を通じて関係機関と連携し、効果的に事業を実施できるよう検討すること。</t>
    <phoneticPr fontId="5"/>
  </si>
  <si>
    <t>事業の成果については、引き続き、関係省庁を始めとした関係機関へ共有し、鳥インフルエンザ等の感染症対策に活用していくとともに、情報を必要とする人々に広く共有できるようホームページ等を活用した情報発信に努めていく。</t>
    <rPh sb="11" eb="12">
      <t>ヒ</t>
    </rPh>
    <rPh sb="13" eb="14">
      <t>ツヅ</t>
    </rPh>
    <rPh sb="21" eb="22">
      <t>ハジ</t>
    </rPh>
    <rPh sb="45" eb="48">
      <t>カンセンショウ</t>
    </rPh>
    <rPh sb="48" eb="50">
      <t>タイサク</t>
    </rPh>
    <rPh sb="51" eb="53">
      <t>カツヨウ</t>
    </rPh>
    <rPh sb="62" eb="64">
      <t>ジョウホウ</t>
    </rPh>
    <rPh sb="65" eb="67">
      <t>ヒツヨウ</t>
    </rPh>
    <rPh sb="70" eb="72">
      <t>ヒトビト</t>
    </rPh>
    <rPh sb="73" eb="74">
      <t>ヒロ</t>
    </rPh>
    <rPh sb="75" eb="77">
      <t>キョウユウ</t>
    </rPh>
    <rPh sb="94" eb="96">
      <t>ジョウホウ</t>
    </rPh>
    <rPh sb="96" eb="98">
      <t>ハッシン</t>
    </rPh>
    <rPh sb="99" eb="100">
      <t>ツト</t>
    </rPh>
    <phoneticPr fontId="5"/>
  </si>
  <si>
    <t>-</t>
    <phoneticPr fontId="5"/>
  </si>
  <si>
    <t>動物園等飼育動物への対応事業が令和２年度で終了予定であることに伴う減額</t>
    <rPh sb="23" eb="25">
      <t>ヨテイ</t>
    </rPh>
    <rPh sb="31" eb="32">
      <t>トモナ</t>
    </rPh>
    <rPh sb="33" eb="35">
      <t>ゲンガク</t>
    </rPh>
    <phoneticPr fontId="5"/>
  </si>
  <si>
    <t>野生鳥獣感染症対策事業費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</si>
</sst>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145878</xdr:colOff>
      <xdr:row>741</xdr:row>
      <xdr:rowOff>240271</xdr:rowOff>
    </xdr:from>
    <xdr:to>
      <xdr:col>32</xdr:col>
      <xdr:colOff>131120</xdr:colOff>
      <xdr:row>757</xdr:row>
      <xdr:rowOff>528594</xdr:rowOff>
    </xdr:to>
    <xdr:grpSp>
      <xdr:nvGrpSpPr>
        <xdr:cNvPr id="10" name="グループ化 9"/>
        <xdr:cNvGrpSpPr/>
      </xdr:nvGrpSpPr>
      <xdr:grpSpPr>
        <a:xfrm>
          <a:off x="1608918" y="42678591"/>
          <a:ext cx="4374362" cy="5977923"/>
          <a:chOff x="1686984" y="42589465"/>
          <a:chExt cx="4367770" cy="5860878"/>
        </a:xfrm>
      </xdr:grpSpPr>
      <xdr:sp macro="" textlink="">
        <xdr:nvSpPr>
          <xdr:cNvPr id="11" name="テキスト ボックス 10"/>
          <xdr:cNvSpPr txBox="1"/>
        </xdr:nvSpPr>
        <xdr:spPr>
          <a:xfrm>
            <a:off x="1686986" y="42589465"/>
            <a:ext cx="1692586" cy="618642"/>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77.3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2" name="テキスト ボックス 11"/>
          <xdr:cNvSpPr txBox="1"/>
        </xdr:nvSpPr>
        <xdr:spPr>
          <a:xfrm>
            <a:off x="1686984" y="43251967"/>
            <a:ext cx="1692587" cy="2873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3" name="直線コネクタ 335"/>
          <xdr:cNvCxnSpPr>
            <a:cxnSpLocks noChangeShapeType="1"/>
          </xdr:cNvCxnSpPr>
        </xdr:nvCxnSpPr>
        <xdr:spPr bwMode="auto">
          <a:xfrm>
            <a:off x="1843090" y="43533483"/>
            <a:ext cx="6934" cy="49168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 name="直線矢印コネクタ 341"/>
          <xdr:cNvCxnSpPr>
            <a:cxnSpLocks noChangeShapeType="1"/>
          </xdr:cNvCxnSpPr>
        </xdr:nvCxnSpPr>
        <xdr:spPr bwMode="auto">
          <a:xfrm>
            <a:off x="1845742" y="44780201"/>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5" name="テキスト ボックス 14"/>
          <xdr:cNvSpPr txBox="1"/>
        </xdr:nvSpPr>
        <xdr:spPr>
          <a:xfrm>
            <a:off x="2186515" y="44172715"/>
            <a:ext cx="3868239" cy="261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随意契約（公募）</a:t>
            </a:r>
            <a:r>
              <a:rPr kumimoji="1" lang="en-US" altLang="ja-JP"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テキスト ボックス 15"/>
          <xdr:cNvSpPr txBox="1"/>
        </xdr:nvSpPr>
        <xdr:spPr>
          <a:xfrm>
            <a:off x="2091272" y="44433065"/>
            <a:ext cx="2458355" cy="696339"/>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31.5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7" name="大かっこ 16"/>
          <xdr:cNvSpPr/>
        </xdr:nvSpPr>
        <xdr:spPr>
          <a:xfrm>
            <a:off x="2091268" y="45178133"/>
            <a:ext cx="2693486" cy="7493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・動物園等飼育動物への対応事業</a:t>
            </a:r>
          </a:p>
        </xdr:txBody>
      </xdr:sp>
    </xdr:grpSp>
    <xdr:clientData/>
  </xdr:twoCellAnchor>
  <xdr:twoCellAnchor>
    <xdr:from>
      <xdr:col>9</xdr:col>
      <xdr:colOff>111556</xdr:colOff>
      <xdr:row>751</xdr:row>
      <xdr:rowOff>111554</xdr:rowOff>
    </xdr:from>
    <xdr:to>
      <xdr:col>27</xdr:col>
      <xdr:colOff>146737</xdr:colOff>
      <xdr:row>758</xdr:row>
      <xdr:rowOff>524198</xdr:rowOff>
    </xdr:to>
    <xdr:grpSp>
      <xdr:nvGrpSpPr>
        <xdr:cNvPr id="18" name="グループ化 17"/>
        <xdr:cNvGrpSpPr/>
      </xdr:nvGrpSpPr>
      <xdr:grpSpPr>
        <a:xfrm>
          <a:off x="1757476" y="46105874"/>
          <a:ext cx="3327021" cy="3206644"/>
          <a:chOff x="1843621" y="45946263"/>
          <a:chExt cx="3323632" cy="3166124"/>
        </a:xfrm>
      </xdr:grpSpPr>
      <xdr:cxnSp macro="">
        <xdr:nvCxnSpPr>
          <xdr:cNvPr id="19" name="直線矢印コネクタ 341"/>
          <xdr:cNvCxnSpPr>
            <a:cxnSpLocks noChangeShapeType="1"/>
          </xdr:cNvCxnSpPr>
        </xdr:nvCxnSpPr>
        <xdr:spPr bwMode="auto">
          <a:xfrm>
            <a:off x="1866903" y="46543383"/>
            <a:ext cx="21172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0" name="直線矢印コネクタ 341"/>
          <xdr:cNvCxnSpPr>
            <a:cxnSpLocks noChangeShapeType="1"/>
          </xdr:cNvCxnSpPr>
        </xdr:nvCxnSpPr>
        <xdr:spPr bwMode="auto">
          <a:xfrm>
            <a:off x="1843621" y="48437910"/>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テキスト ボックス 20"/>
          <xdr:cNvSpPr txBox="1"/>
        </xdr:nvSpPr>
        <xdr:spPr>
          <a:xfrm>
            <a:off x="2037820" y="45946263"/>
            <a:ext cx="3129433" cy="3036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xdr:cNvSpPr txBox="1"/>
        </xdr:nvSpPr>
        <xdr:spPr>
          <a:xfrm>
            <a:off x="2101853" y="46278796"/>
            <a:ext cx="2458354" cy="53897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sp macro="" textlink="">
        <xdr:nvSpPr>
          <xdr:cNvPr id="23" name="大かっこ 22"/>
          <xdr:cNvSpPr/>
        </xdr:nvSpPr>
        <xdr:spPr>
          <a:xfrm>
            <a:off x="2080686" y="46898973"/>
            <a:ext cx="2479519" cy="76314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CSF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ASF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感染状況検査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 name="テキスト ボックス 23"/>
          <xdr:cNvSpPr txBox="1"/>
        </xdr:nvSpPr>
        <xdr:spPr bwMode="auto">
          <a:xfrm>
            <a:off x="2074966" y="47879851"/>
            <a:ext cx="2498164" cy="2119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テキスト ボックス 24"/>
          <xdr:cNvSpPr txBox="1"/>
        </xdr:nvSpPr>
        <xdr:spPr>
          <a:xfrm>
            <a:off x="2082691" y="48230824"/>
            <a:ext cx="2458353" cy="45648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8.4</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6" name="大かっこ 25"/>
          <xdr:cNvSpPr/>
        </xdr:nvSpPr>
        <xdr:spPr>
          <a:xfrm>
            <a:off x="2106433" y="48832991"/>
            <a:ext cx="2453211" cy="27939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266</v>
      </c>
      <c r="AP2" s="203"/>
      <c r="AQ2" s="203"/>
      <c r="AR2" s="64" t="str">
        <f>IF(OR(AO2="　", AO2=""), "", "-")</f>
        <v/>
      </c>
      <c r="AS2" s="204">
        <v>227</v>
      </c>
      <c r="AT2" s="204"/>
      <c r="AU2" s="204"/>
      <c r="AV2" s="42" t="str">
        <f>IF(AW2="", "", "-")</f>
        <v/>
      </c>
      <c r="AW2" s="387"/>
      <c r="AX2" s="387"/>
    </row>
    <row r="3" spans="1:50" ht="21.15" customHeight="1" thickBot="1" x14ac:dyDescent="0.25">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603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15" customHeight="1" x14ac:dyDescent="0.2">
      <c r="A5" s="698" t="s">
        <v>66</v>
      </c>
      <c r="B5" s="699"/>
      <c r="C5" s="699"/>
      <c r="D5" s="699"/>
      <c r="E5" s="699"/>
      <c r="F5" s="700"/>
      <c r="G5" s="544" t="s">
        <v>434</v>
      </c>
      <c r="H5" s="545"/>
      <c r="I5" s="545"/>
      <c r="J5" s="545"/>
      <c r="K5" s="545"/>
      <c r="L5" s="545"/>
      <c r="M5" s="546" t="s">
        <v>65</v>
      </c>
      <c r="N5" s="547"/>
      <c r="O5" s="547"/>
      <c r="P5" s="547"/>
      <c r="Q5" s="547"/>
      <c r="R5" s="548"/>
      <c r="S5" s="549" t="s">
        <v>69</v>
      </c>
      <c r="T5" s="545"/>
      <c r="U5" s="545"/>
      <c r="V5" s="545"/>
      <c r="W5" s="545"/>
      <c r="X5" s="550"/>
      <c r="Y5" s="704" t="s">
        <v>3</v>
      </c>
      <c r="Z5" s="705"/>
      <c r="AA5" s="705"/>
      <c r="AB5" s="705"/>
      <c r="AC5" s="705"/>
      <c r="AD5" s="706"/>
      <c r="AE5" s="707" t="s">
        <v>481</v>
      </c>
      <c r="AF5" s="707"/>
      <c r="AG5" s="707"/>
      <c r="AH5" s="707"/>
      <c r="AI5" s="707"/>
      <c r="AJ5" s="707"/>
      <c r="AK5" s="707"/>
      <c r="AL5" s="707"/>
      <c r="AM5" s="707"/>
      <c r="AN5" s="707"/>
      <c r="AO5" s="707"/>
      <c r="AP5" s="708"/>
      <c r="AQ5" s="709" t="s">
        <v>482</v>
      </c>
      <c r="AR5" s="710"/>
      <c r="AS5" s="710"/>
      <c r="AT5" s="710"/>
      <c r="AU5" s="710"/>
      <c r="AV5" s="710"/>
      <c r="AW5" s="710"/>
      <c r="AX5" s="711"/>
    </row>
    <row r="6" spans="1:50" ht="39.15"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65" customHeight="1" x14ac:dyDescent="0.2">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4" customHeight="1" x14ac:dyDescent="0.2">
      <c r="A8" s="816" t="s">
        <v>211</v>
      </c>
      <c r="B8" s="817"/>
      <c r="C8" s="817"/>
      <c r="D8" s="817"/>
      <c r="E8" s="817"/>
      <c r="F8" s="818"/>
      <c r="G8" s="211" t="str">
        <f>入力規則等!A27</f>
        <v>宇宙開発利用</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7.9" customHeight="1" x14ac:dyDescent="0.2">
      <c r="A9" s="135" t="s">
        <v>23</v>
      </c>
      <c r="B9" s="136"/>
      <c r="C9" s="136"/>
      <c r="D9" s="136"/>
      <c r="E9" s="136"/>
      <c r="F9" s="136"/>
      <c r="G9" s="558" t="s">
        <v>528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11.6" customHeight="1" x14ac:dyDescent="0.2">
      <c r="A10" s="729" t="s">
        <v>29</v>
      </c>
      <c r="B10" s="730"/>
      <c r="C10" s="730"/>
      <c r="D10" s="730"/>
      <c r="E10" s="730"/>
      <c r="F10" s="730"/>
      <c r="G10" s="661" t="s">
        <v>568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15" customHeight="1" x14ac:dyDescent="0.2">
      <c r="A12" s="129" t="s">
        <v>24</v>
      </c>
      <c r="B12" s="130"/>
      <c r="C12" s="130"/>
      <c r="D12" s="130"/>
      <c r="E12" s="130"/>
      <c r="F12" s="131"/>
      <c r="G12" s="667"/>
      <c r="H12" s="668"/>
      <c r="I12" s="668"/>
      <c r="J12" s="668"/>
      <c r="K12" s="668"/>
      <c r="L12" s="668"/>
      <c r="M12" s="668"/>
      <c r="N12" s="668"/>
      <c r="O12" s="668"/>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15" customHeight="1" x14ac:dyDescent="0.2">
      <c r="A13" s="132"/>
      <c r="B13" s="133"/>
      <c r="C13" s="133"/>
      <c r="D13" s="133"/>
      <c r="E13" s="133"/>
      <c r="F13" s="134"/>
      <c r="G13" s="732" t="s">
        <v>6</v>
      </c>
      <c r="H13" s="733"/>
      <c r="I13" s="624" t="s">
        <v>7</v>
      </c>
      <c r="J13" s="625"/>
      <c r="K13" s="625"/>
      <c r="L13" s="625"/>
      <c r="M13" s="625"/>
      <c r="N13" s="625"/>
      <c r="O13" s="626"/>
      <c r="P13" s="102">
        <v>78</v>
      </c>
      <c r="Q13" s="103"/>
      <c r="R13" s="103"/>
      <c r="S13" s="103"/>
      <c r="T13" s="103"/>
      <c r="U13" s="103"/>
      <c r="V13" s="104"/>
      <c r="W13" s="102">
        <v>82</v>
      </c>
      <c r="X13" s="103"/>
      <c r="Y13" s="103"/>
      <c r="Z13" s="103"/>
      <c r="AA13" s="103"/>
      <c r="AB13" s="103"/>
      <c r="AC13" s="104"/>
      <c r="AD13" s="102">
        <v>83</v>
      </c>
      <c r="AE13" s="103"/>
      <c r="AF13" s="103"/>
      <c r="AG13" s="103"/>
      <c r="AH13" s="103"/>
      <c r="AI13" s="103"/>
      <c r="AJ13" s="104"/>
      <c r="AK13" s="102">
        <v>155</v>
      </c>
      <c r="AL13" s="103"/>
      <c r="AM13" s="103"/>
      <c r="AN13" s="103"/>
      <c r="AO13" s="103"/>
      <c r="AP13" s="103"/>
      <c r="AQ13" s="104"/>
      <c r="AR13" s="99">
        <v>152</v>
      </c>
      <c r="AS13" s="100"/>
      <c r="AT13" s="100"/>
      <c r="AU13" s="100"/>
      <c r="AV13" s="100"/>
      <c r="AW13" s="100"/>
      <c r="AX13" s="384"/>
    </row>
    <row r="14" spans="1:50" ht="21.15" customHeight="1" x14ac:dyDescent="0.2">
      <c r="A14" s="132"/>
      <c r="B14" s="133"/>
      <c r="C14" s="133"/>
      <c r="D14" s="133"/>
      <c r="E14" s="133"/>
      <c r="F14" s="134"/>
      <c r="G14" s="734"/>
      <c r="H14" s="735"/>
      <c r="I14" s="561" t="s">
        <v>8</v>
      </c>
      <c r="J14" s="615"/>
      <c r="K14" s="615"/>
      <c r="L14" s="615"/>
      <c r="M14" s="615"/>
      <c r="N14" s="615"/>
      <c r="O14" s="616"/>
      <c r="P14" s="102" t="s">
        <v>486</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t="s">
        <v>486</v>
      </c>
      <c r="AL14" s="103"/>
      <c r="AM14" s="103"/>
      <c r="AN14" s="103"/>
      <c r="AO14" s="103"/>
      <c r="AP14" s="103"/>
      <c r="AQ14" s="104"/>
      <c r="AR14" s="651"/>
      <c r="AS14" s="651"/>
      <c r="AT14" s="651"/>
      <c r="AU14" s="651"/>
      <c r="AV14" s="651"/>
      <c r="AW14" s="651"/>
      <c r="AX14" s="652"/>
    </row>
    <row r="15" spans="1:50" ht="21.15" customHeight="1" x14ac:dyDescent="0.2">
      <c r="A15" s="132"/>
      <c r="B15" s="133"/>
      <c r="C15" s="133"/>
      <c r="D15" s="133"/>
      <c r="E15" s="133"/>
      <c r="F15" s="134"/>
      <c r="G15" s="734"/>
      <c r="H15" s="735"/>
      <c r="I15" s="561" t="s">
        <v>50</v>
      </c>
      <c r="J15" s="562"/>
      <c r="K15" s="562"/>
      <c r="L15" s="562"/>
      <c r="M15" s="562"/>
      <c r="N15" s="562"/>
      <c r="O15" s="563"/>
      <c r="P15" s="102" t="s">
        <v>486</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t="s">
        <v>486</v>
      </c>
      <c r="AL15" s="103"/>
      <c r="AM15" s="103"/>
      <c r="AN15" s="103"/>
      <c r="AO15" s="103"/>
      <c r="AP15" s="103"/>
      <c r="AQ15" s="104"/>
      <c r="AR15" s="102" t="s">
        <v>493</v>
      </c>
      <c r="AS15" s="103"/>
      <c r="AT15" s="103"/>
      <c r="AU15" s="103"/>
      <c r="AV15" s="103"/>
      <c r="AW15" s="103"/>
      <c r="AX15" s="614"/>
    </row>
    <row r="16" spans="1:50" ht="21.15" customHeight="1" x14ac:dyDescent="0.2">
      <c r="A16" s="132"/>
      <c r="B16" s="133"/>
      <c r="C16" s="133"/>
      <c r="D16" s="133"/>
      <c r="E16" s="133"/>
      <c r="F16" s="134"/>
      <c r="G16" s="734"/>
      <c r="H16" s="735"/>
      <c r="I16" s="561" t="s">
        <v>51</v>
      </c>
      <c r="J16" s="562"/>
      <c r="K16" s="562"/>
      <c r="L16" s="562"/>
      <c r="M16" s="562"/>
      <c r="N16" s="562"/>
      <c r="O16" s="563"/>
      <c r="P16" s="102" t="s">
        <v>486</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t="s">
        <v>486</v>
      </c>
      <c r="AL16" s="103"/>
      <c r="AM16" s="103"/>
      <c r="AN16" s="103"/>
      <c r="AO16" s="103"/>
      <c r="AP16" s="103"/>
      <c r="AQ16" s="104"/>
      <c r="AR16" s="664"/>
      <c r="AS16" s="665"/>
      <c r="AT16" s="665"/>
      <c r="AU16" s="665"/>
      <c r="AV16" s="665"/>
      <c r="AW16" s="665"/>
      <c r="AX16" s="666"/>
    </row>
    <row r="17" spans="1:50" ht="24.75" customHeight="1" x14ac:dyDescent="0.2">
      <c r="A17" s="132"/>
      <c r="B17" s="133"/>
      <c r="C17" s="133"/>
      <c r="D17" s="133"/>
      <c r="E17" s="133"/>
      <c r="F17" s="134"/>
      <c r="G17" s="734"/>
      <c r="H17" s="735"/>
      <c r="I17" s="561" t="s">
        <v>49</v>
      </c>
      <c r="J17" s="615"/>
      <c r="K17" s="615"/>
      <c r="L17" s="615"/>
      <c r="M17" s="615"/>
      <c r="N17" s="615"/>
      <c r="O17" s="616"/>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t="s">
        <v>486</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78</v>
      </c>
      <c r="Q18" s="109"/>
      <c r="R18" s="109"/>
      <c r="S18" s="109"/>
      <c r="T18" s="109"/>
      <c r="U18" s="109"/>
      <c r="V18" s="110"/>
      <c r="W18" s="108">
        <f>SUM(W13:AC17)</f>
        <v>82</v>
      </c>
      <c r="X18" s="109"/>
      <c r="Y18" s="109"/>
      <c r="Z18" s="109"/>
      <c r="AA18" s="109"/>
      <c r="AB18" s="109"/>
      <c r="AC18" s="110"/>
      <c r="AD18" s="108">
        <f>SUM(AD13:AJ17)</f>
        <v>83</v>
      </c>
      <c r="AE18" s="109"/>
      <c r="AF18" s="109"/>
      <c r="AG18" s="109"/>
      <c r="AH18" s="109"/>
      <c r="AI18" s="109"/>
      <c r="AJ18" s="110"/>
      <c r="AK18" s="108">
        <f>SUM(AK13:AQ17)</f>
        <v>155</v>
      </c>
      <c r="AL18" s="109"/>
      <c r="AM18" s="109"/>
      <c r="AN18" s="109"/>
      <c r="AO18" s="109"/>
      <c r="AP18" s="109"/>
      <c r="AQ18" s="110"/>
      <c r="AR18" s="108">
        <f>SUM(AR13:AX17)</f>
        <v>152</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65</v>
      </c>
      <c r="Q19" s="103"/>
      <c r="R19" s="103"/>
      <c r="S19" s="103"/>
      <c r="T19" s="103"/>
      <c r="U19" s="103"/>
      <c r="V19" s="104"/>
      <c r="W19" s="102">
        <v>67</v>
      </c>
      <c r="X19" s="103"/>
      <c r="Y19" s="103"/>
      <c r="Z19" s="103"/>
      <c r="AA19" s="103"/>
      <c r="AB19" s="103"/>
      <c r="AC19" s="104"/>
      <c r="AD19" s="102">
        <v>77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0.83333333333333337</v>
      </c>
      <c r="Q20" s="526"/>
      <c r="R20" s="526"/>
      <c r="S20" s="526"/>
      <c r="T20" s="526"/>
      <c r="U20" s="526"/>
      <c r="V20" s="526"/>
      <c r="W20" s="526">
        <f t="shared" ref="W20" si="0">IF(W18=0, "-", SUM(W19)/W18)</f>
        <v>0.81707317073170727</v>
      </c>
      <c r="X20" s="526"/>
      <c r="Y20" s="526"/>
      <c r="Z20" s="526"/>
      <c r="AA20" s="526"/>
      <c r="AB20" s="526"/>
      <c r="AC20" s="526"/>
      <c r="AD20" s="526">
        <f t="shared" ref="AD20" si="1">IF(AD18=0, "-", SUM(AD19)/AD18)</f>
        <v>0.92771084337349397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6" t="s">
        <v>277</v>
      </c>
      <c r="H21" s="917"/>
      <c r="I21" s="917"/>
      <c r="J21" s="917"/>
      <c r="K21" s="917"/>
      <c r="L21" s="917"/>
      <c r="M21" s="917"/>
      <c r="N21" s="917"/>
      <c r="O21" s="917"/>
      <c r="P21" s="526">
        <f>IF(P19=0, "-", SUM(P19)/SUM(P13,P14))</f>
        <v>0.83333333333333337</v>
      </c>
      <c r="Q21" s="526"/>
      <c r="R21" s="526"/>
      <c r="S21" s="526"/>
      <c r="T21" s="526"/>
      <c r="U21" s="526"/>
      <c r="V21" s="526"/>
      <c r="W21" s="526">
        <f t="shared" ref="W21" si="2">IF(W19=0, "-", SUM(W19)/SUM(W13,W14))</f>
        <v>0.81707317073170727</v>
      </c>
      <c r="X21" s="526"/>
      <c r="Y21" s="526"/>
      <c r="Z21" s="526"/>
      <c r="AA21" s="526"/>
      <c r="AB21" s="526"/>
      <c r="AC21" s="526"/>
      <c r="AD21" s="526">
        <f t="shared" ref="AD21" si="3">IF(AD19=0, "-", SUM(AD19)/SUM(AD13,AD14))</f>
        <v>0.92771084337349397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487</v>
      </c>
      <c r="H23" s="177"/>
      <c r="I23" s="177"/>
      <c r="J23" s="177"/>
      <c r="K23" s="177"/>
      <c r="L23" s="177"/>
      <c r="M23" s="177"/>
      <c r="N23" s="177"/>
      <c r="O23" s="178"/>
      <c r="P23" s="99">
        <v>154.19999999999999</v>
      </c>
      <c r="Q23" s="100"/>
      <c r="R23" s="100"/>
      <c r="S23" s="100"/>
      <c r="T23" s="100"/>
      <c r="U23" s="100"/>
      <c r="V23" s="101"/>
      <c r="W23" s="99">
        <v>151.19999999999999</v>
      </c>
      <c r="X23" s="100"/>
      <c r="Y23" s="100"/>
      <c r="Z23" s="100"/>
      <c r="AA23" s="100"/>
      <c r="AB23" s="100"/>
      <c r="AC23" s="101"/>
      <c r="AD23" s="193" t="s">
        <v>602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488</v>
      </c>
      <c r="H24" s="180"/>
      <c r="I24" s="180"/>
      <c r="J24" s="180"/>
      <c r="K24" s="180"/>
      <c r="L24" s="180"/>
      <c r="M24" s="180"/>
      <c r="N24" s="180"/>
      <c r="O24" s="181"/>
      <c r="P24" s="102">
        <v>0.8</v>
      </c>
      <c r="Q24" s="103"/>
      <c r="R24" s="103"/>
      <c r="S24" s="103"/>
      <c r="T24" s="103"/>
      <c r="U24" s="103"/>
      <c r="V24" s="104"/>
      <c r="W24" s="102">
        <v>0.8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258</v>
      </c>
      <c r="H29" s="219"/>
      <c r="I29" s="219"/>
      <c r="J29" s="219"/>
      <c r="K29" s="219"/>
      <c r="L29" s="219"/>
      <c r="M29" s="219"/>
      <c r="N29" s="219"/>
      <c r="O29" s="220"/>
      <c r="P29" s="205">
        <f>AK13</f>
        <v>155</v>
      </c>
      <c r="Q29" s="206"/>
      <c r="R29" s="206"/>
      <c r="S29" s="206"/>
      <c r="T29" s="206"/>
      <c r="U29" s="206"/>
      <c r="V29" s="207"/>
      <c r="W29" s="205">
        <f>AR13</f>
        <v>152</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273</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7" t="s">
        <v>187</v>
      </c>
      <c r="AR30" s="628"/>
      <c r="AS30" s="628"/>
      <c r="AT30" s="629"/>
      <c r="AU30" s="380" t="s">
        <v>133</v>
      </c>
      <c r="AV30" s="380"/>
      <c r="AW30" s="380"/>
      <c r="AX30" s="381"/>
    </row>
    <row r="31" spans="1:50" ht="18.75" customHeight="1" x14ac:dyDescent="0.2">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491</v>
      </c>
      <c r="AV31" s="261"/>
      <c r="AW31" s="369" t="s">
        <v>177</v>
      </c>
      <c r="AX31" s="370"/>
    </row>
    <row r="32" spans="1:50" ht="38.85" customHeight="1" x14ac:dyDescent="0.2">
      <c r="A32" s="502"/>
      <c r="B32" s="500"/>
      <c r="C32" s="500"/>
      <c r="D32" s="500"/>
      <c r="E32" s="500"/>
      <c r="F32" s="501"/>
      <c r="G32" s="527" t="s">
        <v>573</v>
      </c>
      <c r="H32" s="528"/>
      <c r="I32" s="528"/>
      <c r="J32" s="528"/>
      <c r="K32" s="528"/>
      <c r="L32" s="528"/>
      <c r="M32" s="528"/>
      <c r="N32" s="528"/>
      <c r="O32" s="529"/>
      <c r="P32" s="151" t="s">
        <v>489</v>
      </c>
      <c r="Q32" s="151"/>
      <c r="R32" s="151"/>
      <c r="S32" s="151"/>
      <c r="T32" s="151"/>
      <c r="U32" s="151"/>
      <c r="V32" s="151"/>
      <c r="W32" s="151"/>
      <c r="X32" s="222"/>
      <c r="Y32" s="328" t="s">
        <v>12</v>
      </c>
      <c r="Z32" s="536"/>
      <c r="AA32" s="537"/>
      <c r="AB32" s="509" t="s">
        <v>490</v>
      </c>
      <c r="AC32" s="509"/>
      <c r="AD32" s="509"/>
      <c r="AE32" s="354">
        <v>47</v>
      </c>
      <c r="AF32" s="355"/>
      <c r="AG32" s="355"/>
      <c r="AH32" s="355"/>
      <c r="AI32" s="354">
        <v>47</v>
      </c>
      <c r="AJ32" s="355"/>
      <c r="AK32" s="355"/>
      <c r="AL32" s="355"/>
      <c r="AM32" s="354">
        <v>47</v>
      </c>
      <c r="AN32" s="355"/>
      <c r="AO32" s="355"/>
      <c r="AP32" s="355"/>
      <c r="AQ32" s="105" t="s">
        <v>486</v>
      </c>
      <c r="AR32" s="106"/>
      <c r="AS32" s="106"/>
      <c r="AT32" s="107"/>
      <c r="AU32" s="355" t="s">
        <v>486</v>
      </c>
      <c r="AV32" s="355"/>
      <c r="AW32" s="355"/>
      <c r="AX32" s="357"/>
    </row>
    <row r="33" spans="1:50" ht="34.3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v>47</v>
      </c>
      <c r="AF33" s="355"/>
      <c r="AG33" s="355"/>
      <c r="AH33" s="355"/>
      <c r="AI33" s="354">
        <v>47</v>
      </c>
      <c r="AJ33" s="355"/>
      <c r="AK33" s="355"/>
      <c r="AL33" s="355"/>
      <c r="AM33" s="354">
        <v>47</v>
      </c>
      <c r="AN33" s="355"/>
      <c r="AO33" s="355"/>
      <c r="AP33" s="355"/>
      <c r="AQ33" s="105">
        <v>47</v>
      </c>
      <c r="AR33" s="106"/>
      <c r="AS33" s="106"/>
      <c r="AT33" s="107"/>
      <c r="AU33" s="355" t="s">
        <v>486</v>
      </c>
      <c r="AV33" s="355"/>
      <c r="AW33" s="355"/>
      <c r="AX33" s="357"/>
    </row>
    <row r="34" spans="1:50" ht="48.1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491</v>
      </c>
      <c r="AR34" s="106"/>
      <c r="AS34" s="106"/>
      <c r="AT34" s="107"/>
      <c r="AU34" s="355" t="s">
        <v>486</v>
      </c>
      <c r="AV34" s="355"/>
      <c r="AW34" s="355"/>
      <c r="AX34" s="357"/>
    </row>
    <row r="35" spans="1:50" ht="23.25" customHeight="1" x14ac:dyDescent="0.2">
      <c r="A35" s="887" t="s">
        <v>302</v>
      </c>
      <c r="B35" s="888"/>
      <c r="C35" s="888"/>
      <c r="D35" s="888"/>
      <c r="E35" s="888"/>
      <c r="F35" s="889"/>
      <c r="G35" s="893" t="s">
        <v>596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4"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2">
      <c r="A37" s="630" t="s">
        <v>273</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09"/>
      <c r="AC39" s="509"/>
      <c r="AD39" s="50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69"/>
      <c r="AC40" s="669"/>
      <c r="AD40" s="66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2">
      <c r="A44" s="630" t="s">
        <v>273</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69"/>
      <c r="AC47" s="669"/>
      <c r="AD47" s="66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499" t="s">
        <v>273</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69"/>
      <c r="AC54" s="669"/>
      <c r="AD54" s="66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499" t="s">
        <v>273</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69"/>
      <c r="AC61" s="669"/>
      <c r="AD61" s="66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2">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6" t="s">
        <v>133</v>
      </c>
      <c r="AV65" s="966"/>
      <c r="AW65" s="966"/>
      <c r="AX65" s="967"/>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272</v>
      </c>
      <c r="AX66" s="968"/>
    </row>
    <row r="67" spans="1:50" ht="23.25" hidden="1" customHeight="1" x14ac:dyDescent="0.2">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292</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292</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293</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278</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291</v>
      </c>
      <c r="X70" s="934"/>
      <c r="Y70" s="939" t="s">
        <v>12</v>
      </c>
      <c r="Z70" s="939"/>
      <c r="AA70" s="940"/>
      <c r="AB70" s="941" t="s">
        <v>292</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292</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293</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1" t="s">
        <v>305</v>
      </c>
      <c r="B78" s="902"/>
      <c r="C78" s="902"/>
      <c r="D78" s="902"/>
      <c r="E78" s="899" t="s">
        <v>252</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2">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65" hidden="1" customHeight="1" x14ac:dyDescent="0.2">
      <c r="A81" s="507"/>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7"/>
      <c r="B82" s="839"/>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65" hidden="1" customHeight="1" x14ac:dyDescent="0.2">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8"/>
      <c r="C87" s="538"/>
      <c r="D87" s="538"/>
      <c r="E87" s="538"/>
      <c r="F87" s="539"/>
      <c r="G87" s="221"/>
      <c r="H87" s="151"/>
      <c r="I87" s="151"/>
      <c r="J87" s="151"/>
      <c r="K87" s="151"/>
      <c r="L87" s="151"/>
      <c r="M87" s="151"/>
      <c r="N87" s="151"/>
      <c r="O87" s="222"/>
      <c r="P87" s="151"/>
      <c r="Q87" s="789"/>
      <c r="R87" s="789"/>
      <c r="S87" s="789"/>
      <c r="T87" s="789"/>
      <c r="U87" s="789"/>
      <c r="V87" s="789"/>
      <c r="W87" s="789"/>
      <c r="X87" s="790"/>
      <c r="Y87" s="745" t="s">
        <v>61</v>
      </c>
      <c r="Z87" s="746"/>
      <c r="AA87" s="747"/>
      <c r="AB87" s="509"/>
      <c r="AC87" s="509"/>
      <c r="AD87" s="50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8"/>
      <c r="C88" s="538"/>
      <c r="D88" s="538"/>
      <c r="E88" s="538"/>
      <c r="F88" s="539"/>
      <c r="G88" s="223"/>
      <c r="H88" s="224"/>
      <c r="I88" s="224"/>
      <c r="J88" s="224"/>
      <c r="K88" s="224"/>
      <c r="L88" s="224"/>
      <c r="M88" s="224"/>
      <c r="N88" s="224"/>
      <c r="O88" s="225"/>
      <c r="P88" s="791"/>
      <c r="Q88" s="791"/>
      <c r="R88" s="791"/>
      <c r="S88" s="791"/>
      <c r="T88" s="791"/>
      <c r="U88" s="791"/>
      <c r="V88" s="791"/>
      <c r="W88" s="791"/>
      <c r="X88" s="792"/>
      <c r="Y88" s="719" t="s">
        <v>53</v>
      </c>
      <c r="Z88" s="720"/>
      <c r="AA88" s="721"/>
      <c r="AB88" s="669"/>
      <c r="AC88" s="669"/>
      <c r="AD88" s="66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2">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8"/>
      <c r="C92" s="538"/>
      <c r="D92" s="538"/>
      <c r="E92" s="538"/>
      <c r="F92" s="539"/>
      <c r="G92" s="221"/>
      <c r="H92" s="151"/>
      <c r="I92" s="151"/>
      <c r="J92" s="151"/>
      <c r="K92" s="151"/>
      <c r="L92" s="151"/>
      <c r="M92" s="151"/>
      <c r="N92" s="151"/>
      <c r="O92" s="222"/>
      <c r="P92" s="151"/>
      <c r="Q92" s="789"/>
      <c r="R92" s="789"/>
      <c r="S92" s="789"/>
      <c r="T92" s="789"/>
      <c r="U92" s="789"/>
      <c r="V92" s="789"/>
      <c r="W92" s="789"/>
      <c r="X92" s="790"/>
      <c r="Y92" s="745" t="s">
        <v>61</v>
      </c>
      <c r="Z92" s="746"/>
      <c r="AA92" s="747"/>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8"/>
      <c r="C93" s="538"/>
      <c r="D93" s="538"/>
      <c r="E93" s="538"/>
      <c r="F93" s="539"/>
      <c r="G93" s="223"/>
      <c r="H93" s="224"/>
      <c r="I93" s="224"/>
      <c r="J93" s="224"/>
      <c r="K93" s="224"/>
      <c r="L93" s="224"/>
      <c r="M93" s="224"/>
      <c r="N93" s="224"/>
      <c r="O93" s="225"/>
      <c r="P93" s="791"/>
      <c r="Q93" s="791"/>
      <c r="R93" s="791"/>
      <c r="S93" s="791"/>
      <c r="T93" s="791"/>
      <c r="U93" s="791"/>
      <c r="V93" s="791"/>
      <c r="W93" s="791"/>
      <c r="X93" s="792"/>
      <c r="Y93" s="719" t="s">
        <v>53</v>
      </c>
      <c r="Z93" s="720"/>
      <c r="AA93" s="721"/>
      <c r="AB93" s="669"/>
      <c r="AC93" s="669"/>
      <c r="AD93" s="66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8"/>
      <c r="C97" s="538"/>
      <c r="D97" s="538"/>
      <c r="E97" s="538"/>
      <c r="F97" s="539"/>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8"/>
      <c r="C98" s="538"/>
      <c r="D98" s="538"/>
      <c r="E98" s="538"/>
      <c r="F98" s="539"/>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65" customHeight="1" x14ac:dyDescent="0.2">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8" t="s">
        <v>354</v>
      </c>
      <c r="AR100" s="919"/>
      <c r="AS100" s="919"/>
      <c r="AT100" s="920"/>
      <c r="AU100" s="918" t="s">
        <v>355</v>
      </c>
      <c r="AV100" s="919"/>
      <c r="AW100" s="919"/>
      <c r="AX100" s="921"/>
    </row>
    <row r="101" spans="1:60" ht="23.25" customHeight="1" x14ac:dyDescent="0.2">
      <c r="A101" s="478"/>
      <c r="B101" s="479"/>
      <c r="C101" s="479"/>
      <c r="D101" s="479"/>
      <c r="E101" s="479"/>
      <c r="F101" s="480"/>
      <c r="G101" s="151" t="s">
        <v>574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09" t="s">
        <v>492</v>
      </c>
      <c r="AC101" s="509"/>
      <c r="AD101" s="509"/>
      <c r="AE101" s="354">
        <v>39</v>
      </c>
      <c r="AF101" s="355"/>
      <c r="AG101" s="355"/>
      <c r="AH101" s="356"/>
      <c r="AI101" s="354">
        <v>39</v>
      </c>
      <c r="AJ101" s="355"/>
      <c r="AK101" s="355"/>
      <c r="AL101" s="356"/>
      <c r="AM101" s="354">
        <v>39</v>
      </c>
      <c r="AN101" s="355"/>
      <c r="AO101" s="355"/>
      <c r="AP101" s="356"/>
      <c r="AQ101" s="354" t="s">
        <v>494</v>
      </c>
      <c r="AR101" s="355"/>
      <c r="AS101" s="355"/>
      <c r="AT101" s="356"/>
      <c r="AU101" s="354" t="s">
        <v>495</v>
      </c>
      <c r="AV101" s="355"/>
      <c r="AW101" s="355"/>
      <c r="AX101" s="356"/>
    </row>
    <row r="102" spans="1:60" ht="54"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492</v>
      </c>
      <c r="AC102" s="509"/>
      <c r="AD102" s="509"/>
      <c r="AE102" s="348">
        <v>39</v>
      </c>
      <c r="AF102" s="348"/>
      <c r="AG102" s="348"/>
      <c r="AH102" s="348"/>
      <c r="AI102" s="348">
        <v>39</v>
      </c>
      <c r="AJ102" s="348"/>
      <c r="AK102" s="348"/>
      <c r="AL102" s="348"/>
      <c r="AM102" s="348">
        <v>39</v>
      </c>
      <c r="AN102" s="348"/>
      <c r="AO102" s="348"/>
      <c r="AP102" s="348"/>
      <c r="AQ102" s="804">
        <v>39</v>
      </c>
      <c r="AR102" s="805"/>
      <c r="AS102" s="805"/>
      <c r="AT102" s="806"/>
      <c r="AU102" s="804">
        <v>39</v>
      </c>
      <c r="AV102" s="805"/>
      <c r="AW102" s="805"/>
      <c r="AX102" s="806"/>
    </row>
    <row r="103" spans="1:60" ht="31.65" hidden="1" customHeight="1" x14ac:dyDescent="0.2">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65" hidden="1" customHeight="1" x14ac:dyDescent="0.2">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65" hidden="1" customHeight="1" x14ac:dyDescent="0.2">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65" hidden="1" customHeight="1" x14ac:dyDescent="0.2">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496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497</v>
      </c>
      <c r="AC116" s="291"/>
      <c r="AD116" s="292"/>
      <c r="AE116" s="348">
        <v>0.9</v>
      </c>
      <c r="AF116" s="348"/>
      <c r="AG116" s="348"/>
      <c r="AH116" s="348"/>
      <c r="AI116" s="348">
        <v>0.9</v>
      </c>
      <c r="AJ116" s="348"/>
      <c r="AK116" s="348"/>
      <c r="AL116" s="348"/>
      <c r="AM116" s="348">
        <v>0.9</v>
      </c>
      <c r="AN116" s="348"/>
      <c r="AO116" s="348"/>
      <c r="AP116" s="348"/>
      <c r="AQ116" s="354">
        <v>0.9</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498</v>
      </c>
      <c r="AC117" s="332"/>
      <c r="AD117" s="333"/>
      <c r="AE117" s="296" t="s">
        <v>499</v>
      </c>
      <c r="AF117" s="296"/>
      <c r="AG117" s="296"/>
      <c r="AH117" s="296"/>
      <c r="AI117" s="296" t="s">
        <v>499</v>
      </c>
      <c r="AJ117" s="296"/>
      <c r="AK117" s="296"/>
      <c r="AL117" s="296"/>
      <c r="AM117" s="296" t="s">
        <v>500</v>
      </c>
      <c r="AN117" s="296"/>
      <c r="AO117" s="296"/>
      <c r="AP117" s="296"/>
      <c r="AQ117" s="296" t="s">
        <v>563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2">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3" t="s">
        <v>329</v>
      </c>
      <c r="B130" s="981"/>
      <c r="C130" s="980" t="s">
        <v>191</v>
      </c>
      <c r="D130" s="981"/>
      <c r="E130" s="298" t="s">
        <v>220</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4"/>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hidden="1" customHeight="1" x14ac:dyDescent="0.2">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4"/>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2">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2">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2">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2">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2">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2">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65" customHeight="1" x14ac:dyDescent="0.2">
      <c r="A152" s="984"/>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65" customHeight="1" x14ac:dyDescent="0.2">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customHeight="1" x14ac:dyDescent="0.2">
      <c r="A154" s="984"/>
      <c r="B154" s="242"/>
      <c r="C154" s="241"/>
      <c r="D154" s="242"/>
      <c r="E154" s="241"/>
      <c r="F154" s="304"/>
      <c r="G154" s="221" t="s">
        <v>502</v>
      </c>
      <c r="H154" s="151"/>
      <c r="I154" s="151"/>
      <c r="J154" s="151"/>
      <c r="K154" s="151"/>
      <c r="L154" s="151"/>
      <c r="M154" s="151"/>
      <c r="N154" s="151"/>
      <c r="O154" s="151"/>
      <c r="P154" s="222"/>
      <c r="Q154" s="150" t="s">
        <v>503</v>
      </c>
      <c r="R154" s="151"/>
      <c r="S154" s="151"/>
      <c r="T154" s="151"/>
      <c r="U154" s="151"/>
      <c r="V154" s="151"/>
      <c r="W154" s="151"/>
      <c r="X154" s="151"/>
      <c r="Y154" s="151"/>
      <c r="Z154" s="151"/>
      <c r="AA154" s="913"/>
      <c r="AB154" s="245" t="s">
        <v>504</v>
      </c>
      <c r="AC154" s="246"/>
      <c r="AD154" s="246"/>
      <c r="AE154" s="251" t="s">
        <v>569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customHeight="1" x14ac:dyDescent="0.2">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customHeight="1" x14ac:dyDescent="0.2">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t="s">
        <v>570</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customHeight="1" x14ac:dyDescent="0.2">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84"/>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84"/>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84"/>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84"/>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4"/>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65" hidden="1" customHeight="1" x14ac:dyDescent="0.2">
      <c r="A212" s="984"/>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65" hidden="1" customHeight="1" x14ac:dyDescent="0.2">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84"/>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84"/>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84"/>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84"/>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65" hidden="1" customHeight="1" x14ac:dyDescent="0.2">
      <c r="A272" s="984"/>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65" hidden="1" customHeight="1" x14ac:dyDescent="0.2">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84"/>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84"/>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84"/>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84"/>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65" hidden="1" customHeight="1" x14ac:dyDescent="0.2">
      <c r="A332" s="984"/>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65" hidden="1" customHeight="1" x14ac:dyDescent="0.2">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84"/>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84"/>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84"/>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84"/>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65" hidden="1" customHeight="1" x14ac:dyDescent="0.2">
      <c r="A392" s="984"/>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65" hidden="1" customHeight="1" x14ac:dyDescent="0.2">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84"/>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84"/>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84"/>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84"/>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4"/>
      <c r="B430" s="242"/>
      <c r="C430" s="239" t="s">
        <v>344</v>
      </c>
      <c r="D430" s="240"/>
      <c r="E430" s="228" t="s">
        <v>322</v>
      </c>
      <c r="F430" s="438"/>
      <c r="G430" s="230" t="s">
        <v>207</v>
      </c>
      <c r="H430" s="148"/>
      <c r="I430" s="148"/>
      <c r="J430" s="231" t="s">
        <v>493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494</v>
      </c>
      <c r="AF432" s="126"/>
      <c r="AG432" s="127" t="s">
        <v>188</v>
      </c>
      <c r="AH432" s="162"/>
      <c r="AI432" s="172"/>
      <c r="AJ432" s="172"/>
      <c r="AK432" s="172"/>
      <c r="AL432" s="167"/>
      <c r="AM432" s="172"/>
      <c r="AN432" s="172"/>
      <c r="AO432" s="172"/>
      <c r="AP432" s="167"/>
      <c r="AQ432" s="201" t="s">
        <v>495</v>
      </c>
      <c r="AR432" s="126"/>
      <c r="AS432" s="127" t="s">
        <v>188</v>
      </c>
      <c r="AT432" s="162"/>
      <c r="AU432" s="126" t="s">
        <v>495</v>
      </c>
      <c r="AV432" s="126"/>
      <c r="AW432" s="127" t="s">
        <v>177</v>
      </c>
      <c r="AX432" s="128"/>
    </row>
    <row r="433" spans="1:50" ht="23.25" customHeight="1" x14ac:dyDescent="0.2">
      <c r="A433" s="984"/>
      <c r="B433" s="242"/>
      <c r="C433" s="241"/>
      <c r="D433" s="242"/>
      <c r="E433" s="156"/>
      <c r="F433" s="157"/>
      <c r="G433" s="221" t="s">
        <v>597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494</v>
      </c>
      <c r="AC433" s="123"/>
      <c r="AD433" s="123"/>
      <c r="AE433" s="105" t="s">
        <v>494</v>
      </c>
      <c r="AF433" s="106"/>
      <c r="AG433" s="106"/>
      <c r="AH433" s="107"/>
      <c r="AI433" s="105" t="s">
        <v>494</v>
      </c>
      <c r="AJ433" s="106"/>
      <c r="AK433" s="106"/>
      <c r="AL433" s="107"/>
      <c r="AM433" s="105" t="s">
        <v>494</v>
      </c>
      <c r="AN433" s="106"/>
      <c r="AO433" s="106"/>
      <c r="AP433" s="107"/>
      <c r="AQ433" s="105" t="s">
        <v>494</v>
      </c>
      <c r="AR433" s="106"/>
      <c r="AS433" s="106"/>
      <c r="AT433" s="107"/>
      <c r="AU433" s="106" t="s">
        <v>494</v>
      </c>
      <c r="AV433" s="106"/>
      <c r="AW433" s="106"/>
      <c r="AX433" s="208"/>
    </row>
    <row r="434" spans="1:50" ht="23.25" customHeight="1" x14ac:dyDescent="0.2">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123" t="s">
        <v>494</v>
      </c>
      <c r="AC434" s="123"/>
      <c r="AD434" s="123"/>
      <c r="AE434" s="105" t="s">
        <v>495</v>
      </c>
      <c r="AF434" s="106"/>
      <c r="AG434" s="106"/>
      <c r="AH434" s="107"/>
      <c r="AI434" s="105" t="s">
        <v>495</v>
      </c>
      <c r="AJ434" s="106"/>
      <c r="AK434" s="106"/>
      <c r="AL434" s="106"/>
      <c r="AM434" s="105" t="s">
        <v>494</v>
      </c>
      <c r="AN434" s="106"/>
      <c r="AO434" s="106"/>
      <c r="AP434" s="107"/>
      <c r="AQ434" s="105" t="s">
        <v>494</v>
      </c>
      <c r="AR434" s="106"/>
      <c r="AS434" s="106"/>
      <c r="AT434" s="107"/>
      <c r="AU434" s="106" t="s">
        <v>494</v>
      </c>
      <c r="AV434" s="106"/>
      <c r="AW434" s="106"/>
      <c r="AX434" s="208"/>
    </row>
    <row r="435" spans="1:50" ht="23.25" customHeight="1" x14ac:dyDescent="0.2">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494</v>
      </c>
      <c r="AF435" s="106"/>
      <c r="AG435" s="106"/>
      <c r="AH435" s="107"/>
      <c r="AI435" s="105" t="s">
        <v>494</v>
      </c>
      <c r="AJ435" s="106"/>
      <c r="AK435" s="106"/>
      <c r="AL435" s="106"/>
      <c r="AM435" s="105" t="s">
        <v>495</v>
      </c>
      <c r="AN435" s="106"/>
      <c r="AO435" s="106"/>
      <c r="AP435" s="107"/>
      <c r="AQ435" s="105" t="s">
        <v>506</v>
      </c>
      <c r="AR435" s="106"/>
      <c r="AS435" s="106"/>
      <c r="AT435" s="107"/>
      <c r="AU435" s="106" t="s">
        <v>495</v>
      </c>
      <c r="AV435" s="106"/>
      <c r="AW435" s="106"/>
      <c r="AX435" s="208"/>
    </row>
    <row r="436" spans="1:50" ht="18.75" hidden="1" customHeight="1" x14ac:dyDescent="0.2">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2">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2">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494</v>
      </c>
      <c r="AF457" s="126"/>
      <c r="AG457" s="127" t="s">
        <v>188</v>
      </c>
      <c r="AH457" s="162"/>
      <c r="AI457" s="172"/>
      <c r="AJ457" s="172"/>
      <c r="AK457" s="172"/>
      <c r="AL457" s="167"/>
      <c r="AM457" s="172"/>
      <c r="AN457" s="172"/>
      <c r="AO457" s="172"/>
      <c r="AP457" s="167"/>
      <c r="AQ457" s="201" t="s">
        <v>494</v>
      </c>
      <c r="AR457" s="126"/>
      <c r="AS457" s="127" t="s">
        <v>188</v>
      </c>
      <c r="AT457" s="162"/>
      <c r="AU457" s="126" t="s">
        <v>494</v>
      </c>
      <c r="AV457" s="126"/>
      <c r="AW457" s="127" t="s">
        <v>177</v>
      </c>
      <c r="AX457" s="128"/>
    </row>
    <row r="458" spans="1:50" ht="23.25" customHeight="1" x14ac:dyDescent="0.2">
      <c r="A458" s="984"/>
      <c r="B458" s="242"/>
      <c r="C458" s="241"/>
      <c r="D458" s="242"/>
      <c r="E458" s="156"/>
      <c r="F458" s="157"/>
      <c r="G458" s="221" t="s">
        <v>597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494</v>
      </c>
      <c r="AC458" s="123"/>
      <c r="AD458" s="123"/>
      <c r="AE458" s="105" t="s">
        <v>494</v>
      </c>
      <c r="AF458" s="106"/>
      <c r="AG458" s="106"/>
      <c r="AH458" s="106"/>
      <c r="AI458" s="105" t="s">
        <v>494</v>
      </c>
      <c r="AJ458" s="106"/>
      <c r="AK458" s="106"/>
      <c r="AL458" s="106"/>
      <c r="AM458" s="105" t="s">
        <v>494</v>
      </c>
      <c r="AN458" s="106"/>
      <c r="AO458" s="106"/>
      <c r="AP458" s="107"/>
      <c r="AQ458" s="105" t="s">
        <v>494</v>
      </c>
      <c r="AR458" s="106"/>
      <c r="AS458" s="106"/>
      <c r="AT458" s="107"/>
      <c r="AU458" s="106" t="s">
        <v>495</v>
      </c>
      <c r="AV458" s="106"/>
      <c r="AW458" s="106"/>
      <c r="AX458" s="208"/>
    </row>
    <row r="459" spans="1:50" ht="23.25" customHeight="1" x14ac:dyDescent="0.2">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506</v>
      </c>
      <c r="AC459" s="214"/>
      <c r="AD459" s="214"/>
      <c r="AE459" s="105" t="s">
        <v>494</v>
      </c>
      <c r="AF459" s="106"/>
      <c r="AG459" s="106"/>
      <c r="AH459" s="107"/>
      <c r="AI459" s="105" t="s">
        <v>494</v>
      </c>
      <c r="AJ459" s="106"/>
      <c r="AK459" s="106"/>
      <c r="AL459" s="106"/>
      <c r="AM459" s="105" t="s">
        <v>494</v>
      </c>
      <c r="AN459" s="106"/>
      <c r="AO459" s="106"/>
      <c r="AP459" s="107"/>
      <c r="AQ459" s="105" t="s">
        <v>494</v>
      </c>
      <c r="AR459" s="106"/>
      <c r="AS459" s="106"/>
      <c r="AT459" s="107"/>
      <c r="AU459" s="106" t="s">
        <v>494</v>
      </c>
      <c r="AV459" s="106"/>
      <c r="AW459" s="106"/>
      <c r="AX459" s="208"/>
    </row>
    <row r="460" spans="1:50" ht="23.25" customHeight="1" x14ac:dyDescent="0.2">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506</v>
      </c>
      <c r="AF460" s="106"/>
      <c r="AG460" s="106"/>
      <c r="AH460" s="107"/>
      <c r="AI460" s="105" t="s">
        <v>494</v>
      </c>
      <c r="AJ460" s="106"/>
      <c r="AK460" s="106"/>
      <c r="AL460" s="106"/>
      <c r="AM460" s="105" t="s">
        <v>495</v>
      </c>
      <c r="AN460" s="106"/>
      <c r="AO460" s="106"/>
      <c r="AP460" s="107"/>
      <c r="AQ460" s="105" t="s">
        <v>494</v>
      </c>
      <c r="AR460" s="106"/>
      <c r="AS460" s="106"/>
      <c r="AT460" s="107"/>
      <c r="AU460" s="106" t="s">
        <v>507</v>
      </c>
      <c r="AV460" s="106"/>
      <c r="AW460" s="106"/>
      <c r="AX460" s="208"/>
    </row>
    <row r="461" spans="1:50" ht="18.75" hidden="1" customHeight="1" x14ac:dyDescent="0.2">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2">
      <c r="A481" s="984"/>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4"/>
      <c r="B482" s="242"/>
      <c r="C482" s="241"/>
      <c r="D482" s="242"/>
      <c r="E482" s="150" t="s">
        <v>578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4"/>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84"/>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4"/>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84"/>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4"/>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84"/>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4"/>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84"/>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1.1"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564</v>
      </c>
      <c r="AH702" s="876"/>
      <c r="AI702" s="876"/>
      <c r="AJ702" s="876"/>
      <c r="AK702" s="876"/>
      <c r="AL702" s="876"/>
      <c r="AM702" s="876"/>
      <c r="AN702" s="876"/>
      <c r="AO702" s="876"/>
      <c r="AP702" s="876"/>
      <c r="AQ702" s="876"/>
      <c r="AR702" s="876"/>
      <c r="AS702" s="876"/>
      <c r="AT702" s="876"/>
      <c r="AU702" s="876"/>
      <c r="AV702" s="876"/>
      <c r="AW702" s="876"/>
      <c r="AX702" s="877"/>
    </row>
    <row r="703" spans="1:50" ht="88.5" customHeight="1" x14ac:dyDescent="0.2">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483</v>
      </c>
      <c r="AE703" s="145"/>
      <c r="AF703" s="145"/>
      <c r="AG703" s="653" t="s">
        <v>571</v>
      </c>
      <c r="AH703" s="654"/>
      <c r="AI703" s="654"/>
      <c r="AJ703" s="654"/>
      <c r="AK703" s="654"/>
      <c r="AL703" s="654"/>
      <c r="AM703" s="654"/>
      <c r="AN703" s="654"/>
      <c r="AO703" s="654"/>
      <c r="AP703" s="654"/>
      <c r="AQ703" s="654"/>
      <c r="AR703" s="654"/>
      <c r="AS703" s="654"/>
      <c r="AT703" s="654"/>
      <c r="AU703" s="654"/>
      <c r="AV703" s="654"/>
      <c r="AW703" s="654"/>
      <c r="AX703" s="655"/>
    </row>
    <row r="704" spans="1:50" ht="42" customHeight="1" x14ac:dyDescent="0.2">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8" t="s">
        <v>572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483</v>
      </c>
      <c r="AE705" s="723"/>
      <c r="AF705" s="723"/>
      <c r="AG705" s="150" t="s">
        <v>595</v>
      </c>
      <c r="AH705" s="151"/>
      <c r="AI705" s="151"/>
      <c r="AJ705" s="151"/>
      <c r="AK705" s="151"/>
      <c r="AL705" s="151"/>
      <c r="AM705" s="151"/>
      <c r="AN705" s="151"/>
      <c r="AO705" s="151"/>
      <c r="AP705" s="151"/>
      <c r="AQ705" s="151"/>
      <c r="AR705" s="151"/>
      <c r="AS705" s="151"/>
      <c r="AT705" s="151"/>
      <c r="AU705" s="151"/>
      <c r="AV705" s="151"/>
      <c r="AW705" s="151"/>
      <c r="AX705" s="152"/>
    </row>
    <row r="706" spans="1:50" ht="35.4" customHeight="1" x14ac:dyDescent="0.2">
      <c r="A706" s="644"/>
      <c r="B706" s="760"/>
      <c r="C706" s="600"/>
      <c r="D706" s="601"/>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508</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51" customHeight="1" x14ac:dyDescent="0.2">
      <c r="A707" s="644"/>
      <c r="B707" s="760"/>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508</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4" customHeight="1" x14ac:dyDescent="0.2">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509</v>
      </c>
      <c r="AE708" s="657"/>
      <c r="AF708" s="657"/>
      <c r="AG708" s="513" t="s">
        <v>510</v>
      </c>
      <c r="AH708" s="514"/>
      <c r="AI708" s="514"/>
      <c r="AJ708" s="514"/>
      <c r="AK708" s="514"/>
      <c r="AL708" s="514"/>
      <c r="AM708" s="514"/>
      <c r="AN708" s="514"/>
      <c r="AO708" s="514"/>
      <c r="AP708" s="514"/>
      <c r="AQ708" s="514"/>
      <c r="AR708" s="514"/>
      <c r="AS708" s="514"/>
      <c r="AT708" s="514"/>
      <c r="AU708" s="514"/>
      <c r="AV708" s="514"/>
      <c r="AW708" s="514"/>
      <c r="AX708" s="515"/>
    </row>
    <row r="709" spans="1:50" ht="26.4" customHeight="1" x14ac:dyDescent="0.2">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483</v>
      </c>
      <c r="AE709" s="145"/>
      <c r="AF709" s="145"/>
      <c r="AG709" s="653" t="s">
        <v>565</v>
      </c>
      <c r="AH709" s="654"/>
      <c r="AI709" s="654"/>
      <c r="AJ709" s="654"/>
      <c r="AK709" s="654"/>
      <c r="AL709" s="654"/>
      <c r="AM709" s="654"/>
      <c r="AN709" s="654"/>
      <c r="AO709" s="654"/>
      <c r="AP709" s="654"/>
      <c r="AQ709" s="654"/>
      <c r="AR709" s="654"/>
      <c r="AS709" s="654"/>
      <c r="AT709" s="654"/>
      <c r="AU709" s="654"/>
      <c r="AV709" s="654"/>
      <c r="AW709" s="654"/>
      <c r="AX709" s="655"/>
    </row>
    <row r="710" spans="1:50" ht="26.4" customHeight="1" x14ac:dyDescent="0.2">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509</v>
      </c>
      <c r="AE710" s="145"/>
      <c r="AF710" s="145"/>
      <c r="AG710" s="653" t="s">
        <v>510</v>
      </c>
      <c r="AH710" s="654"/>
      <c r="AI710" s="654"/>
      <c r="AJ710" s="654"/>
      <c r="AK710" s="654"/>
      <c r="AL710" s="654"/>
      <c r="AM710" s="654"/>
      <c r="AN710" s="654"/>
      <c r="AO710" s="654"/>
      <c r="AP710" s="654"/>
      <c r="AQ710" s="654"/>
      <c r="AR710" s="654"/>
      <c r="AS710" s="654"/>
      <c r="AT710" s="654"/>
      <c r="AU710" s="654"/>
      <c r="AV710" s="654"/>
      <c r="AW710" s="654"/>
      <c r="AX710" s="655"/>
    </row>
    <row r="711" spans="1:50" ht="51" customHeight="1" x14ac:dyDescent="0.2">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483</v>
      </c>
      <c r="AE711" s="145"/>
      <c r="AF711" s="145"/>
      <c r="AG711" s="653" t="s">
        <v>511</v>
      </c>
      <c r="AH711" s="654"/>
      <c r="AI711" s="654"/>
      <c r="AJ711" s="654"/>
      <c r="AK711" s="654"/>
      <c r="AL711" s="654"/>
      <c r="AM711" s="654"/>
      <c r="AN711" s="654"/>
      <c r="AO711" s="654"/>
      <c r="AP711" s="654"/>
      <c r="AQ711" s="654"/>
      <c r="AR711" s="654"/>
      <c r="AS711" s="654"/>
      <c r="AT711" s="654"/>
      <c r="AU711" s="654"/>
      <c r="AV711" s="654"/>
      <c r="AW711" s="654"/>
      <c r="AX711" s="655"/>
    </row>
    <row r="712" spans="1:50" ht="26.4" customHeight="1" x14ac:dyDescent="0.2">
      <c r="A712" s="644"/>
      <c r="B712" s="645"/>
      <c r="C712" s="574" t="s">
        <v>270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509</v>
      </c>
      <c r="AE712" s="572"/>
      <c r="AF712" s="572"/>
      <c r="AG712" s="580" t="s">
        <v>510</v>
      </c>
      <c r="AH712" s="581"/>
      <c r="AI712" s="581"/>
      <c r="AJ712" s="581"/>
      <c r="AK712" s="581"/>
      <c r="AL712" s="581"/>
      <c r="AM712" s="581"/>
      <c r="AN712" s="581"/>
      <c r="AO712" s="581"/>
      <c r="AP712" s="581"/>
      <c r="AQ712" s="581"/>
      <c r="AR712" s="581"/>
      <c r="AS712" s="581"/>
      <c r="AT712" s="581"/>
      <c r="AU712" s="581"/>
      <c r="AV712" s="581"/>
      <c r="AW712" s="581"/>
      <c r="AX712" s="582"/>
    </row>
    <row r="713" spans="1:50" ht="26.4" customHeight="1" x14ac:dyDescent="0.2">
      <c r="A713" s="644"/>
      <c r="B713" s="645"/>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509</v>
      </c>
      <c r="AE713" s="145"/>
      <c r="AF713" s="146"/>
      <c r="AG713" s="653" t="s">
        <v>510</v>
      </c>
      <c r="AH713" s="654"/>
      <c r="AI713" s="654"/>
      <c r="AJ713" s="654"/>
      <c r="AK713" s="654"/>
      <c r="AL713" s="654"/>
      <c r="AM713" s="654"/>
      <c r="AN713" s="654"/>
      <c r="AO713" s="654"/>
      <c r="AP713" s="654"/>
      <c r="AQ713" s="654"/>
      <c r="AR713" s="654"/>
      <c r="AS713" s="654"/>
      <c r="AT713" s="654"/>
      <c r="AU713" s="654"/>
      <c r="AV713" s="654"/>
      <c r="AW713" s="654"/>
      <c r="AX713" s="655"/>
    </row>
    <row r="714" spans="1:50" ht="36" customHeight="1" x14ac:dyDescent="0.2">
      <c r="A714" s="646"/>
      <c r="B714" s="647"/>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483</v>
      </c>
      <c r="AE714" s="578"/>
      <c r="AF714" s="579"/>
      <c r="AG714" s="679" t="s">
        <v>512</v>
      </c>
      <c r="AH714" s="680"/>
      <c r="AI714" s="680"/>
      <c r="AJ714" s="680"/>
      <c r="AK714" s="680"/>
      <c r="AL714" s="680"/>
      <c r="AM714" s="680"/>
      <c r="AN714" s="680"/>
      <c r="AO714" s="680"/>
      <c r="AP714" s="680"/>
      <c r="AQ714" s="680"/>
      <c r="AR714" s="680"/>
      <c r="AS714" s="680"/>
      <c r="AT714" s="680"/>
      <c r="AU714" s="680"/>
      <c r="AV714" s="680"/>
      <c r="AW714" s="680"/>
      <c r="AX714" s="681"/>
    </row>
    <row r="715" spans="1:50" ht="44.85" customHeight="1" x14ac:dyDescent="0.2">
      <c r="A715" s="607" t="s">
        <v>39</v>
      </c>
      <c r="B715" s="643"/>
      <c r="C715" s="648" t="s">
        <v>249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483</v>
      </c>
      <c r="AE715" s="657"/>
      <c r="AF715" s="767"/>
      <c r="AG715" s="513" t="s">
        <v>575</v>
      </c>
      <c r="AH715" s="514"/>
      <c r="AI715" s="514"/>
      <c r="AJ715" s="514"/>
      <c r="AK715" s="514"/>
      <c r="AL715" s="514"/>
      <c r="AM715" s="514"/>
      <c r="AN715" s="514"/>
      <c r="AO715" s="514"/>
      <c r="AP715" s="514"/>
      <c r="AQ715" s="514"/>
      <c r="AR715" s="514"/>
      <c r="AS715" s="514"/>
      <c r="AT715" s="514"/>
      <c r="AU715" s="514"/>
      <c r="AV715" s="514"/>
      <c r="AW715" s="514"/>
      <c r="AX715" s="515"/>
    </row>
    <row r="716" spans="1:50" ht="54.15" customHeight="1" x14ac:dyDescent="0.2">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483</v>
      </c>
      <c r="AE716" s="749"/>
      <c r="AF716" s="749"/>
      <c r="AG716" s="653" t="s">
        <v>576</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2">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483</v>
      </c>
      <c r="AE717" s="145"/>
      <c r="AF717" s="145"/>
      <c r="AG717" s="653" t="s">
        <v>566</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2">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483</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7" t="s">
        <v>57</v>
      </c>
      <c r="B719" s="638"/>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6" t="s">
        <v>483</v>
      </c>
      <c r="AE719" s="657"/>
      <c r="AF719" s="657"/>
      <c r="AG719" s="150" t="s">
        <v>577</v>
      </c>
      <c r="AH719" s="151"/>
      <c r="AI719" s="151"/>
      <c r="AJ719" s="151"/>
      <c r="AK719" s="151"/>
      <c r="AL719" s="151"/>
      <c r="AM719" s="151"/>
      <c r="AN719" s="151"/>
      <c r="AO719" s="151"/>
      <c r="AP719" s="151"/>
      <c r="AQ719" s="151"/>
      <c r="AR719" s="151"/>
      <c r="AS719" s="151"/>
      <c r="AT719" s="151"/>
      <c r="AU719" s="151"/>
      <c r="AV719" s="151"/>
      <c r="AW719" s="151"/>
      <c r="AX719" s="152"/>
    </row>
    <row r="720" spans="1:50" ht="20.100000000000001" customHeight="1" x14ac:dyDescent="0.2">
      <c r="A720" s="639"/>
      <c r="B720" s="640"/>
      <c r="C720" s="925" t="s">
        <v>263</v>
      </c>
      <c r="D720" s="923"/>
      <c r="E720" s="923"/>
      <c r="F720" s="926"/>
      <c r="G720" s="922" t="s">
        <v>264</v>
      </c>
      <c r="H720" s="923"/>
      <c r="I720" s="923"/>
      <c r="J720" s="923"/>
      <c r="K720" s="923"/>
      <c r="L720" s="923"/>
      <c r="M720" s="923"/>
      <c r="N720" s="922" t="s">
        <v>267</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39"/>
      <c r="B721" s="640"/>
      <c r="C721" s="907" t="s">
        <v>514</v>
      </c>
      <c r="D721" s="908"/>
      <c r="E721" s="908"/>
      <c r="F721" s="909"/>
      <c r="G721" s="927"/>
      <c r="H721" s="928"/>
      <c r="I721" s="68" t="str">
        <f>IF(OR(G721="　", G721=""), "", "-")</f>
        <v/>
      </c>
      <c r="J721" s="906">
        <v>65</v>
      </c>
      <c r="K721" s="906"/>
      <c r="L721" s="68" t="str">
        <f>IF(M721="","","-")</f>
        <v/>
      </c>
      <c r="M721" s="69"/>
      <c r="N721" s="903" t="s">
        <v>515</v>
      </c>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39"/>
      <c r="B722" s="640"/>
      <c r="C722" s="907" t="s">
        <v>516</v>
      </c>
      <c r="D722" s="908"/>
      <c r="E722" s="908"/>
      <c r="F722" s="909"/>
      <c r="G722" s="927"/>
      <c r="H722" s="928"/>
      <c r="I722" s="68" t="str">
        <f t="shared" ref="I722:I725" si="4">IF(OR(G722="　", G722=""), "", "-")</f>
        <v/>
      </c>
      <c r="J722" s="906">
        <v>128</v>
      </c>
      <c r="K722" s="906"/>
      <c r="L722" s="68" t="str">
        <f t="shared" ref="L722:L725" si="5">IF(M722="","","-")</f>
        <v/>
      </c>
      <c r="M722" s="69"/>
      <c r="N722" s="903" t="s">
        <v>517</v>
      </c>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39"/>
      <c r="B723" s="640"/>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39"/>
      <c r="B724" s="640"/>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1"/>
      <c r="B725" s="642"/>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07" t="s">
        <v>47</v>
      </c>
      <c r="B726" s="608"/>
      <c r="C726" s="433" t="s">
        <v>52</v>
      </c>
      <c r="D726" s="567"/>
      <c r="E726" s="567"/>
      <c r="F726" s="568"/>
      <c r="G726" s="787" t="s">
        <v>567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650000000000006" customHeight="1" thickBot="1" x14ac:dyDescent="0.25">
      <c r="A727" s="609"/>
      <c r="B727" s="610"/>
      <c r="C727" s="685" t="s">
        <v>56</v>
      </c>
      <c r="D727" s="686"/>
      <c r="E727" s="686"/>
      <c r="F727" s="687"/>
      <c r="G727" s="785" t="s">
        <v>518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650000000000006" customHeight="1" thickBot="1" x14ac:dyDescent="0.25">
      <c r="A729" s="755" t="s">
        <v>598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650000000000006" customHeight="1" thickBot="1" x14ac:dyDescent="0.25">
      <c r="A731" s="604" t="s">
        <v>137</v>
      </c>
      <c r="B731" s="605"/>
      <c r="C731" s="605"/>
      <c r="D731" s="605"/>
      <c r="E731" s="606"/>
      <c r="F731" s="670" t="s">
        <v>599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150000000000006" customHeight="1" thickBot="1" x14ac:dyDescent="0.25">
      <c r="A733" s="739" t="s">
        <v>137</v>
      </c>
      <c r="B733" s="740"/>
      <c r="C733" s="740"/>
      <c r="D733" s="740"/>
      <c r="E733" s="741"/>
      <c r="F733" s="756" t="s">
        <v>600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650000000000006" customHeight="1" thickBot="1" x14ac:dyDescent="0.25">
      <c r="A735" s="597" t="s">
        <v>601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325</v>
      </c>
      <c r="B737" s="87"/>
      <c r="C737" s="87"/>
      <c r="D737" s="88"/>
      <c r="E737" s="89" t="s">
        <v>519</v>
      </c>
      <c r="F737" s="89"/>
      <c r="G737" s="89"/>
      <c r="H737" s="89"/>
      <c r="I737" s="89"/>
      <c r="J737" s="89"/>
      <c r="K737" s="89"/>
      <c r="L737" s="89"/>
      <c r="M737" s="89"/>
      <c r="N737" s="95" t="s">
        <v>320</v>
      </c>
      <c r="O737" s="95"/>
      <c r="P737" s="95"/>
      <c r="Q737" s="95"/>
      <c r="R737" s="89" t="s">
        <v>520</v>
      </c>
      <c r="S737" s="89"/>
      <c r="T737" s="89"/>
      <c r="U737" s="89"/>
      <c r="V737" s="89"/>
      <c r="W737" s="89"/>
      <c r="X737" s="89"/>
      <c r="Y737" s="89"/>
      <c r="Z737" s="89"/>
      <c r="AA737" s="95" t="s">
        <v>319</v>
      </c>
      <c r="AB737" s="95"/>
      <c r="AC737" s="95"/>
      <c r="AD737" s="95"/>
      <c r="AE737" s="89" t="s">
        <v>524</v>
      </c>
      <c r="AF737" s="89"/>
      <c r="AG737" s="89"/>
      <c r="AH737" s="89"/>
      <c r="AI737" s="89"/>
      <c r="AJ737" s="89"/>
      <c r="AK737" s="89"/>
      <c r="AL737" s="89"/>
      <c r="AM737" s="89"/>
      <c r="AN737" s="95" t="s">
        <v>318</v>
      </c>
      <c r="AO737" s="95"/>
      <c r="AP737" s="95"/>
      <c r="AQ737" s="95"/>
      <c r="AR737" s="96" t="s">
        <v>526</v>
      </c>
      <c r="AS737" s="97"/>
      <c r="AT737" s="97"/>
      <c r="AU737" s="97"/>
      <c r="AV737" s="97"/>
      <c r="AW737" s="97"/>
      <c r="AX737" s="98"/>
      <c r="AY737" s="74"/>
      <c r="AZ737" s="74"/>
    </row>
    <row r="738" spans="1:52" ht="24.75" customHeight="1" x14ac:dyDescent="0.2">
      <c r="A738" s="86" t="s">
        <v>317</v>
      </c>
      <c r="B738" s="87"/>
      <c r="C738" s="87"/>
      <c r="D738" s="88"/>
      <c r="E738" s="89" t="s">
        <v>521</v>
      </c>
      <c r="F738" s="89"/>
      <c r="G738" s="89"/>
      <c r="H738" s="89"/>
      <c r="I738" s="89"/>
      <c r="J738" s="89"/>
      <c r="K738" s="89"/>
      <c r="L738" s="89"/>
      <c r="M738" s="89"/>
      <c r="N738" s="95" t="s">
        <v>316</v>
      </c>
      <c r="O738" s="95"/>
      <c r="P738" s="95"/>
      <c r="Q738" s="95"/>
      <c r="R738" s="89" t="s">
        <v>523</v>
      </c>
      <c r="S738" s="89"/>
      <c r="T738" s="89"/>
      <c r="U738" s="89"/>
      <c r="V738" s="89"/>
      <c r="W738" s="89"/>
      <c r="X738" s="89"/>
      <c r="Y738" s="89"/>
      <c r="Z738" s="89"/>
      <c r="AA738" s="95" t="s">
        <v>315</v>
      </c>
      <c r="AB738" s="95"/>
      <c r="AC738" s="95"/>
      <c r="AD738" s="95"/>
      <c r="AE738" s="89" t="s">
        <v>525</v>
      </c>
      <c r="AF738" s="89"/>
      <c r="AG738" s="89"/>
      <c r="AH738" s="89"/>
      <c r="AI738" s="89"/>
      <c r="AJ738" s="89"/>
      <c r="AK738" s="89"/>
      <c r="AL738" s="89"/>
      <c r="AM738" s="89"/>
      <c r="AN738" s="95" t="s">
        <v>314</v>
      </c>
      <c r="AO738" s="95"/>
      <c r="AP738" s="95"/>
      <c r="AQ738" s="95"/>
      <c r="AR738" s="96" t="s">
        <v>527</v>
      </c>
      <c r="AS738" s="97"/>
      <c r="AT738" s="97"/>
      <c r="AU738" s="97"/>
      <c r="AV738" s="97"/>
      <c r="AW738" s="97"/>
      <c r="AX738" s="98"/>
    </row>
    <row r="739" spans="1:52" ht="24.75" customHeight="1" x14ac:dyDescent="0.2">
      <c r="A739" s="86" t="s">
        <v>313</v>
      </c>
      <c r="B739" s="87"/>
      <c r="C739" s="87"/>
      <c r="D739" s="88"/>
      <c r="E739" s="89" t="s">
        <v>522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v>223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14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15"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308</v>
      </c>
      <c r="B780" s="751"/>
      <c r="C780" s="751"/>
      <c r="D780" s="751"/>
      <c r="E780" s="751"/>
      <c r="F780" s="752"/>
      <c r="G780" s="429" t="s">
        <v>540</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529</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2"/>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2"/>
      <c r="B782" s="753"/>
      <c r="C782" s="753"/>
      <c r="D782" s="753"/>
      <c r="E782" s="753"/>
      <c r="F782" s="754"/>
      <c r="G782" s="439" t="s">
        <v>530</v>
      </c>
      <c r="H782" s="440"/>
      <c r="I782" s="440"/>
      <c r="J782" s="440"/>
      <c r="K782" s="441"/>
      <c r="L782" s="442" t="s">
        <v>586</v>
      </c>
      <c r="M782" s="443"/>
      <c r="N782" s="443"/>
      <c r="O782" s="443"/>
      <c r="P782" s="443"/>
      <c r="Q782" s="443"/>
      <c r="R782" s="443"/>
      <c r="S782" s="443"/>
      <c r="T782" s="443"/>
      <c r="U782" s="443"/>
      <c r="V782" s="443"/>
      <c r="W782" s="443"/>
      <c r="X782" s="444"/>
      <c r="Y782" s="445">
        <v>11.1</v>
      </c>
      <c r="Z782" s="446"/>
      <c r="AA782" s="446"/>
      <c r="AB782" s="543"/>
      <c r="AC782" s="439" t="s">
        <v>530</v>
      </c>
      <c r="AD782" s="440"/>
      <c r="AE782" s="440"/>
      <c r="AF782" s="440"/>
      <c r="AG782" s="441"/>
      <c r="AH782" s="442" t="s">
        <v>535</v>
      </c>
      <c r="AI782" s="443"/>
      <c r="AJ782" s="443"/>
      <c r="AK782" s="443"/>
      <c r="AL782" s="443"/>
      <c r="AM782" s="443"/>
      <c r="AN782" s="443"/>
      <c r="AO782" s="443"/>
      <c r="AP782" s="443"/>
      <c r="AQ782" s="443"/>
      <c r="AR782" s="443"/>
      <c r="AS782" s="443"/>
      <c r="AT782" s="444"/>
      <c r="AU782" s="445">
        <v>14.4</v>
      </c>
      <c r="AV782" s="446"/>
      <c r="AW782" s="446"/>
      <c r="AX782" s="447"/>
    </row>
    <row r="783" spans="1:50" ht="24.75" customHeight="1" x14ac:dyDescent="0.2">
      <c r="A783" s="542"/>
      <c r="B783" s="753"/>
      <c r="C783" s="753"/>
      <c r="D783" s="753"/>
      <c r="E783" s="753"/>
      <c r="F783" s="754"/>
      <c r="G783" s="338" t="s">
        <v>579</v>
      </c>
      <c r="H783" s="339"/>
      <c r="I783" s="339"/>
      <c r="J783" s="339"/>
      <c r="K783" s="340"/>
      <c r="L783" s="391" t="s">
        <v>587</v>
      </c>
      <c r="M783" s="392"/>
      <c r="N783" s="392"/>
      <c r="O783" s="392"/>
      <c r="P783" s="392"/>
      <c r="Q783" s="392"/>
      <c r="R783" s="392"/>
      <c r="S783" s="392"/>
      <c r="T783" s="392"/>
      <c r="U783" s="392"/>
      <c r="V783" s="392"/>
      <c r="W783" s="392"/>
      <c r="X783" s="393"/>
      <c r="Y783" s="388">
        <v>6.8</v>
      </c>
      <c r="Z783" s="389"/>
      <c r="AA783" s="389"/>
      <c r="AB783" s="395"/>
      <c r="AC783" s="338" t="s">
        <v>531</v>
      </c>
      <c r="AD783" s="339"/>
      <c r="AE783" s="339"/>
      <c r="AF783" s="339"/>
      <c r="AG783" s="340"/>
      <c r="AH783" s="391" t="s">
        <v>536</v>
      </c>
      <c r="AI783" s="392"/>
      <c r="AJ783" s="392"/>
      <c r="AK783" s="392"/>
      <c r="AL783" s="392"/>
      <c r="AM783" s="392"/>
      <c r="AN783" s="392"/>
      <c r="AO783" s="392"/>
      <c r="AP783" s="392"/>
      <c r="AQ783" s="392"/>
      <c r="AR783" s="392"/>
      <c r="AS783" s="392"/>
      <c r="AT783" s="393"/>
      <c r="AU783" s="388">
        <v>13.5</v>
      </c>
      <c r="AV783" s="389"/>
      <c r="AW783" s="389"/>
      <c r="AX783" s="390"/>
    </row>
    <row r="784" spans="1:50" ht="24.75" customHeight="1" x14ac:dyDescent="0.2">
      <c r="A784" s="542"/>
      <c r="B784" s="753"/>
      <c r="C784" s="753"/>
      <c r="D784" s="753"/>
      <c r="E784" s="753"/>
      <c r="F784" s="754"/>
      <c r="G784" s="338" t="s">
        <v>580</v>
      </c>
      <c r="H784" s="339"/>
      <c r="I784" s="339"/>
      <c r="J784" s="339"/>
      <c r="K784" s="340"/>
      <c r="L784" s="391" t="s">
        <v>588</v>
      </c>
      <c r="M784" s="392"/>
      <c r="N784" s="392"/>
      <c r="O784" s="392"/>
      <c r="P784" s="392"/>
      <c r="Q784" s="392"/>
      <c r="R784" s="392"/>
      <c r="S784" s="392"/>
      <c r="T784" s="392"/>
      <c r="U784" s="392"/>
      <c r="V784" s="392"/>
      <c r="W784" s="392"/>
      <c r="X784" s="393"/>
      <c r="Y784" s="388">
        <v>4.9000000000000004</v>
      </c>
      <c r="Z784" s="389"/>
      <c r="AA784" s="389"/>
      <c r="AB784" s="395"/>
      <c r="AC784" s="338" t="s">
        <v>532</v>
      </c>
      <c r="AD784" s="339"/>
      <c r="AE784" s="339"/>
      <c r="AF784" s="339"/>
      <c r="AG784" s="340"/>
      <c r="AH784" s="391" t="s">
        <v>537</v>
      </c>
      <c r="AI784" s="392"/>
      <c r="AJ784" s="392"/>
      <c r="AK784" s="392"/>
      <c r="AL784" s="392"/>
      <c r="AM784" s="392"/>
      <c r="AN784" s="392"/>
      <c r="AO784" s="392"/>
      <c r="AP784" s="392"/>
      <c r="AQ784" s="392"/>
      <c r="AR784" s="392"/>
      <c r="AS784" s="392"/>
      <c r="AT784" s="393"/>
      <c r="AU784" s="388">
        <v>1.6</v>
      </c>
      <c r="AV784" s="389"/>
      <c r="AW784" s="389"/>
      <c r="AX784" s="390"/>
    </row>
    <row r="785" spans="1:50" ht="24.75" customHeight="1" x14ac:dyDescent="0.2">
      <c r="A785" s="542"/>
      <c r="B785" s="753"/>
      <c r="C785" s="753"/>
      <c r="D785" s="753"/>
      <c r="E785" s="753"/>
      <c r="F785" s="754"/>
      <c r="G785" s="338" t="s">
        <v>581</v>
      </c>
      <c r="H785" s="339"/>
      <c r="I785" s="339"/>
      <c r="J785" s="339"/>
      <c r="K785" s="340"/>
      <c r="L785" s="391" t="s">
        <v>589</v>
      </c>
      <c r="M785" s="392"/>
      <c r="N785" s="392"/>
      <c r="O785" s="392"/>
      <c r="P785" s="392"/>
      <c r="Q785" s="392"/>
      <c r="R785" s="392"/>
      <c r="S785" s="392"/>
      <c r="T785" s="392"/>
      <c r="U785" s="392"/>
      <c r="V785" s="392"/>
      <c r="W785" s="392"/>
      <c r="X785" s="393"/>
      <c r="Y785" s="388">
        <v>0.7</v>
      </c>
      <c r="Z785" s="389"/>
      <c r="AA785" s="389"/>
      <c r="AB785" s="395"/>
      <c r="AC785" s="338" t="s">
        <v>533</v>
      </c>
      <c r="AD785" s="339"/>
      <c r="AE785" s="339"/>
      <c r="AF785" s="339"/>
      <c r="AG785" s="340"/>
      <c r="AH785" s="391" t="s">
        <v>538</v>
      </c>
      <c r="AI785" s="392"/>
      <c r="AJ785" s="392"/>
      <c r="AK785" s="392"/>
      <c r="AL785" s="392"/>
      <c r="AM785" s="392"/>
      <c r="AN785" s="392"/>
      <c r="AO785" s="392"/>
      <c r="AP785" s="392"/>
      <c r="AQ785" s="392"/>
      <c r="AR785" s="392"/>
      <c r="AS785" s="392"/>
      <c r="AT785" s="393"/>
      <c r="AU785" s="388">
        <v>1.1000000000000001</v>
      </c>
      <c r="AV785" s="389"/>
      <c r="AW785" s="389"/>
      <c r="AX785" s="390"/>
    </row>
    <row r="786" spans="1:50" ht="24.75" customHeight="1" x14ac:dyDescent="0.2">
      <c r="A786" s="542"/>
      <c r="B786" s="753"/>
      <c r="C786" s="753"/>
      <c r="D786" s="753"/>
      <c r="E786" s="753"/>
      <c r="F786" s="754"/>
      <c r="G786" s="338" t="s">
        <v>582</v>
      </c>
      <c r="H786" s="339"/>
      <c r="I786" s="339"/>
      <c r="J786" s="339"/>
      <c r="K786" s="340"/>
      <c r="L786" s="391" t="s">
        <v>590</v>
      </c>
      <c r="M786" s="392"/>
      <c r="N786" s="392"/>
      <c r="O786" s="392"/>
      <c r="P786" s="392"/>
      <c r="Q786" s="392"/>
      <c r="R786" s="392"/>
      <c r="S786" s="392"/>
      <c r="T786" s="392"/>
      <c r="U786" s="392"/>
      <c r="V786" s="392"/>
      <c r="W786" s="392"/>
      <c r="X786" s="393"/>
      <c r="Y786" s="388">
        <v>0.7</v>
      </c>
      <c r="Z786" s="389"/>
      <c r="AA786" s="389"/>
      <c r="AB786" s="395"/>
      <c r="AC786" s="338" t="s">
        <v>534</v>
      </c>
      <c r="AD786" s="339"/>
      <c r="AE786" s="339"/>
      <c r="AF786" s="339"/>
      <c r="AG786" s="340"/>
      <c r="AH786" s="391" t="s">
        <v>539</v>
      </c>
      <c r="AI786" s="392"/>
      <c r="AJ786" s="392"/>
      <c r="AK786" s="392"/>
      <c r="AL786" s="392"/>
      <c r="AM786" s="392"/>
      <c r="AN786" s="392"/>
      <c r="AO786" s="392"/>
      <c r="AP786" s="392"/>
      <c r="AQ786" s="392"/>
      <c r="AR786" s="392"/>
      <c r="AS786" s="392"/>
      <c r="AT786" s="393"/>
      <c r="AU786" s="388">
        <v>6.8</v>
      </c>
      <c r="AV786" s="389"/>
      <c r="AW786" s="389"/>
      <c r="AX786" s="390"/>
    </row>
    <row r="787" spans="1:50" ht="24.75" customHeight="1" x14ac:dyDescent="0.2">
      <c r="A787" s="542"/>
      <c r="B787" s="753"/>
      <c r="C787" s="753"/>
      <c r="D787" s="753"/>
      <c r="E787" s="753"/>
      <c r="F787" s="754"/>
      <c r="G787" s="338" t="s">
        <v>583</v>
      </c>
      <c r="H787" s="339"/>
      <c r="I787" s="339"/>
      <c r="J787" s="339"/>
      <c r="K787" s="340"/>
      <c r="L787" s="391" t="s">
        <v>591</v>
      </c>
      <c r="M787" s="392"/>
      <c r="N787" s="392"/>
      <c r="O787" s="392"/>
      <c r="P787" s="392"/>
      <c r="Q787" s="392"/>
      <c r="R787" s="392"/>
      <c r="S787" s="392"/>
      <c r="T787" s="392"/>
      <c r="U787" s="392"/>
      <c r="V787" s="392"/>
      <c r="W787" s="392"/>
      <c r="X787" s="393"/>
      <c r="Y787" s="388">
        <v>0.4</v>
      </c>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2"/>
      <c r="B788" s="753"/>
      <c r="C788" s="753"/>
      <c r="D788" s="753"/>
      <c r="E788" s="753"/>
      <c r="F788" s="754"/>
      <c r="G788" s="338" t="s">
        <v>543</v>
      </c>
      <c r="H788" s="339"/>
      <c r="I788" s="339"/>
      <c r="J788" s="339"/>
      <c r="K788" s="340"/>
      <c r="L788" s="391" t="s">
        <v>592</v>
      </c>
      <c r="M788" s="392"/>
      <c r="N788" s="392"/>
      <c r="O788" s="392"/>
      <c r="P788" s="392"/>
      <c r="Q788" s="392"/>
      <c r="R788" s="392"/>
      <c r="S788" s="392"/>
      <c r="T788" s="392"/>
      <c r="U788" s="392"/>
      <c r="V788" s="392"/>
      <c r="W788" s="392"/>
      <c r="X788" s="393"/>
      <c r="Y788" s="388">
        <v>0.2</v>
      </c>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2"/>
      <c r="B789" s="753"/>
      <c r="C789" s="753"/>
      <c r="D789" s="753"/>
      <c r="E789" s="753"/>
      <c r="F789" s="754"/>
      <c r="G789" s="338" t="s">
        <v>584</v>
      </c>
      <c r="H789" s="339"/>
      <c r="I789" s="339"/>
      <c r="J789" s="339"/>
      <c r="K789" s="340"/>
      <c r="L789" s="391" t="s">
        <v>593</v>
      </c>
      <c r="M789" s="392"/>
      <c r="N789" s="392"/>
      <c r="O789" s="392"/>
      <c r="P789" s="392"/>
      <c r="Q789" s="392"/>
      <c r="R789" s="392"/>
      <c r="S789" s="392"/>
      <c r="T789" s="392"/>
      <c r="U789" s="392"/>
      <c r="V789" s="392"/>
      <c r="W789" s="392"/>
      <c r="X789" s="393"/>
      <c r="Y789" s="388">
        <v>0.2</v>
      </c>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2"/>
      <c r="B790" s="753"/>
      <c r="C790" s="753"/>
      <c r="D790" s="753"/>
      <c r="E790" s="753"/>
      <c r="F790" s="754"/>
      <c r="G790" s="338" t="s">
        <v>585</v>
      </c>
      <c r="H790" s="339"/>
      <c r="I790" s="339"/>
      <c r="J790" s="339"/>
      <c r="K790" s="340"/>
      <c r="L790" s="391" t="s">
        <v>594</v>
      </c>
      <c r="M790" s="392"/>
      <c r="N790" s="392"/>
      <c r="O790" s="392"/>
      <c r="P790" s="392"/>
      <c r="Q790" s="392"/>
      <c r="R790" s="392"/>
      <c r="S790" s="392"/>
      <c r="T790" s="392"/>
      <c r="U790" s="392"/>
      <c r="V790" s="392"/>
      <c r="W790" s="392"/>
      <c r="X790" s="393"/>
      <c r="Y790" s="388">
        <v>6.5</v>
      </c>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2"/>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2"/>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31.499999999999993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37.4</v>
      </c>
      <c r="AV792" s="405"/>
      <c r="AW792" s="405"/>
      <c r="AX792" s="407"/>
    </row>
    <row r="793" spans="1:50" ht="24.75" customHeight="1" x14ac:dyDescent="0.2">
      <c r="A793" s="542"/>
      <c r="B793" s="753"/>
      <c r="C793" s="753"/>
      <c r="D793" s="753"/>
      <c r="E793" s="753"/>
      <c r="F793" s="754"/>
      <c r="G793" s="429" t="s">
        <v>541</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2"/>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2"/>
      <c r="B795" s="753"/>
      <c r="C795" s="753"/>
      <c r="D795" s="753"/>
      <c r="E795" s="753"/>
      <c r="F795" s="754"/>
      <c r="G795" s="439" t="s">
        <v>543</v>
      </c>
      <c r="H795" s="440"/>
      <c r="I795" s="440"/>
      <c r="J795" s="440"/>
      <c r="K795" s="441"/>
      <c r="L795" s="442" t="s">
        <v>546</v>
      </c>
      <c r="M795" s="443"/>
      <c r="N795" s="443"/>
      <c r="O795" s="443"/>
      <c r="P795" s="443"/>
      <c r="Q795" s="443"/>
      <c r="R795" s="443"/>
      <c r="S795" s="443"/>
      <c r="T795" s="443"/>
      <c r="U795" s="443"/>
      <c r="V795" s="443"/>
      <c r="W795" s="443"/>
      <c r="X795" s="444"/>
      <c r="Y795" s="445">
        <v>4.3</v>
      </c>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2">
      <c r="A796" s="542"/>
      <c r="B796" s="753"/>
      <c r="C796" s="753"/>
      <c r="D796" s="753"/>
      <c r="E796" s="753"/>
      <c r="F796" s="754"/>
      <c r="G796" s="338" t="s">
        <v>542</v>
      </c>
      <c r="H796" s="339"/>
      <c r="I796" s="339"/>
      <c r="J796" s="339"/>
      <c r="K796" s="340"/>
      <c r="L796" s="391" t="s">
        <v>547</v>
      </c>
      <c r="M796" s="392"/>
      <c r="N796" s="392"/>
      <c r="O796" s="392"/>
      <c r="P796" s="392"/>
      <c r="Q796" s="392"/>
      <c r="R796" s="392"/>
      <c r="S796" s="392"/>
      <c r="T796" s="392"/>
      <c r="U796" s="392"/>
      <c r="V796" s="392"/>
      <c r="W796" s="392"/>
      <c r="X796" s="393"/>
      <c r="Y796" s="388">
        <v>2</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2">
      <c r="A797" s="542"/>
      <c r="B797" s="753"/>
      <c r="C797" s="753"/>
      <c r="D797" s="753"/>
      <c r="E797" s="753"/>
      <c r="F797" s="754"/>
      <c r="G797" s="338" t="s">
        <v>544</v>
      </c>
      <c r="H797" s="339"/>
      <c r="I797" s="339"/>
      <c r="J797" s="339"/>
      <c r="K797" s="340"/>
      <c r="L797" s="391" t="s">
        <v>548</v>
      </c>
      <c r="M797" s="392"/>
      <c r="N797" s="392"/>
      <c r="O797" s="392"/>
      <c r="P797" s="392"/>
      <c r="Q797" s="392"/>
      <c r="R797" s="392"/>
      <c r="S797" s="392"/>
      <c r="T797" s="392"/>
      <c r="U797" s="392"/>
      <c r="V797" s="392"/>
      <c r="W797" s="392"/>
      <c r="X797" s="393"/>
      <c r="Y797" s="388">
        <v>0.8</v>
      </c>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2">
      <c r="A798" s="542"/>
      <c r="B798" s="753"/>
      <c r="C798" s="753"/>
      <c r="D798" s="753"/>
      <c r="E798" s="753"/>
      <c r="F798" s="754"/>
      <c r="G798" s="338" t="s">
        <v>545</v>
      </c>
      <c r="H798" s="339"/>
      <c r="I798" s="339"/>
      <c r="J798" s="339"/>
      <c r="K798" s="340"/>
      <c r="L798" s="391" t="s">
        <v>549</v>
      </c>
      <c r="M798" s="392"/>
      <c r="N798" s="392"/>
      <c r="O798" s="392"/>
      <c r="P798" s="392"/>
      <c r="Q798" s="392"/>
      <c r="R798" s="392"/>
      <c r="S798" s="392"/>
      <c r="T798" s="392"/>
      <c r="U798" s="392"/>
      <c r="V798" s="392"/>
      <c r="W798" s="392"/>
      <c r="X798" s="393"/>
      <c r="Y798" s="388">
        <v>1.3</v>
      </c>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2">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2">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2">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2">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2">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2">
      <c r="A804" s="542"/>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2"/>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8.4</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2"/>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2"/>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2"/>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2"/>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2"/>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2"/>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2"/>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2"/>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2"/>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2"/>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268</v>
      </c>
      <c r="AM832" s="946"/>
      <c r="AN832" s="946"/>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15" customHeight="1" x14ac:dyDescent="0.2">
      <c r="A838" s="394">
        <v>1</v>
      </c>
      <c r="B838" s="394">
        <v>1</v>
      </c>
      <c r="C838" s="414" t="s">
        <v>557</v>
      </c>
      <c r="D838" s="408"/>
      <c r="E838" s="408"/>
      <c r="F838" s="408"/>
      <c r="G838" s="408"/>
      <c r="H838" s="408"/>
      <c r="I838" s="408"/>
      <c r="J838" s="409">
        <v>6010505001148</v>
      </c>
      <c r="K838" s="410"/>
      <c r="L838" s="410"/>
      <c r="M838" s="410"/>
      <c r="N838" s="410"/>
      <c r="O838" s="410"/>
      <c r="P838" s="415" t="s">
        <v>558</v>
      </c>
      <c r="Q838" s="307"/>
      <c r="R838" s="307"/>
      <c r="S838" s="307"/>
      <c r="T838" s="307"/>
      <c r="U838" s="307"/>
      <c r="V838" s="307"/>
      <c r="W838" s="307"/>
      <c r="X838" s="307"/>
      <c r="Y838" s="308">
        <v>18.899999999999999</v>
      </c>
      <c r="Z838" s="309"/>
      <c r="AA838" s="309"/>
      <c r="AB838" s="310"/>
      <c r="AC838" s="318" t="s">
        <v>299</v>
      </c>
      <c r="AD838" s="413"/>
      <c r="AE838" s="413"/>
      <c r="AF838" s="413"/>
      <c r="AG838" s="413"/>
      <c r="AH838" s="411" t="s">
        <v>552</v>
      </c>
      <c r="AI838" s="412"/>
      <c r="AJ838" s="412"/>
      <c r="AK838" s="412"/>
      <c r="AL838" s="315" t="s">
        <v>552</v>
      </c>
      <c r="AM838" s="316"/>
      <c r="AN838" s="316"/>
      <c r="AO838" s="317"/>
      <c r="AP838" s="311" t="s">
        <v>552</v>
      </c>
      <c r="AQ838" s="311"/>
      <c r="AR838" s="311"/>
      <c r="AS838" s="311"/>
      <c r="AT838" s="311"/>
      <c r="AU838" s="311"/>
      <c r="AV838" s="311"/>
      <c r="AW838" s="311"/>
      <c r="AX838" s="311"/>
    </row>
    <row r="839" spans="1:50" ht="30.15" customHeight="1" x14ac:dyDescent="0.2">
      <c r="A839" s="394">
        <v>2</v>
      </c>
      <c r="B839" s="394">
        <v>1</v>
      </c>
      <c r="C839" s="414" t="s">
        <v>557</v>
      </c>
      <c r="D839" s="408"/>
      <c r="E839" s="408"/>
      <c r="F839" s="408"/>
      <c r="G839" s="408"/>
      <c r="H839" s="408"/>
      <c r="I839" s="408"/>
      <c r="J839" s="409">
        <v>6010505001148</v>
      </c>
      <c r="K839" s="410"/>
      <c r="L839" s="410"/>
      <c r="M839" s="410"/>
      <c r="N839" s="410"/>
      <c r="O839" s="410"/>
      <c r="P839" s="415" t="s">
        <v>559</v>
      </c>
      <c r="Q839" s="307"/>
      <c r="R839" s="307"/>
      <c r="S839" s="307"/>
      <c r="T839" s="307"/>
      <c r="U839" s="307"/>
      <c r="V839" s="307"/>
      <c r="W839" s="307"/>
      <c r="X839" s="307"/>
      <c r="Y839" s="308">
        <v>12.6</v>
      </c>
      <c r="Z839" s="309"/>
      <c r="AA839" s="309"/>
      <c r="AB839" s="310"/>
      <c r="AC839" s="318" t="s">
        <v>299</v>
      </c>
      <c r="AD839" s="318"/>
      <c r="AE839" s="318"/>
      <c r="AF839" s="318"/>
      <c r="AG839" s="318"/>
      <c r="AH839" s="411" t="s">
        <v>552</v>
      </c>
      <c r="AI839" s="412"/>
      <c r="AJ839" s="412"/>
      <c r="AK839" s="412"/>
      <c r="AL839" s="315" t="s">
        <v>560</v>
      </c>
      <c r="AM839" s="316"/>
      <c r="AN839" s="316"/>
      <c r="AO839" s="317"/>
      <c r="AP839" s="311" t="s">
        <v>560</v>
      </c>
      <c r="AQ839" s="311"/>
      <c r="AR839" s="311"/>
      <c r="AS839" s="311"/>
      <c r="AT839" s="311"/>
      <c r="AU839" s="311"/>
      <c r="AV839" s="311"/>
      <c r="AW839" s="311"/>
      <c r="AX839" s="311"/>
    </row>
    <row r="840" spans="1:50" ht="30.15"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15"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15"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15"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15"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15"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15"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15"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15"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15"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15"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15"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15"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15"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15"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15"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15"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15"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15"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15"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15"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15"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15"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15"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15"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15"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15"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15"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15" customHeight="1" x14ac:dyDescent="0.2">
      <c r="A871" s="394">
        <v>1</v>
      </c>
      <c r="B871" s="394">
        <v>1</v>
      </c>
      <c r="C871" s="414" t="s">
        <v>550</v>
      </c>
      <c r="D871" s="408"/>
      <c r="E871" s="408"/>
      <c r="F871" s="408"/>
      <c r="G871" s="408"/>
      <c r="H871" s="408"/>
      <c r="I871" s="408"/>
      <c r="J871" s="409">
        <v>6050005005208</v>
      </c>
      <c r="K871" s="410"/>
      <c r="L871" s="410"/>
      <c r="M871" s="410"/>
      <c r="N871" s="410"/>
      <c r="O871" s="410"/>
      <c r="P871" s="415" t="s">
        <v>551</v>
      </c>
      <c r="Q871" s="307"/>
      <c r="R871" s="307"/>
      <c r="S871" s="307"/>
      <c r="T871" s="307"/>
      <c r="U871" s="307"/>
      <c r="V871" s="307"/>
      <c r="W871" s="307"/>
      <c r="X871" s="307"/>
      <c r="Y871" s="308">
        <v>34.5</v>
      </c>
      <c r="Z871" s="309"/>
      <c r="AA871" s="309"/>
      <c r="AB871" s="310"/>
      <c r="AC871" s="318" t="s">
        <v>299</v>
      </c>
      <c r="AD871" s="413"/>
      <c r="AE871" s="413"/>
      <c r="AF871" s="413"/>
      <c r="AG871" s="413"/>
      <c r="AH871" s="411" t="s">
        <v>552</v>
      </c>
      <c r="AI871" s="412"/>
      <c r="AJ871" s="412"/>
      <c r="AK871" s="412"/>
      <c r="AL871" s="315" t="s">
        <v>552</v>
      </c>
      <c r="AM871" s="316"/>
      <c r="AN871" s="316"/>
      <c r="AO871" s="317"/>
      <c r="AP871" s="311" t="s">
        <v>553</v>
      </c>
      <c r="AQ871" s="311"/>
      <c r="AR871" s="311"/>
      <c r="AS871" s="311"/>
      <c r="AT871" s="311"/>
      <c r="AU871" s="311"/>
      <c r="AV871" s="311"/>
      <c r="AW871" s="311"/>
      <c r="AX871" s="311"/>
    </row>
    <row r="872" spans="1:50" ht="30.15" customHeight="1" x14ac:dyDescent="0.2">
      <c r="A872" s="394">
        <v>2</v>
      </c>
      <c r="B872" s="394">
        <v>1</v>
      </c>
      <c r="C872" s="414" t="s">
        <v>550</v>
      </c>
      <c r="D872" s="408"/>
      <c r="E872" s="408"/>
      <c r="F872" s="408"/>
      <c r="G872" s="408"/>
      <c r="H872" s="408"/>
      <c r="I872" s="408"/>
      <c r="J872" s="409">
        <v>6050005005208</v>
      </c>
      <c r="K872" s="410"/>
      <c r="L872" s="410"/>
      <c r="M872" s="410"/>
      <c r="N872" s="410"/>
      <c r="O872" s="410"/>
      <c r="P872" s="415" t="s">
        <v>554</v>
      </c>
      <c r="Q872" s="307"/>
      <c r="R872" s="307"/>
      <c r="S872" s="307"/>
      <c r="T872" s="307"/>
      <c r="U872" s="307"/>
      <c r="V872" s="307"/>
      <c r="W872" s="307"/>
      <c r="X872" s="307"/>
      <c r="Y872" s="308">
        <v>2.87</v>
      </c>
      <c r="Z872" s="309"/>
      <c r="AA872" s="309"/>
      <c r="AB872" s="310"/>
      <c r="AC872" s="318" t="s">
        <v>301</v>
      </c>
      <c r="AD872" s="318"/>
      <c r="AE872" s="318"/>
      <c r="AF872" s="318"/>
      <c r="AG872" s="318"/>
      <c r="AH872" s="411" t="s">
        <v>552</v>
      </c>
      <c r="AI872" s="412"/>
      <c r="AJ872" s="412"/>
      <c r="AK872" s="412"/>
      <c r="AL872" s="315" t="s">
        <v>552</v>
      </c>
      <c r="AM872" s="316"/>
      <c r="AN872" s="316"/>
      <c r="AO872" s="317"/>
      <c r="AP872" s="311" t="s">
        <v>552</v>
      </c>
      <c r="AQ872" s="311"/>
      <c r="AR872" s="311"/>
      <c r="AS872" s="311"/>
      <c r="AT872" s="311"/>
      <c r="AU872" s="311"/>
      <c r="AV872" s="311"/>
      <c r="AW872" s="311"/>
      <c r="AX872" s="311"/>
    </row>
    <row r="873" spans="1:50" ht="30.15"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15"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15"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15"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15"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15"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15"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15"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15"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15"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15"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15"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15"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15"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15"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15"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15"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15"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15"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15"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15"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15"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15"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15"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15"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15"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15"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15"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15" customHeight="1" x14ac:dyDescent="0.2">
      <c r="A904" s="394">
        <v>1</v>
      </c>
      <c r="B904" s="394">
        <v>1</v>
      </c>
      <c r="C904" s="414" t="s">
        <v>556</v>
      </c>
      <c r="D904" s="408"/>
      <c r="E904" s="408"/>
      <c r="F904" s="408"/>
      <c r="G904" s="408"/>
      <c r="H904" s="408"/>
      <c r="I904" s="408"/>
      <c r="J904" s="409">
        <v>9012405002215</v>
      </c>
      <c r="K904" s="410"/>
      <c r="L904" s="410"/>
      <c r="M904" s="410"/>
      <c r="N904" s="410"/>
      <c r="O904" s="410"/>
      <c r="P904" s="415" t="s">
        <v>555</v>
      </c>
      <c r="Q904" s="307"/>
      <c r="R904" s="307"/>
      <c r="S904" s="307"/>
      <c r="T904" s="307"/>
      <c r="U904" s="307"/>
      <c r="V904" s="307"/>
      <c r="W904" s="307"/>
      <c r="X904" s="307"/>
      <c r="Y904" s="308">
        <v>8.4</v>
      </c>
      <c r="Z904" s="309"/>
      <c r="AA904" s="309"/>
      <c r="AB904" s="310"/>
      <c r="AC904" s="318" t="s">
        <v>294</v>
      </c>
      <c r="AD904" s="413"/>
      <c r="AE904" s="413"/>
      <c r="AF904" s="413"/>
      <c r="AG904" s="413"/>
      <c r="AH904" s="411">
        <v>1</v>
      </c>
      <c r="AI904" s="412"/>
      <c r="AJ904" s="412"/>
      <c r="AK904" s="412"/>
      <c r="AL904" s="315">
        <v>92.9</v>
      </c>
      <c r="AM904" s="316"/>
      <c r="AN904" s="316"/>
      <c r="AO904" s="317"/>
      <c r="AP904" s="311" t="s">
        <v>553</v>
      </c>
      <c r="AQ904" s="311"/>
      <c r="AR904" s="311"/>
      <c r="AS904" s="311"/>
      <c r="AT904" s="311"/>
      <c r="AU904" s="311"/>
      <c r="AV904" s="311"/>
      <c r="AW904" s="311"/>
      <c r="AX904" s="311"/>
    </row>
    <row r="905" spans="1:50" ht="30.15"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15"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15"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15"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15"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15"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15"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15"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15"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15"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15"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15"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15"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15"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15"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15"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15"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15"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15"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15"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15"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15"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15"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15"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15"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15"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15"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15"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15"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15"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15"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15"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15"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15"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15"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15"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15"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15"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15"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15"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15"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15"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15"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15"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15"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15"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15"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15"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15"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15"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15"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15"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15"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15"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15"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15"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15"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15"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15"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15"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15"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15"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15"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15"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15"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15"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15"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15"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15"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15"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15"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15"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15"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15"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15"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15"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15"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15"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15"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15"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15"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15"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15"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15"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15"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15"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15"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15"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15"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15"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15"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15"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15"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15"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15"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15"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15"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15"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15"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15"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15"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15"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15"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15"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15"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15"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15"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15"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15"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15"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15"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15"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15"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15"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15"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15"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15"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15"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15"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15"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15"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15"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15"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15"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15"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15"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15"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15"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15"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15"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15"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15"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15"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15"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15"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15"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15"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15"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15"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15"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15"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15"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15"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15"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15"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15"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15"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15"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15"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15"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15"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15"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15"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15"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15"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15"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15"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15"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15"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15"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15"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15"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15"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15"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15"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15"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15"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15"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15"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15"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15"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15"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15"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15"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15"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15"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15"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15"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15"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268</v>
      </c>
      <c r="AM1099" s="948"/>
      <c r="AN1099" s="948"/>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30.15" customHeight="1" x14ac:dyDescent="0.2">
      <c r="A1103" s="394">
        <v>1</v>
      </c>
      <c r="B1103" s="394">
        <v>1</v>
      </c>
      <c r="C1103" s="883" t="s">
        <v>493</v>
      </c>
      <c r="D1103" s="883"/>
      <c r="E1103" s="251" t="s">
        <v>552</v>
      </c>
      <c r="F1103" s="882"/>
      <c r="G1103" s="882"/>
      <c r="H1103" s="882"/>
      <c r="I1103" s="882"/>
      <c r="J1103" s="409" t="s">
        <v>552</v>
      </c>
      <c r="K1103" s="410"/>
      <c r="L1103" s="410"/>
      <c r="M1103" s="410"/>
      <c r="N1103" s="410"/>
      <c r="O1103" s="410"/>
      <c r="P1103" s="415" t="s">
        <v>561</v>
      </c>
      <c r="Q1103" s="307"/>
      <c r="R1103" s="307"/>
      <c r="S1103" s="307"/>
      <c r="T1103" s="307"/>
      <c r="U1103" s="307"/>
      <c r="V1103" s="307"/>
      <c r="W1103" s="307"/>
      <c r="X1103" s="307"/>
      <c r="Y1103" s="308" t="s">
        <v>552</v>
      </c>
      <c r="Z1103" s="309"/>
      <c r="AA1103" s="309"/>
      <c r="AB1103" s="310"/>
      <c r="AC1103" s="312" t="s">
        <v>493</v>
      </c>
      <c r="AD1103" s="312"/>
      <c r="AE1103" s="312"/>
      <c r="AF1103" s="312"/>
      <c r="AG1103" s="312"/>
      <c r="AH1103" s="313" t="s">
        <v>562</v>
      </c>
      <c r="AI1103" s="314"/>
      <c r="AJ1103" s="314"/>
      <c r="AK1103" s="314"/>
      <c r="AL1103" s="315" t="s">
        <v>552</v>
      </c>
      <c r="AM1103" s="316"/>
      <c r="AN1103" s="316"/>
      <c r="AO1103" s="317"/>
      <c r="AP1103" s="311" t="s">
        <v>553</v>
      </c>
      <c r="AQ1103" s="311"/>
      <c r="AR1103" s="311"/>
      <c r="AS1103" s="311"/>
      <c r="AT1103" s="311"/>
      <c r="AU1103" s="311"/>
      <c r="AV1103" s="311"/>
      <c r="AW1103" s="311"/>
      <c r="AX1103" s="311"/>
    </row>
    <row r="1104" spans="1:50" ht="30.15"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15"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15"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15"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15"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15"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15"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15"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15"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15"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15"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15"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15"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15"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15"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15"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15"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15"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15"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15"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15"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15"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15"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15"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15"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15"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15"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15"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15"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093" priority="14005">
      <formula>IF(RIGHT(TEXT(P14,"0.#"),1)=".",FALSE,TRUE)</formula>
    </cfRule>
    <cfRule type="expression" dxfId="2092" priority="14006">
      <formula>IF(RIGHT(TEXT(P14,"0.#"),1)=".",TRUE,FALSE)</formula>
    </cfRule>
  </conditionalFormatting>
  <conditionalFormatting sqref="AE32 AM32">
    <cfRule type="expression" dxfId="2091" priority="13995">
      <formula>IF(RIGHT(TEXT(AE32,"0.#"),1)=".",FALSE,TRUE)</formula>
    </cfRule>
    <cfRule type="expression" dxfId="2090" priority="13996">
      <formula>IF(RIGHT(TEXT(AE32,"0.#"),1)=".",TRUE,FALSE)</formula>
    </cfRule>
  </conditionalFormatting>
  <conditionalFormatting sqref="P18:AX18">
    <cfRule type="expression" dxfId="2089" priority="13881">
      <formula>IF(RIGHT(TEXT(P18,"0.#"),1)=".",FALSE,TRUE)</formula>
    </cfRule>
    <cfRule type="expression" dxfId="2088" priority="13882">
      <formula>IF(RIGHT(TEXT(P18,"0.#"),1)=".",TRUE,FALSE)</formula>
    </cfRule>
  </conditionalFormatting>
  <conditionalFormatting sqref="Y783">
    <cfRule type="expression" dxfId="2087" priority="13877">
      <formula>IF(RIGHT(TEXT(Y783,"0.#"),1)=".",FALSE,TRUE)</formula>
    </cfRule>
    <cfRule type="expression" dxfId="2086" priority="13878">
      <formula>IF(RIGHT(TEXT(Y783,"0.#"),1)=".",TRUE,FALSE)</formula>
    </cfRule>
  </conditionalFormatting>
  <conditionalFormatting sqref="Y792">
    <cfRule type="expression" dxfId="2085" priority="13873">
      <formula>IF(RIGHT(TEXT(Y792,"0.#"),1)=".",FALSE,TRUE)</formula>
    </cfRule>
    <cfRule type="expression" dxfId="2084" priority="13874">
      <formula>IF(RIGHT(TEXT(Y792,"0.#"),1)=".",TRUE,FALSE)</formula>
    </cfRule>
  </conditionalFormatting>
  <conditionalFormatting sqref="Y823:Y830 Y821 Y810:Y817 Y808 Y797:Y804 Y795">
    <cfRule type="expression" dxfId="2083" priority="13655">
      <formula>IF(RIGHT(TEXT(Y795,"0.#"),1)=".",FALSE,TRUE)</formula>
    </cfRule>
    <cfRule type="expression" dxfId="2082" priority="13656">
      <formula>IF(RIGHT(TEXT(Y795,"0.#"),1)=".",TRUE,FALSE)</formula>
    </cfRule>
  </conditionalFormatting>
  <conditionalFormatting sqref="AR15:AX15 P13:AX13">
    <cfRule type="expression" dxfId="2081" priority="13703">
      <formula>IF(RIGHT(TEXT(P13,"0.#"),1)=".",FALSE,TRUE)</formula>
    </cfRule>
    <cfRule type="expression" dxfId="2080" priority="13704">
      <formula>IF(RIGHT(TEXT(P13,"0.#"),1)=".",TRUE,FALSE)</formula>
    </cfRule>
  </conditionalFormatting>
  <conditionalFormatting sqref="P19:AJ19">
    <cfRule type="expression" dxfId="2079" priority="13701">
      <formula>IF(RIGHT(TEXT(P19,"0.#"),1)=".",FALSE,TRUE)</formula>
    </cfRule>
    <cfRule type="expression" dxfId="2078" priority="13702">
      <formula>IF(RIGHT(TEXT(P19,"0.#"),1)=".",TRUE,FALSE)</formula>
    </cfRule>
  </conditionalFormatting>
  <conditionalFormatting sqref="AE101 AQ101">
    <cfRule type="expression" dxfId="2077" priority="13693">
      <formula>IF(RIGHT(TEXT(AE101,"0.#"),1)=".",FALSE,TRUE)</formula>
    </cfRule>
    <cfRule type="expression" dxfId="2076" priority="13694">
      <formula>IF(RIGHT(TEXT(AE101,"0.#"),1)=".",TRUE,FALSE)</formula>
    </cfRule>
  </conditionalFormatting>
  <conditionalFormatting sqref="Y784:Y791 Y782">
    <cfRule type="expression" dxfId="2075" priority="13679">
      <formula>IF(RIGHT(TEXT(Y782,"0.#"),1)=".",FALSE,TRUE)</formula>
    </cfRule>
    <cfRule type="expression" dxfId="2074" priority="13680">
      <formula>IF(RIGHT(TEXT(Y782,"0.#"),1)=".",TRUE,FALSE)</formula>
    </cfRule>
  </conditionalFormatting>
  <conditionalFormatting sqref="AU783">
    <cfRule type="expression" dxfId="2073" priority="13677">
      <formula>IF(RIGHT(TEXT(AU783,"0.#"),1)=".",FALSE,TRUE)</formula>
    </cfRule>
    <cfRule type="expression" dxfId="2072" priority="13678">
      <formula>IF(RIGHT(TEXT(AU783,"0.#"),1)=".",TRUE,FALSE)</formula>
    </cfRule>
  </conditionalFormatting>
  <conditionalFormatting sqref="AU792">
    <cfRule type="expression" dxfId="2071" priority="13675">
      <formula>IF(RIGHT(TEXT(AU792,"0.#"),1)=".",FALSE,TRUE)</formula>
    </cfRule>
    <cfRule type="expression" dxfId="2070" priority="13676">
      <formula>IF(RIGHT(TEXT(AU792,"0.#"),1)=".",TRUE,FALSE)</formula>
    </cfRule>
  </conditionalFormatting>
  <conditionalFormatting sqref="AU784:AU791 AU782">
    <cfRule type="expression" dxfId="2069" priority="13673">
      <formula>IF(RIGHT(TEXT(AU782,"0.#"),1)=".",FALSE,TRUE)</formula>
    </cfRule>
    <cfRule type="expression" dxfId="2068" priority="13674">
      <formula>IF(RIGHT(TEXT(AU782,"0.#"),1)=".",TRUE,FALSE)</formula>
    </cfRule>
  </conditionalFormatting>
  <conditionalFormatting sqref="Y822 Y809 Y796">
    <cfRule type="expression" dxfId="2067" priority="13659">
      <formula>IF(RIGHT(TEXT(Y796,"0.#"),1)=".",FALSE,TRUE)</formula>
    </cfRule>
    <cfRule type="expression" dxfId="2066" priority="13660">
      <formula>IF(RIGHT(TEXT(Y796,"0.#"),1)=".",TRUE,FALSE)</formula>
    </cfRule>
  </conditionalFormatting>
  <conditionalFormatting sqref="Y831 Y818 Y805">
    <cfRule type="expression" dxfId="2065" priority="13657">
      <formula>IF(RIGHT(TEXT(Y805,"0.#"),1)=".",FALSE,TRUE)</formula>
    </cfRule>
    <cfRule type="expression" dxfId="2064" priority="13658">
      <formula>IF(RIGHT(TEXT(Y805,"0.#"),1)=".",TRUE,FALSE)</formula>
    </cfRule>
  </conditionalFormatting>
  <conditionalFormatting sqref="AU822 AU809 AU796">
    <cfRule type="expression" dxfId="2063" priority="13653">
      <formula>IF(RIGHT(TEXT(AU796,"0.#"),1)=".",FALSE,TRUE)</formula>
    </cfRule>
    <cfRule type="expression" dxfId="2062" priority="13654">
      <formula>IF(RIGHT(TEXT(AU796,"0.#"),1)=".",TRUE,FALSE)</formula>
    </cfRule>
  </conditionalFormatting>
  <conditionalFormatting sqref="AU831 AU818 AU805">
    <cfRule type="expression" dxfId="2061" priority="13651">
      <formula>IF(RIGHT(TEXT(AU805,"0.#"),1)=".",FALSE,TRUE)</formula>
    </cfRule>
    <cfRule type="expression" dxfId="2060" priority="13652">
      <formula>IF(RIGHT(TEXT(AU805,"0.#"),1)=".",TRUE,FALSE)</formula>
    </cfRule>
  </conditionalFormatting>
  <conditionalFormatting sqref="AU823:AU830 AU821 AU810:AU817 AU808 AU797:AU804 AU795">
    <cfRule type="expression" dxfId="2059" priority="13649">
      <formula>IF(RIGHT(TEXT(AU795,"0.#"),1)=".",FALSE,TRUE)</formula>
    </cfRule>
    <cfRule type="expression" dxfId="2058" priority="13650">
      <formula>IF(RIGHT(TEXT(AU795,"0.#"),1)=".",TRUE,FALSE)</formula>
    </cfRule>
  </conditionalFormatting>
  <conditionalFormatting sqref="AM87">
    <cfRule type="expression" dxfId="2057" priority="13303">
      <formula>IF(RIGHT(TEXT(AM87,"0.#"),1)=".",FALSE,TRUE)</formula>
    </cfRule>
    <cfRule type="expression" dxfId="2056" priority="13304">
      <formula>IF(RIGHT(TEXT(AM87,"0.#"),1)=".",TRUE,FALSE)</formula>
    </cfRule>
  </conditionalFormatting>
  <conditionalFormatting sqref="AE55">
    <cfRule type="expression" dxfId="2055" priority="13371">
      <formula>IF(RIGHT(TEXT(AE55,"0.#"),1)=".",FALSE,TRUE)</formula>
    </cfRule>
    <cfRule type="expression" dxfId="2054" priority="13372">
      <formula>IF(RIGHT(TEXT(AE55,"0.#"),1)=".",TRUE,FALSE)</formula>
    </cfRule>
  </conditionalFormatting>
  <conditionalFormatting sqref="AI55">
    <cfRule type="expression" dxfId="2053" priority="13369">
      <formula>IF(RIGHT(TEXT(AI55,"0.#"),1)=".",FALSE,TRUE)</formula>
    </cfRule>
    <cfRule type="expression" dxfId="2052" priority="13370">
      <formula>IF(RIGHT(TEXT(AI55,"0.#"),1)=".",TRUE,FALSE)</formula>
    </cfRule>
  </conditionalFormatting>
  <conditionalFormatting sqref="AE33 AM33">
    <cfRule type="expression" dxfId="2051" priority="13463">
      <formula>IF(RIGHT(TEXT(AE33,"0.#"),1)=".",FALSE,TRUE)</formula>
    </cfRule>
    <cfRule type="expression" dxfId="2050" priority="13464">
      <formula>IF(RIGHT(TEXT(AE33,"0.#"),1)=".",TRUE,FALSE)</formula>
    </cfRule>
  </conditionalFormatting>
  <conditionalFormatting sqref="AE34 AM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W29:AC29">
    <cfRule type="expression" dxfId="3" priority="3">
      <formula>IF(RIGHT(TEXT(W29,"0.#"),1)=".",FALSE,TRUE)</formula>
    </cfRule>
    <cfRule type="expression" dxfId="2" priority="4">
      <formula>IF(RIGHT(TEXT(W29,"0.#"),1)=".",TRUE,FALSE)</formula>
    </cfRule>
  </conditionalFormatting>
  <conditionalFormatting sqref="P29:V29">
    <cfRule type="expression" dxfId="1" priority="1">
      <formula>IF(RIGHT(TEXT(P29,"0.#"),1)=".",FALSE,TRUE)</formula>
    </cfRule>
    <cfRule type="expression" dxfId="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699" max="49" man="1"/>
    <brk id="729" max="49" man="1"/>
    <brk id="779" max="49" man="1"/>
    <brk id="832" max="49" man="1"/>
  </rowBreaks>
  <colBreaks count="2" manualBreakCount="2">
    <brk id="6" max="1104" man="1"/>
    <brk id="42"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6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65" customHeight="1" x14ac:dyDescent="0.2">
      <c r="A3" s="14" t="s">
        <v>85</v>
      </c>
      <c r="B3" s="15" t="s">
        <v>483</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65" customHeight="1" x14ac:dyDescent="0.2">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65" customHeight="1" x14ac:dyDescent="0.2">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65" customHeight="1" x14ac:dyDescent="0.2">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65" customHeight="1" x14ac:dyDescent="0.2">
      <c r="A7" s="14" t="s">
        <v>89</v>
      </c>
      <c r="B7" s="15"/>
      <c r="C7" s="13" t="str">
        <f t="shared" si="0"/>
        <v/>
      </c>
      <c r="D7" s="13" t="str">
        <f t="shared" si="8"/>
        <v>宇宙開発利用</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65" customHeight="1" x14ac:dyDescent="0.2">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65" customHeight="1" x14ac:dyDescent="0.2">
      <c r="A9" s="14" t="s">
        <v>91</v>
      </c>
      <c r="B9" s="15"/>
      <c r="C9" s="13" t="str">
        <f t="shared" si="0"/>
        <v/>
      </c>
      <c r="D9" s="13" t="str">
        <f t="shared" si="8"/>
        <v>宇宙開発利用</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65" customHeight="1" x14ac:dyDescent="0.2">
      <c r="A10" s="14" t="s">
        <v>251</v>
      </c>
      <c r="B10" s="15"/>
      <c r="C10" s="13" t="str">
        <f t="shared" si="0"/>
        <v/>
      </c>
      <c r="D10" s="13" t="str">
        <f t="shared" si="8"/>
        <v>宇宙開発利用</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65" customHeight="1" x14ac:dyDescent="0.2">
      <c r="A11" s="14" t="s">
        <v>92</v>
      </c>
      <c r="B11" s="15"/>
      <c r="C11" s="13" t="str">
        <f t="shared" si="0"/>
        <v/>
      </c>
      <c r="D11" s="13" t="str">
        <f t="shared" si="8"/>
        <v>宇宙開発利用</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65" customHeight="1" x14ac:dyDescent="0.2">
      <c r="A12" s="14" t="s">
        <v>93</v>
      </c>
      <c r="B12" s="15"/>
      <c r="C12" s="13" t="str">
        <f t="shared" ref="C12:C24" si="9">IF(B12="","",A12)</f>
        <v/>
      </c>
      <c r="D12" s="13" t="str">
        <f t="shared" si="8"/>
        <v>宇宙開発利用</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65" customHeight="1" x14ac:dyDescent="0.2">
      <c r="A13" s="14" t="s">
        <v>94</v>
      </c>
      <c r="B13" s="15"/>
      <c r="C13" s="13" t="str">
        <f t="shared" si="9"/>
        <v/>
      </c>
      <c r="D13" s="13" t="str">
        <f t="shared" si="8"/>
        <v>宇宙開発利用</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65" customHeight="1" x14ac:dyDescent="0.2">
      <c r="A14" s="14" t="s">
        <v>95</v>
      </c>
      <c r="B14" s="15"/>
      <c r="C14" s="13" t="str">
        <f t="shared" si="9"/>
        <v/>
      </c>
      <c r="D14" s="13" t="str">
        <f t="shared" si="8"/>
        <v>宇宙開発利用</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65" customHeight="1" x14ac:dyDescent="0.2">
      <c r="A15" s="14" t="s">
        <v>96</v>
      </c>
      <c r="B15" s="15"/>
      <c r="C15" s="13" t="str">
        <f t="shared" si="9"/>
        <v/>
      </c>
      <c r="D15" s="13" t="str">
        <f t="shared" si="8"/>
        <v>宇宙開発利用</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65" customHeight="1" x14ac:dyDescent="0.2">
      <c r="A16" s="14" t="s">
        <v>97</v>
      </c>
      <c r="B16" s="15"/>
      <c r="C16" s="13" t="str">
        <f t="shared" si="9"/>
        <v/>
      </c>
      <c r="D16" s="13" t="str">
        <f t="shared" si="8"/>
        <v>宇宙開発利用</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65" customHeight="1" x14ac:dyDescent="0.2">
      <c r="A17" s="14" t="s">
        <v>98</v>
      </c>
      <c r="B17" s="15"/>
      <c r="C17" s="13" t="str">
        <f t="shared" si="9"/>
        <v/>
      </c>
      <c r="D17" s="13" t="str">
        <f t="shared" si="8"/>
        <v>宇宙開発利用</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65" customHeight="1" x14ac:dyDescent="0.2">
      <c r="A18" s="14" t="s">
        <v>99</v>
      </c>
      <c r="B18" s="15"/>
      <c r="C18" s="13" t="str">
        <f t="shared" si="9"/>
        <v/>
      </c>
      <c r="D18" s="13" t="str">
        <f t="shared" si="8"/>
        <v>宇宙開発利用</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65" customHeight="1" x14ac:dyDescent="0.2">
      <c r="A19" s="14" t="s">
        <v>100</v>
      </c>
      <c r="B19" s="15"/>
      <c r="C19" s="13" t="str">
        <f t="shared" si="9"/>
        <v/>
      </c>
      <c r="D19" s="13" t="str">
        <f t="shared" si="8"/>
        <v>宇宙開発利用</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65" customHeight="1" x14ac:dyDescent="0.2">
      <c r="A20" s="14" t="s">
        <v>238</v>
      </c>
      <c r="B20" s="15"/>
      <c r="C20" s="13" t="str">
        <f t="shared" si="9"/>
        <v/>
      </c>
      <c r="D20" s="13" t="str">
        <f t="shared" si="8"/>
        <v>宇宙開発利用</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65" customHeight="1" x14ac:dyDescent="0.2">
      <c r="A21" s="14" t="s">
        <v>239</v>
      </c>
      <c r="B21" s="15"/>
      <c r="C21" s="13" t="str">
        <f t="shared" si="9"/>
        <v/>
      </c>
      <c r="D21" s="13" t="str">
        <f t="shared" si="8"/>
        <v>宇宙開発利用</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宇宙開発利用</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宇宙開発利用</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65" customHeight="1" x14ac:dyDescent="0.2">
      <c r="A24" s="83" t="s">
        <v>328</v>
      </c>
      <c r="B24" s="15"/>
      <c r="C24" s="13" t="str">
        <f t="shared" si="9"/>
        <v/>
      </c>
      <c r="D24" s="13" t="str">
        <f>IF(C24="",D23,IF(D23&lt;&gt;"",CONCATENATE(D23,"、",C24),C24))</f>
        <v>宇宙開発利用</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65" customHeight="1" x14ac:dyDescent="0.2">
      <c r="A27" s="13" t="str">
        <f>IF(D24="", "-", D24)</f>
        <v>宇宙開発利用</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6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6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6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2020-10-02T07:44:20Z</cp:lastPrinted>
  <dcterms:created xsi:type="dcterms:W3CDTF">2012-03-13T00:50:25Z</dcterms:created>
  <dcterms:modified xsi:type="dcterms:W3CDTF">2020-11-30T12:08:16Z</dcterms:modified>
</cp:coreProperties>
</file>