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02 サマーレビュー\08 レビューシート（最終公表（一般、エネ特）\★HP掲載依頼\【掲載用】レビューシート・最終公表\"/>
    </mc:Choice>
  </mc:AlternateContent>
  <bookViews>
    <workbookView xWindow="9996" yWindow="600" windowWidth="19176" windowHeight="11880"/>
  </bookViews>
  <sheets>
    <sheet name="反映状況調" sheetId="1" r:id="rId1"/>
    <sheet name="（様式１）反映状況調" sheetId="2" state="hidden" r:id="rId2"/>
    <sheet name="R2新規事業" sheetId="3" r:id="rId3"/>
    <sheet name="（様式２）31新規事業" sheetId="4" state="hidden" r:id="rId4"/>
    <sheet name="R3新規要求事業" sheetId="5" r:id="rId5"/>
    <sheet name="（様式３）32新規要求事業" sheetId="6" state="hidden" r:id="rId6"/>
    <sheet name="公開プロセス対象事業" sheetId="7" r:id="rId7"/>
    <sheet name="集計表（公表様式）" sheetId="8" r:id="rId8"/>
    <sheet name="対象外リスト" sheetId="9" r:id="rId9"/>
    <sheet name="（様式６）対象外リスト" sheetId="10" state="hidden" r:id="rId10"/>
    <sheet name="入力規則" sheetId="11" r:id="rId11"/>
  </sheets>
  <externalReferences>
    <externalReference r:id="rId12"/>
    <externalReference r:id="rId13"/>
  </externalReferences>
  <definedNames>
    <definedName name="_xlnm._FilterDatabase" localSheetId="1" hidden="1">'（様式１）反映状況調'!#REF!</definedName>
    <definedName name="_xlnm._FilterDatabase" localSheetId="2" hidden="1">'R2新規事業'!$A$7:$AF$43</definedName>
    <definedName name="_xlnm._FilterDatabase" localSheetId="6" hidden="1">公開プロセス対象事業!#REF!</definedName>
    <definedName name="_xlnm._FilterDatabase" localSheetId="8" hidden="1">対象外リスト!$A$7:$P$42</definedName>
    <definedName name="_xlnm._FilterDatabase" localSheetId="10" hidden="1">入力規則!#REF!</definedName>
    <definedName name="_xlnm._FilterDatabase" localSheetId="0" hidden="1">反映状況調!$A$7:$AU$388</definedName>
    <definedName name="_xlnm.Print_Area" localSheetId="1">'（様式１）反映状況調'!$A$1:$AQ$91</definedName>
    <definedName name="_xlnm.Print_Area" localSheetId="3">'（様式２）31新規事業'!$A$1:$AE$57</definedName>
    <definedName name="_xlnm.Print_Area" localSheetId="5">'（様式３）32新規要求事業'!$A$1:$S$68</definedName>
    <definedName name="_xlnm.Print_Area" localSheetId="9">'（様式６）対象外リスト'!$A$1:$M$66</definedName>
    <definedName name="_xlnm.Print_Area" localSheetId="2">'R2新規事業'!$A$1:$AE$44</definedName>
    <definedName name="_xlnm.Print_Area" localSheetId="4">'R3新規要求事業'!$A$1:$K$38</definedName>
    <definedName name="_xlnm.Print_Area" localSheetId="6">公開プロセス対象事業!$A$1:$O$21</definedName>
    <definedName name="_xlnm.Print_Area" localSheetId="7">'集計表（公表様式）'!$A$1:$Y$22</definedName>
    <definedName name="_xlnm.Print_Area" localSheetId="8">対象外リスト!$A$1:$P$50</definedName>
    <definedName name="_xlnm.Print_Area" localSheetId="0">反映状況調!$A$1:$AT$414</definedName>
    <definedName name="_xlnm.Print_Titles" localSheetId="1">'（様式１）反映状況調'!$4:$7</definedName>
    <definedName name="_xlnm.Print_Titles" localSheetId="3">'（様式２）31新規事業'!$4:$7</definedName>
    <definedName name="_xlnm.Print_Titles" localSheetId="5">'（様式３）32新規要求事業'!$4:$7</definedName>
    <definedName name="_xlnm.Print_Titles" localSheetId="9">'（様式６）対象外リスト'!$4:$7</definedName>
    <definedName name="_xlnm.Print_Titles" localSheetId="2">'R2新規事業'!$4:$7</definedName>
    <definedName name="_xlnm.Print_Titles" localSheetId="4">'R3新規要求事業'!$4:$7</definedName>
    <definedName name="_xlnm.Print_Titles" localSheetId="6">公開プロセス対象事業!$4:$7</definedName>
    <definedName name="_xlnm.Print_Titles" localSheetId="8">対象外リスト!$4:$7</definedName>
    <definedName name="_xlnm.Print_Titles" localSheetId="0">反映状況調!$4:$7</definedName>
    <definedName name="Z_00857326_C0EB_4FFD_8E31_21D29912B76C_.wvu.FilterData" localSheetId="0" hidden="1">反映状況調!$A$7:$AU$388</definedName>
    <definedName name="Z_00C02763_35C5_46C5_838A_029350C097CB_.wvu.FilterData" localSheetId="2" hidden="1">'R2新規事業'!$A$7:$AF$43</definedName>
    <definedName name="Z_00C02763_35C5_46C5_838A_029350C097CB_.wvu.FilterData" localSheetId="8" hidden="1">対象外リスト!$A$7:$P$42</definedName>
    <definedName name="Z_00C02763_35C5_46C5_838A_029350C097CB_.wvu.FilterData" localSheetId="0" hidden="1">反映状況調!$A$7:$AU$388</definedName>
    <definedName name="Z_00C02763_35C5_46C5_838A_029350C097CB_.wvu.PrintArea" localSheetId="1" hidden="1">'（様式１）反映状況調'!$A$1:$AQ$91</definedName>
    <definedName name="Z_00C02763_35C5_46C5_838A_029350C097CB_.wvu.PrintArea" localSheetId="3" hidden="1">'（様式２）31新規事業'!$A$1:$AE$57</definedName>
    <definedName name="Z_00C02763_35C5_46C5_838A_029350C097CB_.wvu.PrintArea" localSheetId="5" hidden="1">'（様式３）32新規要求事業'!$A$1:$S$68</definedName>
    <definedName name="Z_00C02763_35C5_46C5_838A_029350C097CB_.wvu.PrintArea" localSheetId="9" hidden="1">'（様式６）対象外リスト'!$A$1:$M$66</definedName>
    <definedName name="Z_00C02763_35C5_46C5_838A_029350C097CB_.wvu.PrintArea" localSheetId="2" hidden="1">'R2新規事業'!$A$1:$AE$44</definedName>
    <definedName name="Z_00C02763_35C5_46C5_838A_029350C097CB_.wvu.PrintArea" localSheetId="4" hidden="1">'R3新規要求事業'!$A$1:$K$38</definedName>
    <definedName name="Z_00C02763_35C5_46C5_838A_029350C097CB_.wvu.PrintArea" localSheetId="6" hidden="1">公開プロセス対象事業!$A$1:$O$21</definedName>
    <definedName name="Z_00C02763_35C5_46C5_838A_029350C097CB_.wvu.PrintArea" localSheetId="8" hidden="1">対象外リスト!$A$1:$P$50</definedName>
    <definedName name="Z_00C02763_35C5_46C5_838A_029350C097CB_.wvu.PrintArea" localSheetId="0" hidden="1">反映状況調!$A$1:$AT$414</definedName>
    <definedName name="Z_00C02763_35C5_46C5_838A_029350C097CB_.wvu.PrintTitles" localSheetId="1" hidden="1">'（様式１）反映状況調'!$4:$7</definedName>
    <definedName name="Z_00C02763_35C5_46C5_838A_029350C097CB_.wvu.PrintTitles" localSheetId="3" hidden="1">'（様式２）31新規事業'!$4:$7</definedName>
    <definedName name="Z_00C02763_35C5_46C5_838A_029350C097CB_.wvu.PrintTitles" localSheetId="5" hidden="1">'（様式３）32新規要求事業'!$4:$7</definedName>
    <definedName name="Z_00C02763_35C5_46C5_838A_029350C097CB_.wvu.PrintTitles" localSheetId="9" hidden="1">'（様式６）対象外リスト'!$4:$7</definedName>
    <definedName name="Z_00C02763_35C5_46C5_838A_029350C097CB_.wvu.PrintTitles" localSheetId="2" hidden="1">'R2新規事業'!$4:$7</definedName>
    <definedName name="Z_00C02763_35C5_46C5_838A_029350C097CB_.wvu.PrintTitles" localSheetId="4" hidden="1">'R3新規要求事業'!$4:$7</definedName>
    <definedName name="Z_00C02763_35C5_46C5_838A_029350C097CB_.wvu.PrintTitles" localSheetId="6" hidden="1">公開プロセス対象事業!$4:$7</definedName>
    <definedName name="Z_00C02763_35C5_46C5_838A_029350C097CB_.wvu.PrintTitles" localSheetId="8" hidden="1">対象外リスト!$4:$7</definedName>
    <definedName name="Z_00C02763_35C5_46C5_838A_029350C097CB_.wvu.PrintTitles" localSheetId="0" hidden="1">反映状況調!$4:$7</definedName>
    <definedName name="Z_04F46538_AAEF_43D1_8E70_7F3D4BAB183E_.wvu.FilterData" localSheetId="0" hidden="1">反映状況調!$A$7:$AU$388</definedName>
    <definedName name="Z_077E155F_B449_49DB_BF13_C9D7D3AF2E17_.wvu.FilterData" localSheetId="2" hidden="1">'R2新規事業'!$A$7:$AF$43</definedName>
    <definedName name="Z_077E155F_B449_49DB_BF13_C9D7D3AF2E17_.wvu.FilterData" localSheetId="8" hidden="1">対象外リスト!$A$7:$Q$42</definedName>
    <definedName name="Z_077E155F_B449_49DB_BF13_C9D7D3AF2E17_.wvu.FilterData" localSheetId="0" hidden="1">反映状況調!$A$7:$AU$388</definedName>
    <definedName name="Z_077E155F_B449_49DB_BF13_C9D7D3AF2E17_.wvu.PrintArea" localSheetId="1" hidden="1">'（様式１）反映状況調'!$A$1:$AQ$91</definedName>
    <definedName name="Z_077E155F_B449_49DB_BF13_C9D7D3AF2E17_.wvu.PrintArea" localSheetId="3" hidden="1">'（様式２）31新規事業'!$A$1:$AE$57</definedName>
    <definedName name="Z_077E155F_B449_49DB_BF13_C9D7D3AF2E17_.wvu.PrintArea" localSheetId="5" hidden="1">'（様式３）32新規要求事業'!$A$1:$S$68</definedName>
    <definedName name="Z_077E155F_B449_49DB_BF13_C9D7D3AF2E17_.wvu.PrintArea" localSheetId="9" hidden="1">'（様式６）対象外リスト'!$A$1:$M$66</definedName>
    <definedName name="Z_077E155F_B449_49DB_BF13_C9D7D3AF2E17_.wvu.PrintArea" localSheetId="2" hidden="1">'R2新規事業'!$A$1:$AE$44</definedName>
    <definedName name="Z_077E155F_B449_49DB_BF13_C9D7D3AF2E17_.wvu.PrintArea" localSheetId="4" hidden="1">'R3新規要求事業'!$A$1:$K$38</definedName>
    <definedName name="Z_077E155F_B449_49DB_BF13_C9D7D3AF2E17_.wvu.PrintArea" localSheetId="6" hidden="1">公開プロセス対象事業!$A$1:$O$21</definedName>
    <definedName name="Z_077E155F_B449_49DB_BF13_C9D7D3AF2E17_.wvu.PrintArea" localSheetId="8" hidden="1">対象外リスト!$A$1:$P$50</definedName>
    <definedName name="Z_077E155F_B449_49DB_BF13_C9D7D3AF2E17_.wvu.PrintArea" localSheetId="0" hidden="1">反映状況調!$A$1:$AT$414</definedName>
    <definedName name="Z_077E155F_B449_49DB_BF13_C9D7D3AF2E17_.wvu.PrintTitles" localSheetId="1" hidden="1">'（様式１）反映状況調'!$4:$7</definedName>
    <definedName name="Z_077E155F_B449_49DB_BF13_C9D7D3AF2E17_.wvu.PrintTitles" localSheetId="3" hidden="1">'（様式２）31新規事業'!$4:$7</definedName>
    <definedName name="Z_077E155F_B449_49DB_BF13_C9D7D3AF2E17_.wvu.PrintTitles" localSheetId="5" hidden="1">'（様式３）32新規要求事業'!$4:$7</definedName>
    <definedName name="Z_077E155F_B449_49DB_BF13_C9D7D3AF2E17_.wvu.PrintTitles" localSheetId="9" hidden="1">'（様式６）対象外リスト'!$4:$7</definedName>
    <definedName name="Z_077E155F_B449_49DB_BF13_C9D7D3AF2E17_.wvu.PrintTitles" localSheetId="2" hidden="1">'R2新規事業'!$4:$7</definedName>
    <definedName name="Z_077E155F_B449_49DB_BF13_C9D7D3AF2E17_.wvu.PrintTitles" localSheetId="4" hidden="1">'R3新規要求事業'!$4:$7</definedName>
    <definedName name="Z_077E155F_B449_49DB_BF13_C9D7D3AF2E17_.wvu.PrintTitles" localSheetId="6" hidden="1">公開プロセス対象事業!$4:$7</definedName>
    <definedName name="Z_077E155F_B449_49DB_BF13_C9D7D3AF2E17_.wvu.PrintTitles" localSheetId="8" hidden="1">対象外リスト!$4:$7</definedName>
    <definedName name="Z_077E155F_B449_49DB_BF13_C9D7D3AF2E17_.wvu.PrintTitles" localSheetId="0" hidden="1">反映状況調!$4:$7</definedName>
    <definedName name="Z_0BF1DE5C_446F_42DD_B32B_89CB16B44C65_.wvu.FilterData" localSheetId="0" hidden="1">反映状況調!$A$7:$AU$388</definedName>
    <definedName name="Z_135B7E13_4319_4F1A_9DF3_E7B262AD79BD_.wvu.FilterData" localSheetId="8" hidden="1">対象外リスト!$A$7:$P$42</definedName>
    <definedName name="Z_1904D5FA_AADE_4FD2_BC03_EEF6842D3E08_.wvu.FilterData" localSheetId="2" hidden="1">'R2新規事業'!$A$7:$AF$43</definedName>
    <definedName name="Z_1904D5FA_AADE_4FD2_BC03_EEF6842D3E08_.wvu.FilterData" localSheetId="8" hidden="1">対象外リスト!$A$7:$Q$42</definedName>
    <definedName name="Z_1904D5FA_AADE_4FD2_BC03_EEF6842D3E08_.wvu.FilterData" localSheetId="0" hidden="1">反映状況調!$A$7:$AU$388</definedName>
    <definedName name="Z_1904D5FA_AADE_4FD2_BC03_EEF6842D3E08_.wvu.PrintArea" localSheetId="1" hidden="1">'（様式１）反映状況調'!$A$1:$AQ$91</definedName>
    <definedName name="Z_1904D5FA_AADE_4FD2_BC03_EEF6842D3E08_.wvu.PrintArea" localSheetId="3" hidden="1">'（様式２）31新規事業'!$A$1:$AE$57</definedName>
    <definedName name="Z_1904D5FA_AADE_4FD2_BC03_EEF6842D3E08_.wvu.PrintArea" localSheetId="5" hidden="1">'（様式３）32新規要求事業'!$A$1:$S$68</definedName>
    <definedName name="Z_1904D5FA_AADE_4FD2_BC03_EEF6842D3E08_.wvu.PrintArea" localSheetId="9" hidden="1">'（様式６）対象外リスト'!$A$1:$M$66</definedName>
    <definedName name="Z_1904D5FA_AADE_4FD2_BC03_EEF6842D3E08_.wvu.PrintArea" localSheetId="2" hidden="1">'R2新規事業'!$A$1:$AE$44</definedName>
    <definedName name="Z_1904D5FA_AADE_4FD2_BC03_EEF6842D3E08_.wvu.PrintArea" localSheetId="4" hidden="1">'R3新規要求事業'!$A$1:$K$38</definedName>
    <definedName name="Z_1904D5FA_AADE_4FD2_BC03_EEF6842D3E08_.wvu.PrintArea" localSheetId="6" hidden="1">公開プロセス対象事業!$A$1:$O$21</definedName>
    <definedName name="Z_1904D5FA_AADE_4FD2_BC03_EEF6842D3E08_.wvu.PrintArea" localSheetId="8" hidden="1">対象外リスト!$A$1:$P$50</definedName>
    <definedName name="Z_1904D5FA_AADE_4FD2_BC03_EEF6842D3E08_.wvu.PrintArea" localSheetId="0" hidden="1">反映状況調!$A$1:$AT$414</definedName>
    <definedName name="Z_1904D5FA_AADE_4FD2_BC03_EEF6842D3E08_.wvu.PrintTitles" localSheetId="1" hidden="1">'（様式１）反映状況調'!$4:$7</definedName>
    <definedName name="Z_1904D5FA_AADE_4FD2_BC03_EEF6842D3E08_.wvu.PrintTitles" localSheetId="3" hidden="1">'（様式２）31新規事業'!$4:$7</definedName>
    <definedName name="Z_1904D5FA_AADE_4FD2_BC03_EEF6842D3E08_.wvu.PrintTitles" localSheetId="5" hidden="1">'（様式３）32新規要求事業'!$4:$7</definedName>
    <definedName name="Z_1904D5FA_AADE_4FD2_BC03_EEF6842D3E08_.wvu.PrintTitles" localSheetId="9" hidden="1">'（様式６）対象外リスト'!$4:$7</definedName>
    <definedName name="Z_1904D5FA_AADE_4FD2_BC03_EEF6842D3E08_.wvu.PrintTitles" localSheetId="2" hidden="1">'R2新規事業'!$4:$7</definedName>
    <definedName name="Z_1904D5FA_AADE_4FD2_BC03_EEF6842D3E08_.wvu.PrintTitles" localSheetId="4" hidden="1">'R3新規要求事業'!$4:$7</definedName>
    <definedName name="Z_1904D5FA_AADE_4FD2_BC03_EEF6842D3E08_.wvu.PrintTitles" localSheetId="6" hidden="1">公開プロセス対象事業!$4:$7</definedName>
    <definedName name="Z_1904D5FA_AADE_4FD2_BC03_EEF6842D3E08_.wvu.PrintTitles" localSheetId="8" hidden="1">対象外リスト!$4:$7</definedName>
    <definedName name="Z_1904D5FA_AADE_4FD2_BC03_EEF6842D3E08_.wvu.PrintTitles" localSheetId="0" hidden="1">反映状況調!$4:$7</definedName>
    <definedName name="Z_195120EB_34BA_408A_A974_091C66DFAB94_.wvu.FilterData" localSheetId="2" hidden="1">'R2新規事業'!$A$7:$AF$43</definedName>
    <definedName name="Z_195120EB_34BA_408A_A974_091C66DFAB94_.wvu.FilterData" localSheetId="8" hidden="1">対象外リスト!$A$7:$Q$42</definedName>
    <definedName name="Z_195120EB_34BA_408A_A974_091C66DFAB94_.wvu.FilterData" localSheetId="0" hidden="1">反映状況調!$A$7:$AU$388</definedName>
    <definedName name="Z_195120EB_34BA_408A_A974_091C66DFAB94_.wvu.PrintArea" localSheetId="1" hidden="1">'（様式１）反映状況調'!$A$1:$AQ$91</definedName>
    <definedName name="Z_195120EB_34BA_408A_A974_091C66DFAB94_.wvu.PrintArea" localSheetId="3" hidden="1">'（様式２）31新規事業'!$A$1:$AE$57</definedName>
    <definedName name="Z_195120EB_34BA_408A_A974_091C66DFAB94_.wvu.PrintArea" localSheetId="5" hidden="1">'（様式３）32新規要求事業'!$A$1:$S$68</definedName>
    <definedName name="Z_195120EB_34BA_408A_A974_091C66DFAB94_.wvu.PrintArea" localSheetId="9" hidden="1">'（様式６）対象外リスト'!$A$1:$M$66</definedName>
    <definedName name="Z_195120EB_34BA_408A_A974_091C66DFAB94_.wvu.PrintArea" localSheetId="2" hidden="1">'R2新規事業'!$A$1:$AE$44</definedName>
    <definedName name="Z_195120EB_34BA_408A_A974_091C66DFAB94_.wvu.PrintArea" localSheetId="4" hidden="1">'R3新規要求事業'!$A$1:$K$38</definedName>
    <definedName name="Z_195120EB_34BA_408A_A974_091C66DFAB94_.wvu.PrintArea" localSheetId="6" hidden="1">公開プロセス対象事業!$A$1:$O$21</definedName>
    <definedName name="Z_195120EB_34BA_408A_A974_091C66DFAB94_.wvu.PrintArea" localSheetId="8" hidden="1">対象外リスト!$A$1:$P$50</definedName>
    <definedName name="Z_195120EB_34BA_408A_A974_091C66DFAB94_.wvu.PrintArea" localSheetId="0" hidden="1">反映状況調!$A$1:$AT$414</definedName>
    <definedName name="Z_195120EB_34BA_408A_A974_091C66DFAB94_.wvu.PrintTitles" localSheetId="1" hidden="1">'（様式１）反映状況調'!$4:$7</definedName>
    <definedName name="Z_195120EB_34BA_408A_A974_091C66DFAB94_.wvu.PrintTitles" localSheetId="3" hidden="1">'（様式２）31新規事業'!$4:$7</definedName>
    <definedName name="Z_195120EB_34BA_408A_A974_091C66DFAB94_.wvu.PrintTitles" localSheetId="5" hidden="1">'（様式３）32新規要求事業'!$4:$7</definedName>
    <definedName name="Z_195120EB_34BA_408A_A974_091C66DFAB94_.wvu.PrintTitles" localSheetId="9" hidden="1">'（様式６）対象外リスト'!$4:$7</definedName>
    <definedName name="Z_195120EB_34BA_408A_A974_091C66DFAB94_.wvu.PrintTitles" localSheetId="2" hidden="1">'R2新規事業'!$4:$7</definedName>
    <definedName name="Z_195120EB_34BA_408A_A974_091C66DFAB94_.wvu.PrintTitles" localSheetId="4" hidden="1">'R3新規要求事業'!$4:$7</definedName>
    <definedName name="Z_195120EB_34BA_408A_A974_091C66DFAB94_.wvu.PrintTitles" localSheetId="6" hidden="1">公開プロセス対象事業!$4:$7</definedName>
    <definedName name="Z_195120EB_34BA_408A_A974_091C66DFAB94_.wvu.PrintTitles" localSheetId="8" hidden="1">対象外リスト!$4:$7</definedName>
    <definedName name="Z_195120EB_34BA_408A_A974_091C66DFAB94_.wvu.PrintTitles" localSheetId="0" hidden="1">反映状況調!$4:$7</definedName>
    <definedName name="Z_2212A5A9_6870_48B3_AE1E_E100CE10C9A6_.wvu.FilterData" localSheetId="2" hidden="1">'R2新規事業'!$A$7:$AF$43</definedName>
    <definedName name="Z_2212A5A9_6870_48B3_AE1E_E100CE10C9A6_.wvu.FilterData" localSheetId="8" hidden="1">対象外リスト!$A$7:$Q$42</definedName>
    <definedName name="Z_2212A5A9_6870_48B3_AE1E_E100CE10C9A6_.wvu.FilterData" localSheetId="0" hidden="1">反映状況調!$A$7:$AU$388</definedName>
    <definedName name="Z_2212A5A9_6870_48B3_AE1E_E100CE10C9A6_.wvu.PrintArea" localSheetId="1" hidden="1">'（様式１）反映状況調'!$A$1:$AQ$91</definedName>
    <definedName name="Z_2212A5A9_6870_48B3_AE1E_E100CE10C9A6_.wvu.PrintArea" localSheetId="3" hidden="1">'（様式２）31新規事業'!$A$1:$AE$57</definedName>
    <definedName name="Z_2212A5A9_6870_48B3_AE1E_E100CE10C9A6_.wvu.PrintArea" localSheetId="5" hidden="1">'（様式３）32新規要求事業'!$A$1:$S$68</definedName>
    <definedName name="Z_2212A5A9_6870_48B3_AE1E_E100CE10C9A6_.wvu.PrintArea" localSheetId="9" hidden="1">'（様式６）対象外リスト'!$A$1:$M$66</definedName>
    <definedName name="Z_2212A5A9_6870_48B3_AE1E_E100CE10C9A6_.wvu.PrintArea" localSheetId="2" hidden="1">'R2新規事業'!$A$1:$AE$44</definedName>
    <definedName name="Z_2212A5A9_6870_48B3_AE1E_E100CE10C9A6_.wvu.PrintArea" localSheetId="4" hidden="1">'R3新規要求事業'!$A$1:$K$38</definedName>
    <definedName name="Z_2212A5A9_6870_48B3_AE1E_E100CE10C9A6_.wvu.PrintArea" localSheetId="6" hidden="1">公開プロセス対象事業!$A$1:$O$21</definedName>
    <definedName name="Z_2212A5A9_6870_48B3_AE1E_E100CE10C9A6_.wvu.PrintArea" localSheetId="8" hidden="1">対象外リスト!$A$1:$P$50</definedName>
    <definedName name="Z_2212A5A9_6870_48B3_AE1E_E100CE10C9A6_.wvu.PrintArea" localSheetId="0" hidden="1">反映状況調!$A$1:$AT$414</definedName>
    <definedName name="Z_2212A5A9_6870_48B3_AE1E_E100CE10C9A6_.wvu.PrintTitles" localSheetId="1" hidden="1">'（様式１）反映状況調'!$4:$7</definedName>
    <definedName name="Z_2212A5A9_6870_48B3_AE1E_E100CE10C9A6_.wvu.PrintTitles" localSheetId="3" hidden="1">'（様式２）31新規事業'!$4:$7</definedName>
    <definedName name="Z_2212A5A9_6870_48B3_AE1E_E100CE10C9A6_.wvu.PrintTitles" localSheetId="5" hidden="1">'（様式３）32新規要求事業'!$4:$7</definedName>
    <definedName name="Z_2212A5A9_6870_48B3_AE1E_E100CE10C9A6_.wvu.PrintTitles" localSheetId="9" hidden="1">'（様式６）対象外リスト'!$4:$7</definedName>
    <definedName name="Z_2212A5A9_6870_48B3_AE1E_E100CE10C9A6_.wvu.PrintTitles" localSheetId="2" hidden="1">'R2新規事業'!$4:$7</definedName>
    <definedName name="Z_2212A5A9_6870_48B3_AE1E_E100CE10C9A6_.wvu.PrintTitles" localSheetId="4" hidden="1">'R3新規要求事業'!$4:$7</definedName>
    <definedName name="Z_2212A5A9_6870_48B3_AE1E_E100CE10C9A6_.wvu.PrintTitles" localSheetId="6" hidden="1">公開プロセス対象事業!$4:$7</definedName>
    <definedName name="Z_2212A5A9_6870_48B3_AE1E_E100CE10C9A6_.wvu.PrintTitles" localSheetId="8" hidden="1">対象外リスト!$4:$7</definedName>
    <definedName name="Z_2212A5A9_6870_48B3_AE1E_E100CE10C9A6_.wvu.PrintTitles" localSheetId="0" hidden="1">反映状況調!$4:$7</definedName>
    <definedName name="Z_24039F28_AC62_4B16_B585_37DEE4C882BB_.wvu.FilterData" localSheetId="0" hidden="1">反映状況調!$A$7:$AU$388</definedName>
    <definedName name="Z_247608FA_B1A0_4F66_8AE1_4124147B6D1E_.wvu.FilterData" localSheetId="0" hidden="1">反映状況調!$A$7:$AU$388</definedName>
    <definedName name="Z_286AEFDA_F5F6_4CD4_928C_1D5BCF3D5A02_.wvu.FilterData" localSheetId="2" hidden="1">'R2新規事業'!$A$7:$AF$43</definedName>
    <definedName name="Z_286AEFDA_F5F6_4CD4_928C_1D5BCF3D5A02_.wvu.FilterData" localSheetId="8" hidden="1">対象外リスト!$A$7:$Q$42</definedName>
    <definedName name="Z_286AEFDA_F5F6_4CD4_928C_1D5BCF3D5A02_.wvu.FilterData" localSheetId="0" hidden="1">反映状況調!$A$7:$AU$388</definedName>
    <definedName name="Z_286AEFDA_F5F6_4CD4_928C_1D5BCF3D5A02_.wvu.PrintArea" localSheetId="1" hidden="1">'（様式１）反映状況調'!$A$1:$AQ$91</definedName>
    <definedName name="Z_286AEFDA_F5F6_4CD4_928C_1D5BCF3D5A02_.wvu.PrintArea" localSheetId="3" hidden="1">'（様式２）31新規事業'!$A$1:$AE$57</definedName>
    <definedName name="Z_286AEFDA_F5F6_4CD4_928C_1D5BCF3D5A02_.wvu.PrintArea" localSheetId="5" hidden="1">'（様式３）32新規要求事業'!$A$1:$S$68</definedName>
    <definedName name="Z_286AEFDA_F5F6_4CD4_928C_1D5BCF3D5A02_.wvu.PrintArea" localSheetId="9" hidden="1">'（様式６）対象外リスト'!$A$1:$M$66</definedName>
    <definedName name="Z_286AEFDA_F5F6_4CD4_928C_1D5BCF3D5A02_.wvu.PrintArea" localSheetId="2" hidden="1">'R2新規事業'!$A$1:$AE$44</definedName>
    <definedName name="Z_286AEFDA_F5F6_4CD4_928C_1D5BCF3D5A02_.wvu.PrintArea" localSheetId="4" hidden="1">'R3新規要求事業'!$A$1:$K$38</definedName>
    <definedName name="Z_286AEFDA_F5F6_4CD4_928C_1D5BCF3D5A02_.wvu.PrintArea" localSheetId="6" hidden="1">公開プロセス対象事業!$A$1:$O$21</definedName>
    <definedName name="Z_286AEFDA_F5F6_4CD4_928C_1D5BCF3D5A02_.wvu.PrintArea" localSheetId="8" hidden="1">対象外リスト!$A$1:$P$50</definedName>
    <definedName name="Z_286AEFDA_F5F6_4CD4_928C_1D5BCF3D5A02_.wvu.PrintArea" localSheetId="0" hidden="1">反映状況調!$A$1:$AT$414</definedName>
    <definedName name="Z_286AEFDA_F5F6_4CD4_928C_1D5BCF3D5A02_.wvu.PrintTitles" localSheetId="1" hidden="1">'（様式１）反映状況調'!$4:$7</definedName>
    <definedName name="Z_286AEFDA_F5F6_4CD4_928C_1D5BCF3D5A02_.wvu.PrintTitles" localSheetId="3" hidden="1">'（様式２）31新規事業'!$4:$7</definedName>
    <definedName name="Z_286AEFDA_F5F6_4CD4_928C_1D5BCF3D5A02_.wvu.PrintTitles" localSheetId="5" hidden="1">'（様式３）32新規要求事業'!$4:$7</definedName>
    <definedName name="Z_286AEFDA_F5F6_4CD4_928C_1D5BCF3D5A02_.wvu.PrintTitles" localSheetId="9" hidden="1">'（様式６）対象外リスト'!$4:$7</definedName>
    <definedName name="Z_286AEFDA_F5F6_4CD4_928C_1D5BCF3D5A02_.wvu.PrintTitles" localSheetId="2" hidden="1">'R2新規事業'!$4:$7</definedName>
    <definedName name="Z_286AEFDA_F5F6_4CD4_928C_1D5BCF3D5A02_.wvu.PrintTitles" localSheetId="4" hidden="1">'R3新規要求事業'!$4:$7</definedName>
    <definedName name="Z_286AEFDA_F5F6_4CD4_928C_1D5BCF3D5A02_.wvu.PrintTitles" localSheetId="6" hidden="1">公開プロセス対象事業!$4:$7</definedName>
    <definedName name="Z_286AEFDA_F5F6_4CD4_928C_1D5BCF3D5A02_.wvu.PrintTitles" localSheetId="8" hidden="1">対象外リスト!$4:$7</definedName>
    <definedName name="Z_286AEFDA_F5F6_4CD4_928C_1D5BCF3D5A02_.wvu.PrintTitles" localSheetId="0" hidden="1">反映状況調!$4:$7</definedName>
    <definedName name="Z_3E2B0C47_4160_42C4_8711_2B3CAF9413CD_.wvu.FilterData" localSheetId="8" hidden="1">対象外リスト!$A$7:$P$42</definedName>
    <definedName name="Z_3E2B0C47_4160_42C4_8711_2B3CAF9413CD_.wvu.FilterData" localSheetId="0" hidden="1">反映状況調!$A$7:$AU$388</definedName>
    <definedName name="Z_474F27B7_45F4_48F1_B2C8_AED018DE879B_.wvu.FilterData" localSheetId="2" hidden="1">'R2新規事業'!$A$7:$AF$43</definedName>
    <definedName name="Z_474F27B7_45F4_48F1_B2C8_AED018DE879B_.wvu.FilterData" localSheetId="8" hidden="1">対象外リスト!$A$7:$Q$42</definedName>
    <definedName name="Z_474F27B7_45F4_48F1_B2C8_AED018DE879B_.wvu.FilterData" localSheetId="0" hidden="1">反映状況調!$A$7:$AU$388</definedName>
    <definedName name="Z_474F27B7_45F4_48F1_B2C8_AED018DE879B_.wvu.PrintArea" localSheetId="1" hidden="1">'（様式１）反映状況調'!$A$1:$AQ$91</definedName>
    <definedName name="Z_474F27B7_45F4_48F1_B2C8_AED018DE879B_.wvu.PrintArea" localSheetId="3" hidden="1">'（様式２）31新規事業'!$A$1:$AE$57</definedName>
    <definedName name="Z_474F27B7_45F4_48F1_B2C8_AED018DE879B_.wvu.PrintArea" localSheetId="5" hidden="1">'（様式３）32新規要求事業'!$A$1:$S$68</definedName>
    <definedName name="Z_474F27B7_45F4_48F1_B2C8_AED018DE879B_.wvu.PrintArea" localSheetId="9" hidden="1">'（様式６）対象外リスト'!$A$1:$M$66</definedName>
    <definedName name="Z_474F27B7_45F4_48F1_B2C8_AED018DE879B_.wvu.PrintArea" localSheetId="2" hidden="1">'R2新規事業'!$A$1:$AE$44</definedName>
    <definedName name="Z_474F27B7_45F4_48F1_B2C8_AED018DE879B_.wvu.PrintArea" localSheetId="4" hidden="1">'R3新規要求事業'!$A$1:$K$38</definedName>
    <definedName name="Z_474F27B7_45F4_48F1_B2C8_AED018DE879B_.wvu.PrintArea" localSheetId="6" hidden="1">公開プロセス対象事業!$A$1:$O$21</definedName>
    <definedName name="Z_474F27B7_45F4_48F1_B2C8_AED018DE879B_.wvu.PrintArea" localSheetId="8" hidden="1">対象外リスト!$A$1:$P$50</definedName>
    <definedName name="Z_474F27B7_45F4_48F1_B2C8_AED018DE879B_.wvu.PrintArea" localSheetId="0" hidden="1">反映状況調!$A$1:$AT$414</definedName>
    <definedName name="Z_474F27B7_45F4_48F1_B2C8_AED018DE879B_.wvu.PrintTitles" localSheetId="1" hidden="1">'（様式１）反映状況調'!$4:$7</definedName>
    <definedName name="Z_474F27B7_45F4_48F1_B2C8_AED018DE879B_.wvu.PrintTitles" localSheetId="3" hidden="1">'（様式２）31新規事業'!$4:$7</definedName>
    <definedName name="Z_474F27B7_45F4_48F1_B2C8_AED018DE879B_.wvu.PrintTitles" localSheetId="5" hidden="1">'（様式３）32新規要求事業'!$4:$7</definedName>
    <definedName name="Z_474F27B7_45F4_48F1_B2C8_AED018DE879B_.wvu.PrintTitles" localSheetId="9" hidden="1">'（様式６）対象外リスト'!$4:$7</definedName>
    <definedName name="Z_474F27B7_45F4_48F1_B2C8_AED018DE879B_.wvu.PrintTitles" localSheetId="2" hidden="1">'R2新規事業'!$4:$7</definedName>
    <definedName name="Z_474F27B7_45F4_48F1_B2C8_AED018DE879B_.wvu.PrintTitles" localSheetId="4" hidden="1">'R3新規要求事業'!$4:$7</definedName>
    <definedName name="Z_474F27B7_45F4_48F1_B2C8_AED018DE879B_.wvu.PrintTitles" localSheetId="6" hidden="1">公開プロセス対象事業!$4:$7</definedName>
    <definedName name="Z_474F27B7_45F4_48F1_B2C8_AED018DE879B_.wvu.PrintTitles" localSheetId="8" hidden="1">対象外リスト!$4:$7</definedName>
    <definedName name="Z_474F27B7_45F4_48F1_B2C8_AED018DE879B_.wvu.PrintTitles" localSheetId="0" hidden="1">反映状況調!$4:$7</definedName>
    <definedName name="Z_48A8C26C_2E6C_4496_99DA_F5181B6D5F4F_.wvu.FilterData" localSheetId="2" hidden="1">'R2新規事業'!$A$7:$AF$43</definedName>
    <definedName name="Z_48A8C26C_2E6C_4496_99DA_F5181B6D5F4F_.wvu.FilterData" localSheetId="8" hidden="1">対象外リスト!$A$7:$Q$42</definedName>
    <definedName name="Z_48A8C26C_2E6C_4496_99DA_F5181B6D5F4F_.wvu.FilterData" localSheetId="0" hidden="1">反映状況調!$A$7:$AU$388</definedName>
    <definedName name="Z_48A8C26C_2E6C_4496_99DA_F5181B6D5F4F_.wvu.PrintArea" localSheetId="1" hidden="1">'（様式１）反映状況調'!$A$1:$AQ$91</definedName>
    <definedName name="Z_48A8C26C_2E6C_4496_99DA_F5181B6D5F4F_.wvu.PrintArea" localSheetId="3" hidden="1">'（様式２）31新規事業'!$A$1:$AE$57</definedName>
    <definedName name="Z_48A8C26C_2E6C_4496_99DA_F5181B6D5F4F_.wvu.PrintArea" localSheetId="5" hidden="1">'（様式３）32新規要求事業'!$A$1:$S$68</definedName>
    <definedName name="Z_48A8C26C_2E6C_4496_99DA_F5181B6D5F4F_.wvu.PrintArea" localSheetId="9" hidden="1">'（様式６）対象外リスト'!$A$1:$M$66</definedName>
    <definedName name="Z_48A8C26C_2E6C_4496_99DA_F5181B6D5F4F_.wvu.PrintArea" localSheetId="2" hidden="1">'R2新規事業'!$A$1:$AE$44</definedName>
    <definedName name="Z_48A8C26C_2E6C_4496_99DA_F5181B6D5F4F_.wvu.PrintArea" localSheetId="4" hidden="1">'R3新規要求事業'!$A$1:$K$38</definedName>
    <definedName name="Z_48A8C26C_2E6C_4496_99DA_F5181B6D5F4F_.wvu.PrintArea" localSheetId="6" hidden="1">公開プロセス対象事業!$A$1:$O$21</definedName>
    <definedName name="Z_48A8C26C_2E6C_4496_99DA_F5181B6D5F4F_.wvu.PrintArea" localSheetId="8" hidden="1">対象外リスト!$A$1:$P$50</definedName>
    <definedName name="Z_48A8C26C_2E6C_4496_99DA_F5181B6D5F4F_.wvu.PrintArea" localSheetId="0" hidden="1">反映状況調!$A$1:$AT$414</definedName>
    <definedName name="Z_48A8C26C_2E6C_4496_99DA_F5181B6D5F4F_.wvu.PrintTitles" localSheetId="1" hidden="1">'（様式１）反映状況調'!$4:$7</definedName>
    <definedName name="Z_48A8C26C_2E6C_4496_99DA_F5181B6D5F4F_.wvu.PrintTitles" localSheetId="3" hidden="1">'（様式２）31新規事業'!$4:$7</definedName>
    <definedName name="Z_48A8C26C_2E6C_4496_99DA_F5181B6D5F4F_.wvu.PrintTitles" localSheetId="5" hidden="1">'（様式３）32新規要求事業'!$4:$7</definedName>
    <definedName name="Z_48A8C26C_2E6C_4496_99DA_F5181B6D5F4F_.wvu.PrintTitles" localSheetId="9" hidden="1">'（様式６）対象外リスト'!$4:$7</definedName>
    <definedName name="Z_48A8C26C_2E6C_4496_99DA_F5181B6D5F4F_.wvu.PrintTitles" localSheetId="2" hidden="1">'R2新規事業'!$4:$7</definedName>
    <definedName name="Z_48A8C26C_2E6C_4496_99DA_F5181B6D5F4F_.wvu.PrintTitles" localSheetId="4" hidden="1">'R3新規要求事業'!$4:$7</definedName>
    <definedName name="Z_48A8C26C_2E6C_4496_99DA_F5181B6D5F4F_.wvu.PrintTitles" localSheetId="6" hidden="1">公開プロセス対象事業!$4:$7</definedName>
    <definedName name="Z_48A8C26C_2E6C_4496_99DA_F5181B6D5F4F_.wvu.PrintTitles" localSheetId="8" hidden="1">対象外リスト!$4:$7</definedName>
    <definedName name="Z_48A8C26C_2E6C_4496_99DA_F5181B6D5F4F_.wvu.PrintTitles" localSheetId="0" hidden="1">反映状況調!$4:$7</definedName>
    <definedName name="Z_4FB8370B_FC8A_467B_B796_3BD25ABEA806_.wvu.FilterData" localSheetId="2" hidden="1">'R2新規事業'!$A$7:$AF$43</definedName>
    <definedName name="Z_4FB8370B_FC8A_467B_B796_3BD25ABEA806_.wvu.FilterData" localSheetId="8" hidden="1">対象外リスト!$A$7:$Q$42</definedName>
    <definedName name="Z_4FB8370B_FC8A_467B_B796_3BD25ABEA806_.wvu.FilterData" localSheetId="0" hidden="1">反映状況調!$A$7:$AU$388</definedName>
    <definedName name="Z_4FB8370B_FC8A_467B_B796_3BD25ABEA806_.wvu.PrintArea" localSheetId="1" hidden="1">'（様式１）反映状況調'!$A$1:$AQ$91</definedName>
    <definedName name="Z_4FB8370B_FC8A_467B_B796_3BD25ABEA806_.wvu.PrintArea" localSheetId="3" hidden="1">'（様式２）31新規事業'!$A$1:$AE$57</definedName>
    <definedName name="Z_4FB8370B_FC8A_467B_B796_3BD25ABEA806_.wvu.PrintArea" localSheetId="5" hidden="1">'（様式３）32新規要求事業'!$A$1:$S$68</definedName>
    <definedName name="Z_4FB8370B_FC8A_467B_B796_3BD25ABEA806_.wvu.PrintArea" localSheetId="9" hidden="1">'（様式６）対象外リスト'!$A$1:$M$66</definedName>
    <definedName name="Z_4FB8370B_FC8A_467B_B796_3BD25ABEA806_.wvu.PrintArea" localSheetId="2" hidden="1">'R2新規事業'!$A$1:$AE$44</definedName>
    <definedName name="Z_4FB8370B_FC8A_467B_B796_3BD25ABEA806_.wvu.PrintArea" localSheetId="4" hidden="1">'R3新規要求事業'!$A$1:$K$38</definedName>
    <definedName name="Z_4FB8370B_FC8A_467B_B796_3BD25ABEA806_.wvu.PrintArea" localSheetId="6" hidden="1">公開プロセス対象事業!$A$1:$O$21</definedName>
    <definedName name="Z_4FB8370B_FC8A_467B_B796_3BD25ABEA806_.wvu.PrintArea" localSheetId="8" hidden="1">対象外リスト!$A$1:$P$50</definedName>
    <definedName name="Z_4FB8370B_FC8A_467B_B796_3BD25ABEA806_.wvu.PrintArea" localSheetId="0" hidden="1">反映状況調!$A$1:$AT$414</definedName>
    <definedName name="Z_4FB8370B_FC8A_467B_B796_3BD25ABEA806_.wvu.PrintTitles" localSheetId="1" hidden="1">'（様式１）反映状況調'!$4:$7</definedName>
    <definedName name="Z_4FB8370B_FC8A_467B_B796_3BD25ABEA806_.wvu.PrintTitles" localSheetId="3" hidden="1">'（様式２）31新規事業'!$4:$7</definedName>
    <definedName name="Z_4FB8370B_FC8A_467B_B796_3BD25ABEA806_.wvu.PrintTitles" localSheetId="5" hidden="1">'（様式３）32新規要求事業'!$4:$7</definedName>
    <definedName name="Z_4FB8370B_FC8A_467B_B796_3BD25ABEA806_.wvu.PrintTitles" localSheetId="9" hidden="1">'（様式６）対象外リスト'!$4:$7</definedName>
    <definedName name="Z_4FB8370B_FC8A_467B_B796_3BD25ABEA806_.wvu.PrintTitles" localSheetId="2" hidden="1">'R2新規事業'!$4:$7</definedName>
    <definedName name="Z_4FB8370B_FC8A_467B_B796_3BD25ABEA806_.wvu.PrintTitles" localSheetId="4" hidden="1">'R3新規要求事業'!$4:$7</definedName>
    <definedName name="Z_4FB8370B_FC8A_467B_B796_3BD25ABEA806_.wvu.PrintTitles" localSheetId="6" hidden="1">公開プロセス対象事業!$4:$7</definedName>
    <definedName name="Z_4FB8370B_FC8A_467B_B796_3BD25ABEA806_.wvu.PrintTitles" localSheetId="8" hidden="1">対象外リスト!$4:$7</definedName>
    <definedName name="Z_4FB8370B_FC8A_467B_B796_3BD25ABEA806_.wvu.PrintTitles" localSheetId="0" hidden="1">反映状況調!$4:$7</definedName>
    <definedName name="Z_51DE741D_4368_441E_BF26_9B6AEE4E2681_.wvu.FilterData" localSheetId="0" hidden="1">反映状況調!$A$7:$AU$388</definedName>
    <definedName name="Z_5C01038A_32A8_4823_91AD_678029DD33DA_.wvu.FilterData" localSheetId="8" hidden="1">対象外リスト!$A$7:$Q$42</definedName>
    <definedName name="Z_6093D607_0954_4079_AA3F_D84D55BC5045_.wvu.FilterData" localSheetId="0" hidden="1">反映状況調!$A$7:$AU$388</definedName>
    <definedName name="Z_623A4A86_A924_4368_AA11_17C4CF89F9A4_.wvu.FilterData" localSheetId="2" hidden="1">'R2新規事業'!$A$7:$AF$43</definedName>
    <definedName name="Z_623A4A86_A924_4368_AA11_17C4CF89F9A4_.wvu.FilterData" localSheetId="8" hidden="1">対象外リスト!$A$7:$P$42</definedName>
    <definedName name="Z_623A4A86_A924_4368_AA11_17C4CF89F9A4_.wvu.FilterData" localSheetId="0" hidden="1">反映状況調!$A$7:$AU$388</definedName>
    <definedName name="Z_623A4A86_A924_4368_AA11_17C4CF89F9A4_.wvu.PrintArea" localSheetId="1" hidden="1">'（様式１）反映状況調'!$A$1:$AQ$91</definedName>
    <definedName name="Z_623A4A86_A924_4368_AA11_17C4CF89F9A4_.wvu.PrintArea" localSheetId="3" hidden="1">'（様式２）31新規事業'!$A$1:$AE$57</definedName>
    <definedName name="Z_623A4A86_A924_4368_AA11_17C4CF89F9A4_.wvu.PrintArea" localSheetId="5" hidden="1">'（様式３）32新規要求事業'!$A$1:$S$68</definedName>
    <definedName name="Z_623A4A86_A924_4368_AA11_17C4CF89F9A4_.wvu.PrintArea" localSheetId="9" hidden="1">'（様式６）対象外リスト'!$A$1:$M$66</definedName>
    <definedName name="Z_623A4A86_A924_4368_AA11_17C4CF89F9A4_.wvu.PrintArea" localSheetId="2" hidden="1">'R2新規事業'!$A$1:$AE$44</definedName>
    <definedName name="Z_623A4A86_A924_4368_AA11_17C4CF89F9A4_.wvu.PrintArea" localSheetId="4" hidden="1">'R3新規要求事業'!$A$1:$K$38</definedName>
    <definedName name="Z_623A4A86_A924_4368_AA11_17C4CF89F9A4_.wvu.PrintArea" localSheetId="6" hidden="1">公開プロセス対象事業!$A$1:$O$21</definedName>
    <definedName name="Z_623A4A86_A924_4368_AA11_17C4CF89F9A4_.wvu.PrintArea" localSheetId="8" hidden="1">対象外リスト!$A$1:$P$50</definedName>
    <definedName name="Z_623A4A86_A924_4368_AA11_17C4CF89F9A4_.wvu.PrintArea" localSheetId="0" hidden="1">反映状況調!$A$1:$AT$414</definedName>
    <definedName name="Z_623A4A86_A924_4368_AA11_17C4CF89F9A4_.wvu.PrintTitles" localSheetId="1" hidden="1">'（様式１）反映状況調'!$4:$7</definedName>
    <definedName name="Z_623A4A86_A924_4368_AA11_17C4CF89F9A4_.wvu.PrintTitles" localSheetId="3" hidden="1">'（様式２）31新規事業'!$4:$7</definedName>
    <definedName name="Z_623A4A86_A924_4368_AA11_17C4CF89F9A4_.wvu.PrintTitles" localSheetId="5" hidden="1">'（様式３）32新規要求事業'!$4:$7</definedName>
    <definedName name="Z_623A4A86_A924_4368_AA11_17C4CF89F9A4_.wvu.PrintTitles" localSheetId="9" hidden="1">'（様式６）対象外リスト'!$4:$7</definedName>
    <definedName name="Z_623A4A86_A924_4368_AA11_17C4CF89F9A4_.wvu.PrintTitles" localSheetId="2" hidden="1">'R2新規事業'!$4:$7</definedName>
    <definedName name="Z_623A4A86_A924_4368_AA11_17C4CF89F9A4_.wvu.PrintTitles" localSheetId="4" hidden="1">'R3新規要求事業'!$4:$7</definedName>
    <definedName name="Z_623A4A86_A924_4368_AA11_17C4CF89F9A4_.wvu.PrintTitles" localSheetId="6" hidden="1">公開プロセス対象事業!$4:$7</definedName>
    <definedName name="Z_623A4A86_A924_4368_AA11_17C4CF89F9A4_.wvu.PrintTitles" localSheetId="8" hidden="1">対象外リスト!$4:$7</definedName>
    <definedName name="Z_623A4A86_A924_4368_AA11_17C4CF89F9A4_.wvu.PrintTitles" localSheetId="0" hidden="1">反映状況調!$4:$7</definedName>
    <definedName name="Z_661C07BE_73CE_497F_8606_4ABE0DAD5073_.wvu.FilterData" localSheetId="2" hidden="1">'R2新規事業'!$A$7:$AF$43</definedName>
    <definedName name="Z_661C07BE_73CE_497F_8606_4ABE0DAD5073_.wvu.FilterData" localSheetId="8" hidden="1">対象外リスト!$A$7:$P$42</definedName>
    <definedName name="Z_661C07BE_73CE_497F_8606_4ABE0DAD5073_.wvu.FilterData" localSheetId="0" hidden="1">反映状況調!$A$7:$AU$388</definedName>
    <definedName name="Z_661C07BE_73CE_497F_8606_4ABE0DAD5073_.wvu.PrintArea" localSheetId="1" hidden="1">'（様式１）反映状況調'!$A$1:$AQ$91</definedName>
    <definedName name="Z_661C07BE_73CE_497F_8606_4ABE0DAD5073_.wvu.PrintArea" localSheetId="3" hidden="1">'（様式２）31新規事業'!$A$1:$AE$57</definedName>
    <definedName name="Z_661C07BE_73CE_497F_8606_4ABE0DAD5073_.wvu.PrintArea" localSheetId="5" hidden="1">'（様式３）32新規要求事業'!$A$1:$S$68</definedName>
    <definedName name="Z_661C07BE_73CE_497F_8606_4ABE0DAD5073_.wvu.PrintArea" localSheetId="9" hidden="1">'（様式６）対象外リスト'!$A$1:$M$66</definedName>
    <definedName name="Z_661C07BE_73CE_497F_8606_4ABE0DAD5073_.wvu.PrintArea" localSheetId="2" hidden="1">'R2新規事業'!$A$1:$AE$44</definedName>
    <definedName name="Z_661C07BE_73CE_497F_8606_4ABE0DAD5073_.wvu.PrintArea" localSheetId="4" hidden="1">'R3新規要求事業'!$A$1:$K$38</definedName>
    <definedName name="Z_661C07BE_73CE_497F_8606_4ABE0DAD5073_.wvu.PrintArea" localSheetId="6" hidden="1">公開プロセス対象事業!$A$1:$O$21</definedName>
    <definedName name="Z_661C07BE_73CE_497F_8606_4ABE0DAD5073_.wvu.PrintArea" localSheetId="8" hidden="1">対象外リスト!$A$1:$P$50</definedName>
    <definedName name="Z_661C07BE_73CE_497F_8606_4ABE0DAD5073_.wvu.PrintArea" localSheetId="0" hidden="1">反映状況調!$A$1:$AT$414</definedName>
    <definedName name="Z_661C07BE_73CE_497F_8606_4ABE0DAD5073_.wvu.PrintTitles" localSheetId="1" hidden="1">'（様式１）反映状況調'!$4:$7</definedName>
    <definedName name="Z_661C07BE_73CE_497F_8606_4ABE0DAD5073_.wvu.PrintTitles" localSheetId="3" hidden="1">'（様式２）31新規事業'!$4:$7</definedName>
    <definedName name="Z_661C07BE_73CE_497F_8606_4ABE0DAD5073_.wvu.PrintTitles" localSheetId="5" hidden="1">'（様式３）32新規要求事業'!$4:$7</definedName>
    <definedName name="Z_661C07BE_73CE_497F_8606_4ABE0DAD5073_.wvu.PrintTitles" localSheetId="9" hidden="1">'（様式６）対象外リスト'!$4:$7</definedName>
    <definedName name="Z_661C07BE_73CE_497F_8606_4ABE0DAD5073_.wvu.PrintTitles" localSheetId="2" hidden="1">'R2新規事業'!$4:$7</definedName>
    <definedName name="Z_661C07BE_73CE_497F_8606_4ABE0DAD5073_.wvu.PrintTitles" localSheetId="4" hidden="1">'R3新規要求事業'!$4:$7</definedName>
    <definedName name="Z_661C07BE_73CE_497F_8606_4ABE0DAD5073_.wvu.PrintTitles" localSheetId="6" hidden="1">公開プロセス対象事業!$4:$7</definedName>
    <definedName name="Z_661C07BE_73CE_497F_8606_4ABE0DAD5073_.wvu.PrintTitles" localSheetId="8" hidden="1">対象外リスト!$4:$7</definedName>
    <definedName name="Z_661C07BE_73CE_497F_8606_4ABE0DAD5073_.wvu.PrintTitles" localSheetId="0" hidden="1">反映状況調!$4:$7</definedName>
    <definedName name="Z_6763DF27_DDE4_4EA2_8175_3EE308949750_.wvu.FilterData" localSheetId="2" hidden="1">'R2新規事業'!$A$7:$AF$43</definedName>
    <definedName name="Z_6763DF27_DDE4_4EA2_8175_3EE308949750_.wvu.FilterData" localSheetId="8" hidden="1">対象外リスト!$A$7:$Q$42</definedName>
    <definedName name="Z_6763DF27_DDE4_4EA2_8175_3EE308949750_.wvu.FilterData" localSheetId="0" hidden="1">反映状況調!$A$7:$AU$388</definedName>
    <definedName name="Z_6763DF27_DDE4_4EA2_8175_3EE308949750_.wvu.PrintArea" localSheetId="1" hidden="1">'（様式１）反映状況調'!$A$1:$AQ$91</definedName>
    <definedName name="Z_6763DF27_DDE4_4EA2_8175_3EE308949750_.wvu.PrintArea" localSheetId="3" hidden="1">'（様式２）31新規事業'!$A$1:$AE$57</definedName>
    <definedName name="Z_6763DF27_DDE4_4EA2_8175_3EE308949750_.wvu.PrintArea" localSheetId="5" hidden="1">'（様式３）32新規要求事業'!$A$1:$S$68</definedName>
    <definedName name="Z_6763DF27_DDE4_4EA2_8175_3EE308949750_.wvu.PrintArea" localSheetId="9" hidden="1">'（様式６）対象外リスト'!$A$1:$M$66</definedName>
    <definedName name="Z_6763DF27_DDE4_4EA2_8175_3EE308949750_.wvu.PrintArea" localSheetId="2" hidden="1">'R2新規事業'!$A$1:$AE$44</definedName>
    <definedName name="Z_6763DF27_DDE4_4EA2_8175_3EE308949750_.wvu.PrintArea" localSheetId="4" hidden="1">'R3新規要求事業'!$A$1:$K$38</definedName>
    <definedName name="Z_6763DF27_DDE4_4EA2_8175_3EE308949750_.wvu.PrintArea" localSheetId="6" hidden="1">公開プロセス対象事業!$A$1:$O$21</definedName>
    <definedName name="Z_6763DF27_DDE4_4EA2_8175_3EE308949750_.wvu.PrintArea" localSheetId="8" hidden="1">対象外リスト!$A$1:$P$50</definedName>
    <definedName name="Z_6763DF27_DDE4_4EA2_8175_3EE308949750_.wvu.PrintArea" localSheetId="0" hidden="1">反映状況調!$A$1:$AT$414</definedName>
    <definedName name="Z_6763DF27_DDE4_4EA2_8175_3EE308949750_.wvu.PrintTitles" localSheetId="1" hidden="1">'（様式１）反映状況調'!$4:$7</definedName>
    <definedName name="Z_6763DF27_DDE4_4EA2_8175_3EE308949750_.wvu.PrintTitles" localSheetId="3" hidden="1">'（様式２）31新規事業'!$4:$7</definedName>
    <definedName name="Z_6763DF27_DDE4_4EA2_8175_3EE308949750_.wvu.PrintTitles" localSheetId="5" hidden="1">'（様式３）32新規要求事業'!$4:$7</definedName>
    <definedName name="Z_6763DF27_DDE4_4EA2_8175_3EE308949750_.wvu.PrintTitles" localSheetId="9" hidden="1">'（様式６）対象外リスト'!$4:$7</definedName>
    <definedName name="Z_6763DF27_DDE4_4EA2_8175_3EE308949750_.wvu.PrintTitles" localSheetId="2" hidden="1">'R2新規事業'!$4:$7</definedName>
    <definedName name="Z_6763DF27_DDE4_4EA2_8175_3EE308949750_.wvu.PrintTitles" localSheetId="4" hidden="1">'R3新規要求事業'!$4:$7</definedName>
    <definedName name="Z_6763DF27_DDE4_4EA2_8175_3EE308949750_.wvu.PrintTitles" localSheetId="6" hidden="1">公開プロセス対象事業!$4:$7</definedName>
    <definedName name="Z_6763DF27_DDE4_4EA2_8175_3EE308949750_.wvu.PrintTitles" localSheetId="8" hidden="1">対象外リスト!$4:$7</definedName>
    <definedName name="Z_6763DF27_DDE4_4EA2_8175_3EE308949750_.wvu.PrintTitles" localSheetId="0" hidden="1">反映状況調!$4:$7</definedName>
    <definedName name="Z_67D00834_D6C2_4B8A_8E69_334E66599ADB_.wvu.FilterData" localSheetId="2" hidden="1">'R2新規事業'!$A$7:$AF$43</definedName>
    <definedName name="Z_67D00834_D6C2_4B8A_8E69_334E66599ADB_.wvu.FilterData" localSheetId="8" hidden="1">対象外リスト!$A$7:$P$42</definedName>
    <definedName name="Z_67D00834_D6C2_4B8A_8E69_334E66599ADB_.wvu.FilterData" localSheetId="0" hidden="1">反映状況調!$A$7:$AU$388</definedName>
    <definedName name="Z_67D00834_D6C2_4B8A_8E69_334E66599ADB_.wvu.PrintArea" localSheetId="1" hidden="1">'（様式１）反映状況調'!$A$1:$AQ$91</definedName>
    <definedName name="Z_67D00834_D6C2_4B8A_8E69_334E66599ADB_.wvu.PrintArea" localSheetId="3" hidden="1">'（様式２）31新規事業'!$A$1:$AE$57</definedName>
    <definedName name="Z_67D00834_D6C2_4B8A_8E69_334E66599ADB_.wvu.PrintArea" localSheetId="5" hidden="1">'（様式３）32新規要求事業'!$A$1:$S$68</definedName>
    <definedName name="Z_67D00834_D6C2_4B8A_8E69_334E66599ADB_.wvu.PrintArea" localSheetId="9" hidden="1">'（様式６）対象外リスト'!$A$1:$M$66</definedName>
    <definedName name="Z_67D00834_D6C2_4B8A_8E69_334E66599ADB_.wvu.PrintArea" localSheetId="2" hidden="1">'R2新規事業'!$A$1:$AE$44</definedName>
    <definedName name="Z_67D00834_D6C2_4B8A_8E69_334E66599ADB_.wvu.PrintArea" localSheetId="4" hidden="1">'R3新規要求事業'!$A$1:$K$38</definedName>
    <definedName name="Z_67D00834_D6C2_4B8A_8E69_334E66599ADB_.wvu.PrintArea" localSheetId="6" hidden="1">公開プロセス対象事業!$A$1:$O$21</definedName>
    <definedName name="Z_67D00834_D6C2_4B8A_8E69_334E66599ADB_.wvu.PrintArea" localSheetId="8" hidden="1">対象外リスト!$A$1:$P$50</definedName>
    <definedName name="Z_67D00834_D6C2_4B8A_8E69_334E66599ADB_.wvu.PrintArea" localSheetId="0" hidden="1">反映状況調!$A$1:$AT$414</definedName>
    <definedName name="Z_67D00834_D6C2_4B8A_8E69_334E66599ADB_.wvu.PrintTitles" localSheetId="1" hidden="1">'（様式１）反映状況調'!$4:$7</definedName>
    <definedName name="Z_67D00834_D6C2_4B8A_8E69_334E66599ADB_.wvu.PrintTitles" localSheetId="3" hidden="1">'（様式２）31新規事業'!$4:$7</definedName>
    <definedName name="Z_67D00834_D6C2_4B8A_8E69_334E66599ADB_.wvu.PrintTitles" localSheetId="5" hidden="1">'（様式３）32新規要求事業'!$4:$7</definedName>
    <definedName name="Z_67D00834_D6C2_4B8A_8E69_334E66599ADB_.wvu.PrintTitles" localSheetId="9" hidden="1">'（様式６）対象外リスト'!$4:$7</definedName>
    <definedName name="Z_67D00834_D6C2_4B8A_8E69_334E66599ADB_.wvu.PrintTitles" localSheetId="2" hidden="1">'R2新規事業'!$4:$7</definedName>
    <definedName name="Z_67D00834_D6C2_4B8A_8E69_334E66599ADB_.wvu.PrintTitles" localSheetId="4" hidden="1">'R3新規要求事業'!$4:$7</definedName>
    <definedName name="Z_67D00834_D6C2_4B8A_8E69_334E66599ADB_.wvu.PrintTitles" localSheetId="6" hidden="1">公開プロセス対象事業!$4:$7</definedName>
    <definedName name="Z_67D00834_D6C2_4B8A_8E69_334E66599ADB_.wvu.PrintTitles" localSheetId="8" hidden="1">対象外リスト!$4:$7</definedName>
    <definedName name="Z_67D00834_D6C2_4B8A_8E69_334E66599ADB_.wvu.PrintTitles" localSheetId="0" hidden="1">反映状況調!$4:$7</definedName>
    <definedName name="Z_686C140A_BC75_474C_B323_DE7E7673703D_.wvu.FilterData" localSheetId="2" hidden="1">'R2新規事業'!$A$7:$AF$43</definedName>
    <definedName name="Z_686C140A_BC75_474C_B323_DE7E7673703D_.wvu.FilterData" localSheetId="8" hidden="1">対象外リスト!$A$7:$Q$42</definedName>
    <definedName name="Z_686C140A_BC75_474C_B323_DE7E7673703D_.wvu.FilterData" localSheetId="0" hidden="1">反映状況調!$A$7:$AU$388</definedName>
    <definedName name="Z_686C140A_BC75_474C_B323_DE7E7673703D_.wvu.PrintArea" localSheetId="1" hidden="1">'（様式１）反映状況調'!$A$1:$AQ$91</definedName>
    <definedName name="Z_686C140A_BC75_474C_B323_DE7E7673703D_.wvu.PrintArea" localSheetId="3" hidden="1">'（様式２）31新規事業'!$A$1:$AE$57</definedName>
    <definedName name="Z_686C140A_BC75_474C_B323_DE7E7673703D_.wvu.PrintArea" localSheetId="5" hidden="1">'（様式３）32新規要求事業'!$A$1:$S$68</definedName>
    <definedName name="Z_686C140A_BC75_474C_B323_DE7E7673703D_.wvu.PrintArea" localSheetId="9" hidden="1">'（様式６）対象外リスト'!$A$1:$M$66</definedName>
    <definedName name="Z_686C140A_BC75_474C_B323_DE7E7673703D_.wvu.PrintArea" localSheetId="2" hidden="1">'R2新規事業'!$A$1:$AE$44</definedName>
    <definedName name="Z_686C140A_BC75_474C_B323_DE7E7673703D_.wvu.PrintArea" localSheetId="4" hidden="1">'R3新規要求事業'!$A$1:$K$38</definedName>
    <definedName name="Z_686C140A_BC75_474C_B323_DE7E7673703D_.wvu.PrintArea" localSheetId="6" hidden="1">公開プロセス対象事業!$A$1:$O$21</definedName>
    <definedName name="Z_686C140A_BC75_474C_B323_DE7E7673703D_.wvu.PrintArea" localSheetId="8" hidden="1">対象外リスト!$A$1:$P$50</definedName>
    <definedName name="Z_686C140A_BC75_474C_B323_DE7E7673703D_.wvu.PrintArea" localSheetId="0" hidden="1">反映状況調!$A$1:$AT$414</definedName>
    <definedName name="Z_686C140A_BC75_474C_B323_DE7E7673703D_.wvu.PrintTitles" localSheetId="1" hidden="1">'（様式１）反映状況調'!$4:$7</definedName>
    <definedName name="Z_686C140A_BC75_474C_B323_DE7E7673703D_.wvu.PrintTitles" localSheetId="3" hidden="1">'（様式２）31新規事業'!$4:$7</definedName>
    <definedName name="Z_686C140A_BC75_474C_B323_DE7E7673703D_.wvu.PrintTitles" localSheetId="5" hidden="1">'（様式３）32新規要求事業'!$4:$7</definedName>
    <definedName name="Z_686C140A_BC75_474C_B323_DE7E7673703D_.wvu.PrintTitles" localSheetId="9" hidden="1">'（様式６）対象外リスト'!$4:$7</definedName>
    <definedName name="Z_686C140A_BC75_474C_B323_DE7E7673703D_.wvu.PrintTitles" localSheetId="2" hidden="1">'R2新規事業'!$4:$7</definedName>
    <definedName name="Z_686C140A_BC75_474C_B323_DE7E7673703D_.wvu.PrintTitles" localSheetId="4" hidden="1">'R3新規要求事業'!$4:$7</definedName>
    <definedName name="Z_686C140A_BC75_474C_B323_DE7E7673703D_.wvu.PrintTitles" localSheetId="6" hidden="1">公開プロセス対象事業!$4:$7</definedName>
    <definedName name="Z_686C140A_BC75_474C_B323_DE7E7673703D_.wvu.PrintTitles" localSheetId="8" hidden="1">対象外リスト!$4:$7</definedName>
    <definedName name="Z_686C140A_BC75_474C_B323_DE7E7673703D_.wvu.PrintTitles" localSheetId="0" hidden="1">反映状況調!$4:$7</definedName>
    <definedName name="Z_6CB4CA19_3EC0_4518_BCA3_526291B5F29A_.wvu.FilterData" localSheetId="2" hidden="1">'R2新規事業'!$A$7:$AF$43</definedName>
    <definedName name="Z_6CB4CA19_3EC0_4518_BCA3_526291B5F29A_.wvu.FilterData" localSheetId="8" hidden="1">対象外リスト!$A$7:$Q$42</definedName>
    <definedName name="Z_6CB4CA19_3EC0_4518_BCA3_526291B5F29A_.wvu.FilterData" localSheetId="0" hidden="1">反映状況調!$A$7:$AU$388</definedName>
    <definedName name="Z_6CB4CA19_3EC0_4518_BCA3_526291B5F29A_.wvu.PrintArea" localSheetId="1" hidden="1">'（様式１）反映状況調'!$A$1:$AQ$91</definedName>
    <definedName name="Z_6CB4CA19_3EC0_4518_BCA3_526291B5F29A_.wvu.PrintArea" localSheetId="3" hidden="1">'（様式２）31新規事業'!$A$1:$AE$57</definedName>
    <definedName name="Z_6CB4CA19_3EC0_4518_BCA3_526291B5F29A_.wvu.PrintArea" localSheetId="5" hidden="1">'（様式３）32新規要求事業'!$A$1:$S$68</definedName>
    <definedName name="Z_6CB4CA19_3EC0_4518_BCA3_526291B5F29A_.wvu.PrintArea" localSheetId="9" hidden="1">'（様式６）対象外リスト'!$A$1:$M$66</definedName>
    <definedName name="Z_6CB4CA19_3EC0_4518_BCA3_526291B5F29A_.wvu.PrintArea" localSheetId="2" hidden="1">'R2新規事業'!$A$1:$AE$44</definedName>
    <definedName name="Z_6CB4CA19_3EC0_4518_BCA3_526291B5F29A_.wvu.PrintArea" localSheetId="4" hidden="1">'R3新規要求事業'!$A$1:$K$38</definedName>
    <definedName name="Z_6CB4CA19_3EC0_4518_BCA3_526291B5F29A_.wvu.PrintArea" localSheetId="6" hidden="1">公開プロセス対象事業!$A$1:$O$21</definedName>
    <definedName name="Z_6CB4CA19_3EC0_4518_BCA3_526291B5F29A_.wvu.PrintArea" localSheetId="8" hidden="1">対象外リスト!$A$1:$P$50</definedName>
    <definedName name="Z_6CB4CA19_3EC0_4518_BCA3_526291B5F29A_.wvu.PrintArea" localSheetId="0" hidden="1">反映状況調!$A$1:$AT$414</definedName>
    <definedName name="Z_6CB4CA19_3EC0_4518_BCA3_526291B5F29A_.wvu.PrintTitles" localSheetId="1" hidden="1">'（様式１）反映状況調'!$4:$7</definedName>
    <definedName name="Z_6CB4CA19_3EC0_4518_BCA3_526291B5F29A_.wvu.PrintTitles" localSheetId="3" hidden="1">'（様式２）31新規事業'!$4:$7</definedName>
    <definedName name="Z_6CB4CA19_3EC0_4518_BCA3_526291B5F29A_.wvu.PrintTitles" localSheetId="5" hidden="1">'（様式３）32新規要求事業'!$4:$7</definedName>
    <definedName name="Z_6CB4CA19_3EC0_4518_BCA3_526291B5F29A_.wvu.PrintTitles" localSheetId="9" hidden="1">'（様式６）対象外リスト'!$4:$7</definedName>
    <definedName name="Z_6CB4CA19_3EC0_4518_BCA3_526291B5F29A_.wvu.PrintTitles" localSheetId="2" hidden="1">'R2新規事業'!$4:$7</definedName>
    <definedName name="Z_6CB4CA19_3EC0_4518_BCA3_526291B5F29A_.wvu.PrintTitles" localSheetId="4" hidden="1">'R3新規要求事業'!$4:$7</definedName>
    <definedName name="Z_6CB4CA19_3EC0_4518_BCA3_526291B5F29A_.wvu.PrintTitles" localSheetId="6" hidden="1">公開プロセス対象事業!$4:$7</definedName>
    <definedName name="Z_6CB4CA19_3EC0_4518_BCA3_526291B5F29A_.wvu.PrintTitles" localSheetId="8" hidden="1">対象外リスト!$4:$7</definedName>
    <definedName name="Z_6CB4CA19_3EC0_4518_BCA3_526291B5F29A_.wvu.PrintTitles" localSheetId="0" hidden="1">反映状況調!$4:$7</definedName>
    <definedName name="Z_6ED85C4B_DE61_48B6_BF5D_2E0266484EC0_.wvu.FilterData" localSheetId="2" hidden="1">'R2新規事業'!$A$7:$AF$43</definedName>
    <definedName name="Z_6ED85C4B_DE61_48B6_BF5D_2E0266484EC0_.wvu.FilterData" localSheetId="8" hidden="1">対象外リスト!$A$7:$Q$42</definedName>
    <definedName name="Z_6ED85C4B_DE61_48B6_BF5D_2E0266484EC0_.wvu.FilterData" localSheetId="0" hidden="1">反映状況調!$A$7:$AU$388</definedName>
    <definedName name="Z_6ED85C4B_DE61_48B6_BF5D_2E0266484EC0_.wvu.PrintArea" localSheetId="1" hidden="1">'（様式１）反映状況調'!$A$1:$AQ$91</definedName>
    <definedName name="Z_6ED85C4B_DE61_48B6_BF5D_2E0266484EC0_.wvu.PrintArea" localSheetId="3" hidden="1">'（様式２）31新規事業'!$A$1:$AE$57</definedName>
    <definedName name="Z_6ED85C4B_DE61_48B6_BF5D_2E0266484EC0_.wvu.PrintArea" localSheetId="5" hidden="1">'（様式３）32新規要求事業'!$A$1:$S$68</definedName>
    <definedName name="Z_6ED85C4B_DE61_48B6_BF5D_2E0266484EC0_.wvu.PrintArea" localSheetId="9" hidden="1">'（様式６）対象外リスト'!$A$1:$M$66</definedName>
    <definedName name="Z_6ED85C4B_DE61_48B6_BF5D_2E0266484EC0_.wvu.PrintArea" localSheetId="2" hidden="1">'R2新規事業'!$A$1:$AE$44</definedName>
    <definedName name="Z_6ED85C4B_DE61_48B6_BF5D_2E0266484EC0_.wvu.PrintArea" localSheetId="4" hidden="1">'R3新規要求事業'!$A$1:$K$38</definedName>
    <definedName name="Z_6ED85C4B_DE61_48B6_BF5D_2E0266484EC0_.wvu.PrintArea" localSheetId="6" hidden="1">公開プロセス対象事業!$A$1:$O$21</definedName>
    <definedName name="Z_6ED85C4B_DE61_48B6_BF5D_2E0266484EC0_.wvu.PrintArea" localSheetId="8" hidden="1">対象外リスト!$A$1:$P$50</definedName>
    <definedName name="Z_6ED85C4B_DE61_48B6_BF5D_2E0266484EC0_.wvu.PrintArea" localSheetId="0" hidden="1">反映状況調!$A$1:$AT$414</definedName>
    <definedName name="Z_6ED85C4B_DE61_48B6_BF5D_2E0266484EC0_.wvu.PrintTitles" localSheetId="1" hidden="1">'（様式１）反映状況調'!$4:$7</definedName>
    <definedName name="Z_6ED85C4B_DE61_48B6_BF5D_2E0266484EC0_.wvu.PrintTitles" localSheetId="3" hidden="1">'（様式２）31新規事業'!$4:$7</definedName>
    <definedName name="Z_6ED85C4B_DE61_48B6_BF5D_2E0266484EC0_.wvu.PrintTitles" localSheetId="5" hidden="1">'（様式３）32新規要求事業'!$4:$7</definedName>
    <definedName name="Z_6ED85C4B_DE61_48B6_BF5D_2E0266484EC0_.wvu.PrintTitles" localSheetId="9" hidden="1">'（様式６）対象外リスト'!$4:$7</definedName>
    <definedName name="Z_6ED85C4B_DE61_48B6_BF5D_2E0266484EC0_.wvu.PrintTitles" localSheetId="2" hidden="1">'R2新規事業'!$4:$7</definedName>
    <definedName name="Z_6ED85C4B_DE61_48B6_BF5D_2E0266484EC0_.wvu.PrintTitles" localSheetId="4" hidden="1">'R3新規要求事業'!$4:$7</definedName>
    <definedName name="Z_6ED85C4B_DE61_48B6_BF5D_2E0266484EC0_.wvu.PrintTitles" localSheetId="6" hidden="1">公開プロセス対象事業!$4:$7</definedName>
    <definedName name="Z_6ED85C4B_DE61_48B6_BF5D_2E0266484EC0_.wvu.PrintTitles" localSheetId="8" hidden="1">対象外リスト!$4:$7</definedName>
    <definedName name="Z_6ED85C4B_DE61_48B6_BF5D_2E0266484EC0_.wvu.PrintTitles" localSheetId="0" hidden="1">反映状況調!$4:$7</definedName>
    <definedName name="Z_746F9C95_3230_4510_AA85_993064D6DE50_.wvu.FilterData" localSheetId="2" hidden="1">'R2新規事業'!$A$7:$AF$43</definedName>
    <definedName name="Z_746F9C95_3230_4510_AA85_993064D6DE50_.wvu.FilterData" localSheetId="8" hidden="1">対象外リスト!$A$7:$Q$42</definedName>
    <definedName name="Z_746F9C95_3230_4510_AA85_993064D6DE50_.wvu.FilterData" localSheetId="0" hidden="1">反映状況調!$A$7:$AU$388</definedName>
    <definedName name="Z_746F9C95_3230_4510_AA85_993064D6DE50_.wvu.PrintArea" localSheetId="1" hidden="1">'（様式１）反映状況調'!$A$1:$AQ$91</definedName>
    <definedName name="Z_746F9C95_3230_4510_AA85_993064D6DE50_.wvu.PrintArea" localSheetId="3" hidden="1">'（様式２）31新規事業'!$A$1:$AE$57</definedName>
    <definedName name="Z_746F9C95_3230_4510_AA85_993064D6DE50_.wvu.PrintArea" localSheetId="5" hidden="1">'（様式３）32新規要求事業'!$A$1:$S$68</definedName>
    <definedName name="Z_746F9C95_3230_4510_AA85_993064D6DE50_.wvu.PrintArea" localSheetId="9" hidden="1">'（様式６）対象外リスト'!$A$1:$M$66</definedName>
    <definedName name="Z_746F9C95_3230_4510_AA85_993064D6DE50_.wvu.PrintArea" localSheetId="2" hidden="1">'R2新規事業'!$A$1:$AE$44</definedName>
    <definedName name="Z_746F9C95_3230_4510_AA85_993064D6DE50_.wvu.PrintArea" localSheetId="4" hidden="1">'R3新規要求事業'!$A$1:$K$38</definedName>
    <definedName name="Z_746F9C95_3230_4510_AA85_993064D6DE50_.wvu.PrintArea" localSheetId="6" hidden="1">公開プロセス対象事業!$A$1:$O$21</definedName>
    <definedName name="Z_746F9C95_3230_4510_AA85_993064D6DE50_.wvu.PrintArea" localSheetId="8" hidden="1">対象外リスト!$A$1:$P$50</definedName>
    <definedName name="Z_746F9C95_3230_4510_AA85_993064D6DE50_.wvu.PrintArea" localSheetId="0" hidden="1">反映状況調!$A$1:$AT$414</definedName>
    <definedName name="Z_746F9C95_3230_4510_AA85_993064D6DE50_.wvu.PrintTitles" localSheetId="1" hidden="1">'（様式１）反映状況調'!$4:$7</definedName>
    <definedName name="Z_746F9C95_3230_4510_AA85_993064D6DE50_.wvu.PrintTitles" localSheetId="3" hidden="1">'（様式２）31新規事業'!$4:$7</definedName>
    <definedName name="Z_746F9C95_3230_4510_AA85_993064D6DE50_.wvu.PrintTitles" localSheetId="5" hidden="1">'（様式３）32新規要求事業'!$4:$7</definedName>
    <definedName name="Z_746F9C95_3230_4510_AA85_993064D6DE50_.wvu.PrintTitles" localSheetId="9" hidden="1">'（様式６）対象外リスト'!$4:$7</definedName>
    <definedName name="Z_746F9C95_3230_4510_AA85_993064D6DE50_.wvu.PrintTitles" localSheetId="2" hidden="1">'R2新規事業'!$4:$7</definedName>
    <definedName name="Z_746F9C95_3230_4510_AA85_993064D6DE50_.wvu.PrintTitles" localSheetId="4" hidden="1">'R3新規要求事業'!$4:$7</definedName>
    <definedName name="Z_746F9C95_3230_4510_AA85_993064D6DE50_.wvu.PrintTitles" localSheetId="6" hidden="1">公開プロセス対象事業!$4:$7</definedName>
    <definedName name="Z_746F9C95_3230_4510_AA85_993064D6DE50_.wvu.PrintTitles" localSheetId="8" hidden="1">対象外リスト!$4:$7</definedName>
    <definedName name="Z_746F9C95_3230_4510_AA85_993064D6DE50_.wvu.PrintTitles" localSheetId="0" hidden="1">反映状況調!$4:$7</definedName>
    <definedName name="Z_7A00AC99_C952_49F6_B680_B603633D281E_.wvu.FilterData" localSheetId="2" hidden="1">'R2新規事業'!$A$7:$AF$43</definedName>
    <definedName name="Z_7A00AC99_C952_49F6_B680_B603633D281E_.wvu.FilterData" localSheetId="8" hidden="1">対象外リスト!$A$7:$P$42</definedName>
    <definedName name="Z_7A00AC99_C952_49F6_B680_B603633D281E_.wvu.FilterData" localSheetId="0" hidden="1">反映状況調!$A$7:$AU$388</definedName>
    <definedName name="Z_7A00AC99_C952_49F6_B680_B603633D281E_.wvu.PrintArea" localSheetId="1" hidden="1">'（様式１）反映状況調'!$A$1:$AQ$91</definedName>
    <definedName name="Z_7A00AC99_C952_49F6_B680_B603633D281E_.wvu.PrintArea" localSheetId="3" hidden="1">'（様式２）31新規事業'!$A$1:$AE$57</definedName>
    <definedName name="Z_7A00AC99_C952_49F6_B680_B603633D281E_.wvu.PrintArea" localSheetId="5" hidden="1">'（様式３）32新規要求事業'!$A$1:$S$68</definedName>
    <definedName name="Z_7A00AC99_C952_49F6_B680_B603633D281E_.wvu.PrintArea" localSheetId="9" hidden="1">'（様式６）対象外リスト'!$A$1:$M$66</definedName>
    <definedName name="Z_7A00AC99_C952_49F6_B680_B603633D281E_.wvu.PrintArea" localSheetId="2" hidden="1">'R2新規事業'!$A$1:$AE$44</definedName>
    <definedName name="Z_7A00AC99_C952_49F6_B680_B603633D281E_.wvu.PrintArea" localSheetId="4" hidden="1">'R3新規要求事業'!$A$1:$K$38</definedName>
    <definedName name="Z_7A00AC99_C952_49F6_B680_B603633D281E_.wvu.PrintArea" localSheetId="6" hidden="1">公開プロセス対象事業!$A$1:$O$21</definedName>
    <definedName name="Z_7A00AC99_C952_49F6_B680_B603633D281E_.wvu.PrintArea" localSheetId="8" hidden="1">対象外リスト!$A$1:$P$50</definedName>
    <definedName name="Z_7A00AC99_C952_49F6_B680_B603633D281E_.wvu.PrintArea" localSheetId="0" hidden="1">反映状況調!$A$1:$AT$414</definedName>
    <definedName name="Z_7A00AC99_C952_49F6_B680_B603633D281E_.wvu.PrintTitles" localSheetId="1" hidden="1">'（様式１）反映状況調'!$4:$7</definedName>
    <definedName name="Z_7A00AC99_C952_49F6_B680_B603633D281E_.wvu.PrintTitles" localSheetId="3" hidden="1">'（様式２）31新規事業'!$4:$7</definedName>
    <definedName name="Z_7A00AC99_C952_49F6_B680_B603633D281E_.wvu.PrintTitles" localSheetId="5" hidden="1">'（様式３）32新規要求事業'!$4:$7</definedName>
    <definedName name="Z_7A00AC99_C952_49F6_B680_B603633D281E_.wvu.PrintTitles" localSheetId="9" hidden="1">'（様式６）対象外リスト'!$4:$7</definedName>
    <definedName name="Z_7A00AC99_C952_49F6_B680_B603633D281E_.wvu.PrintTitles" localSheetId="2" hidden="1">'R2新規事業'!$4:$7</definedName>
    <definedName name="Z_7A00AC99_C952_49F6_B680_B603633D281E_.wvu.PrintTitles" localSheetId="4" hidden="1">'R3新規要求事業'!$4:$7</definedName>
    <definedName name="Z_7A00AC99_C952_49F6_B680_B603633D281E_.wvu.PrintTitles" localSheetId="6" hidden="1">公開プロセス対象事業!$4:$7</definedName>
    <definedName name="Z_7A00AC99_C952_49F6_B680_B603633D281E_.wvu.PrintTitles" localSheetId="8" hidden="1">対象外リスト!$4:$7</definedName>
    <definedName name="Z_7A00AC99_C952_49F6_B680_B603633D281E_.wvu.PrintTitles" localSheetId="0" hidden="1">反映状況調!$4:$7</definedName>
    <definedName name="Z_7C6D8C4C_C6E2_46B1_A54F_21DB550C5D06_.wvu.FilterData" localSheetId="2" hidden="1">'R2新規事業'!$A$7:$AF$43</definedName>
    <definedName name="Z_7C6D8C4C_C6E2_46B1_A54F_21DB550C5D06_.wvu.FilterData" localSheetId="8" hidden="1">対象外リスト!$A$7:$Q$42</definedName>
    <definedName name="Z_7C6D8C4C_C6E2_46B1_A54F_21DB550C5D06_.wvu.FilterData" localSheetId="0" hidden="1">反映状況調!$A$7:$AU$388</definedName>
    <definedName name="Z_7C6D8C4C_C6E2_46B1_A54F_21DB550C5D06_.wvu.PrintArea" localSheetId="1" hidden="1">'（様式１）反映状況調'!$A$1:$AQ$91</definedName>
    <definedName name="Z_7C6D8C4C_C6E2_46B1_A54F_21DB550C5D06_.wvu.PrintArea" localSheetId="3" hidden="1">'（様式２）31新規事業'!$A$1:$AE$57</definedName>
    <definedName name="Z_7C6D8C4C_C6E2_46B1_A54F_21DB550C5D06_.wvu.PrintArea" localSheetId="5" hidden="1">'（様式３）32新規要求事業'!$A$1:$S$68</definedName>
    <definedName name="Z_7C6D8C4C_C6E2_46B1_A54F_21DB550C5D06_.wvu.PrintArea" localSheetId="9" hidden="1">'（様式６）対象外リスト'!$A$1:$M$66</definedName>
    <definedName name="Z_7C6D8C4C_C6E2_46B1_A54F_21DB550C5D06_.wvu.PrintArea" localSheetId="2" hidden="1">'R2新規事業'!$A$1:$AE$44</definedName>
    <definedName name="Z_7C6D8C4C_C6E2_46B1_A54F_21DB550C5D06_.wvu.PrintArea" localSheetId="4" hidden="1">'R3新規要求事業'!$A$1:$K$38</definedName>
    <definedName name="Z_7C6D8C4C_C6E2_46B1_A54F_21DB550C5D06_.wvu.PrintArea" localSheetId="6" hidden="1">公開プロセス対象事業!$A$1:$O$21</definedName>
    <definedName name="Z_7C6D8C4C_C6E2_46B1_A54F_21DB550C5D06_.wvu.PrintArea" localSheetId="8" hidden="1">対象外リスト!$A$1:$P$50</definedName>
    <definedName name="Z_7C6D8C4C_C6E2_46B1_A54F_21DB550C5D06_.wvu.PrintArea" localSheetId="0" hidden="1">反映状況調!$A$1:$AT$414</definedName>
    <definedName name="Z_7C6D8C4C_C6E2_46B1_A54F_21DB550C5D06_.wvu.PrintTitles" localSheetId="1" hidden="1">'（様式１）反映状況調'!$4:$7</definedName>
    <definedName name="Z_7C6D8C4C_C6E2_46B1_A54F_21DB550C5D06_.wvu.PrintTitles" localSheetId="3" hidden="1">'（様式２）31新規事業'!$4:$7</definedName>
    <definedName name="Z_7C6D8C4C_C6E2_46B1_A54F_21DB550C5D06_.wvu.PrintTitles" localSheetId="5" hidden="1">'（様式３）32新規要求事業'!$4:$7</definedName>
    <definedName name="Z_7C6D8C4C_C6E2_46B1_A54F_21DB550C5D06_.wvu.PrintTitles" localSheetId="9" hidden="1">'（様式６）対象外リスト'!$4:$7</definedName>
    <definedName name="Z_7C6D8C4C_C6E2_46B1_A54F_21DB550C5D06_.wvu.PrintTitles" localSheetId="2" hidden="1">'R2新規事業'!$4:$7</definedName>
    <definedName name="Z_7C6D8C4C_C6E2_46B1_A54F_21DB550C5D06_.wvu.PrintTitles" localSheetId="4" hidden="1">'R3新規要求事業'!$4:$7</definedName>
    <definedName name="Z_7C6D8C4C_C6E2_46B1_A54F_21DB550C5D06_.wvu.PrintTitles" localSheetId="6" hidden="1">公開プロセス対象事業!$4:$7</definedName>
    <definedName name="Z_7C6D8C4C_C6E2_46B1_A54F_21DB550C5D06_.wvu.PrintTitles" localSheetId="8" hidden="1">対象外リスト!$4:$7</definedName>
    <definedName name="Z_7C6D8C4C_C6E2_46B1_A54F_21DB550C5D06_.wvu.PrintTitles" localSheetId="0" hidden="1">反映状況調!$4:$7</definedName>
    <definedName name="Z_7D27FAB1_5C46_4809_9670_1E21281BBED6_.wvu.FilterData" localSheetId="0" hidden="1">反映状況調!$A$7:$AU$388</definedName>
    <definedName name="Z_88135418_AB9A_4959_9A89_7E80563CDFDA_.wvu.FilterData" localSheetId="0" hidden="1">反映状況調!$A$7:$AU$388</definedName>
    <definedName name="Z_8D14B127_CE46_44DC_9A06_6C91B7006001_.wvu.FilterData" localSheetId="2" hidden="1">'R2新規事業'!$A$7:$AF$43</definedName>
    <definedName name="Z_8D14B127_CE46_44DC_9A06_6C91B7006001_.wvu.FilterData" localSheetId="8" hidden="1">対象外リスト!$A$7:$Q$42</definedName>
    <definedName name="Z_8D14B127_CE46_44DC_9A06_6C91B7006001_.wvu.FilterData" localSheetId="0" hidden="1">反映状況調!$A$7:$AU$388</definedName>
    <definedName name="Z_8D14B127_CE46_44DC_9A06_6C91B7006001_.wvu.PrintArea" localSheetId="1" hidden="1">'（様式１）反映状況調'!$A$1:$AQ$91</definedName>
    <definedName name="Z_8D14B127_CE46_44DC_9A06_6C91B7006001_.wvu.PrintArea" localSheetId="3" hidden="1">'（様式２）31新規事業'!$A$1:$AE$57</definedName>
    <definedName name="Z_8D14B127_CE46_44DC_9A06_6C91B7006001_.wvu.PrintArea" localSheetId="5" hidden="1">'（様式３）32新規要求事業'!$A$1:$S$68</definedName>
    <definedName name="Z_8D14B127_CE46_44DC_9A06_6C91B7006001_.wvu.PrintArea" localSheetId="9" hidden="1">'（様式６）対象外リスト'!$A$1:$M$66</definedName>
    <definedName name="Z_8D14B127_CE46_44DC_9A06_6C91B7006001_.wvu.PrintArea" localSheetId="2" hidden="1">'R2新規事業'!$A$1:$AE$44</definedName>
    <definedName name="Z_8D14B127_CE46_44DC_9A06_6C91B7006001_.wvu.PrintArea" localSheetId="4" hidden="1">'R3新規要求事業'!$A$1:$K$38</definedName>
    <definedName name="Z_8D14B127_CE46_44DC_9A06_6C91B7006001_.wvu.PrintArea" localSheetId="6" hidden="1">公開プロセス対象事業!$A$1:$O$21</definedName>
    <definedName name="Z_8D14B127_CE46_44DC_9A06_6C91B7006001_.wvu.PrintArea" localSheetId="8" hidden="1">対象外リスト!$A$1:$P$50</definedName>
    <definedName name="Z_8D14B127_CE46_44DC_9A06_6C91B7006001_.wvu.PrintArea" localSheetId="0" hidden="1">反映状況調!$A$1:$AT$414</definedName>
    <definedName name="Z_8D14B127_CE46_44DC_9A06_6C91B7006001_.wvu.PrintTitles" localSheetId="1" hidden="1">'（様式１）反映状況調'!$4:$7</definedName>
    <definedName name="Z_8D14B127_CE46_44DC_9A06_6C91B7006001_.wvu.PrintTitles" localSheetId="3" hidden="1">'（様式２）31新規事業'!$4:$7</definedName>
    <definedName name="Z_8D14B127_CE46_44DC_9A06_6C91B7006001_.wvu.PrintTitles" localSheetId="5" hidden="1">'（様式３）32新規要求事業'!$4:$7</definedName>
    <definedName name="Z_8D14B127_CE46_44DC_9A06_6C91B7006001_.wvu.PrintTitles" localSheetId="9" hidden="1">'（様式６）対象外リスト'!$4:$7</definedName>
    <definedName name="Z_8D14B127_CE46_44DC_9A06_6C91B7006001_.wvu.PrintTitles" localSheetId="2" hidden="1">'R2新規事業'!$4:$7</definedName>
    <definedName name="Z_8D14B127_CE46_44DC_9A06_6C91B7006001_.wvu.PrintTitles" localSheetId="4" hidden="1">'R3新規要求事業'!$4:$7</definedName>
    <definedName name="Z_8D14B127_CE46_44DC_9A06_6C91B7006001_.wvu.PrintTitles" localSheetId="6" hidden="1">公開プロセス対象事業!$4:$7</definedName>
    <definedName name="Z_8D14B127_CE46_44DC_9A06_6C91B7006001_.wvu.PrintTitles" localSheetId="8" hidden="1">対象外リスト!$4:$7</definedName>
    <definedName name="Z_8D14B127_CE46_44DC_9A06_6C91B7006001_.wvu.PrintTitles" localSheetId="0" hidden="1">反映状況調!$4:$7</definedName>
    <definedName name="Z_8DB54C10_352E_414D_9A6C_249EC46D6C07_.wvu.FilterData" localSheetId="2" hidden="1">'R2新規事業'!$A$7:$AF$43</definedName>
    <definedName name="Z_8DB54C10_352E_414D_9A6C_249EC46D6C07_.wvu.FilterData" localSheetId="8" hidden="1">対象外リスト!$A$7:$Q$42</definedName>
    <definedName name="Z_8DB54C10_352E_414D_9A6C_249EC46D6C07_.wvu.FilterData" localSheetId="0" hidden="1">反映状況調!$A$7:$AU$388</definedName>
    <definedName name="Z_8DB54C10_352E_414D_9A6C_249EC46D6C07_.wvu.PrintArea" localSheetId="1" hidden="1">'（様式１）反映状況調'!$A$1:$AQ$91</definedName>
    <definedName name="Z_8DB54C10_352E_414D_9A6C_249EC46D6C07_.wvu.PrintArea" localSheetId="3" hidden="1">'（様式２）31新規事業'!$A$1:$AE$57</definedName>
    <definedName name="Z_8DB54C10_352E_414D_9A6C_249EC46D6C07_.wvu.PrintArea" localSheetId="5" hidden="1">'（様式３）32新規要求事業'!$A$1:$S$68</definedName>
    <definedName name="Z_8DB54C10_352E_414D_9A6C_249EC46D6C07_.wvu.PrintArea" localSheetId="9" hidden="1">'（様式６）対象外リスト'!$A$1:$M$66</definedName>
    <definedName name="Z_8DB54C10_352E_414D_9A6C_249EC46D6C07_.wvu.PrintArea" localSheetId="2" hidden="1">'R2新規事業'!$A$1:$AE$44</definedName>
    <definedName name="Z_8DB54C10_352E_414D_9A6C_249EC46D6C07_.wvu.PrintArea" localSheetId="4" hidden="1">'R3新規要求事業'!$A$1:$K$38</definedName>
    <definedName name="Z_8DB54C10_352E_414D_9A6C_249EC46D6C07_.wvu.PrintArea" localSheetId="6" hidden="1">公開プロセス対象事業!$A$1:$O$21</definedName>
    <definedName name="Z_8DB54C10_352E_414D_9A6C_249EC46D6C07_.wvu.PrintArea" localSheetId="8" hidden="1">対象外リスト!$A$1:$P$50</definedName>
    <definedName name="Z_8DB54C10_352E_414D_9A6C_249EC46D6C07_.wvu.PrintArea" localSheetId="0" hidden="1">反映状況調!$A$1:$AT$414</definedName>
    <definedName name="Z_8DB54C10_352E_414D_9A6C_249EC46D6C07_.wvu.PrintTitles" localSheetId="1" hidden="1">'（様式１）反映状況調'!$4:$7</definedName>
    <definedName name="Z_8DB54C10_352E_414D_9A6C_249EC46D6C07_.wvu.PrintTitles" localSheetId="3" hidden="1">'（様式２）31新規事業'!$4:$7</definedName>
    <definedName name="Z_8DB54C10_352E_414D_9A6C_249EC46D6C07_.wvu.PrintTitles" localSheetId="5" hidden="1">'（様式３）32新規要求事業'!$4:$7</definedName>
    <definedName name="Z_8DB54C10_352E_414D_9A6C_249EC46D6C07_.wvu.PrintTitles" localSheetId="9" hidden="1">'（様式６）対象外リスト'!$4:$7</definedName>
    <definedName name="Z_8DB54C10_352E_414D_9A6C_249EC46D6C07_.wvu.PrintTitles" localSheetId="2" hidden="1">'R2新規事業'!$4:$7</definedName>
    <definedName name="Z_8DB54C10_352E_414D_9A6C_249EC46D6C07_.wvu.PrintTitles" localSheetId="4" hidden="1">'R3新規要求事業'!$4:$7</definedName>
    <definedName name="Z_8DB54C10_352E_414D_9A6C_249EC46D6C07_.wvu.PrintTitles" localSheetId="6" hidden="1">公開プロセス対象事業!$4:$7</definedName>
    <definedName name="Z_8DB54C10_352E_414D_9A6C_249EC46D6C07_.wvu.PrintTitles" localSheetId="8" hidden="1">対象外リスト!$4:$7</definedName>
    <definedName name="Z_8DB54C10_352E_414D_9A6C_249EC46D6C07_.wvu.PrintTitles" localSheetId="0" hidden="1">反映状況調!$4:$7</definedName>
    <definedName name="Z_91C2A9E4_FF26_4931_8E34_D820D22EBFE1_.wvu.Cols" localSheetId="0" hidden="1">反映状況調!$V:$V</definedName>
    <definedName name="Z_91C2A9E4_FF26_4931_8E34_D820D22EBFE1_.wvu.FilterData" localSheetId="2" hidden="1">'R2新規事業'!$A$7:$AF$43</definedName>
    <definedName name="Z_91C2A9E4_FF26_4931_8E34_D820D22EBFE1_.wvu.FilterData" localSheetId="8" hidden="1">対象外リスト!$A$7:$P$42</definedName>
    <definedName name="Z_91C2A9E4_FF26_4931_8E34_D820D22EBFE1_.wvu.FilterData" localSheetId="0" hidden="1">反映状況調!$A$7:$AU$388</definedName>
    <definedName name="Z_91C2A9E4_FF26_4931_8E34_D820D22EBFE1_.wvu.PrintArea" localSheetId="1" hidden="1">'（様式１）反映状況調'!$A$1:$AQ$91</definedName>
    <definedName name="Z_91C2A9E4_FF26_4931_8E34_D820D22EBFE1_.wvu.PrintArea" localSheetId="3" hidden="1">'（様式２）31新規事業'!$A$1:$AE$57</definedName>
    <definedName name="Z_91C2A9E4_FF26_4931_8E34_D820D22EBFE1_.wvu.PrintArea" localSheetId="5" hidden="1">'（様式３）32新規要求事業'!$A$1:$S$68</definedName>
    <definedName name="Z_91C2A9E4_FF26_4931_8E34_D820D22EBFE1_.wvu.PrintArea" localSheetId="9" hidden="1">'（様式６）対象外リスト'!$A$1:$M$66</definedName>
    <definedName name="Z_91C2A9E4_FF26_4931_8E34_D820D22EBFE1_.wvu.PrintArea" localSheetId="2" hidden="1">'R2新規事業'!$A$1:$AE$44</definedName>
    <definedName name="Z_91C2A9E4_FF26_4931_8E34_D820D22EBFE1_.wvu.PrintArea" localSheetId="4" hidden="1">'R3新規要求事業'!$A$1:$K$38</definedName>
    <definedName name="Z_91C2A9E4_FF26_4931_8E34_D820D22EBFE1_.wvu.PrintArea" localSheetId="6" hidden="1">公開プロセス対象事業!$A$1:$O$21</definedName>
    <definedName name="Z_91C2A9E4_FF26_4931_8E34_D820D22EBFE1_.wvu.PrintArea" localSheetId="8" hidden="1">対象外リスト!$A$1:$P$50</definedName>
    <definedName name="Z_91C2A9E4_FF26_4931_8E34_D820D22EBFE1_.wvu.PrintArea" localSheetId="0" hidden="1">反映状況調!$A$1:$AT$414</definedName>
    <definedName name="Z_91C2A9E4_FF26_4931_8E34_D820D22EBFE1_.wvu.PrintTitles" localSheetId="1" hidden="1">'（様式１）反映状況調'!$4:$7</definedName>
    <definedName name="Z_91C2A9E4_FF26_4931_8E34_D820D22EBFE1_.wvu.PrintTitles" localSheetId="3" hidden="1">'（様式２）31新規事業'!$4:$7</definedName>
    <definedName name="Z_91C2A9E4_FF26_4931_8E34_D820D22EBFE1_.wvu.PrintTitles" localSheetId="5" hidden="1">'（様式３）32新規要求事業'!$4:$7</definedName>
    <definedName name="Z_91C2A9E4_FF26_4931_8E34_D820D22EBFE1_.wvu.PrintTitles" localSheetId="9" hidden="1">'（様式６）対象外リスト'!$4:$7</definedName>
    <definedName name="Z_91C2A9E4_FF26_4931_8E34_D820D22EBFE1_.wvu.PrintTitles" localSheetId="2" hidden="1">'R2新規事業'!$4:$7</definedName>
    <definedName name="Z_91C2A9E4_FF26_4931_8E34_D820D22EBFE1_.wvu.PrintTitles" localSheetId="4" hidden="1">'R3新規要求事業'!$4:$7</definedName>
    <definedName name="Z_91C2A9E4_FF26_4931_8E34_D820D22EBFE1_.wvu.PrintTitles" localSheetId="6" hidden="1">公開プロセス対象事業!$4:$7</definedName>
    <definedName name="Z_91C2A9E4_FF26_4931_8E34_D820D22EBFE1_.wvu.PrintTitles" localSheetId="8" hidden="1">対象外リスト!$4:$7</definedName>
    <definedName name="Z_91C2A9E4_FF26_4931_8E34_D820D22EBFE1_.wvu.PrintTitles" localSheetId="0" hidden="1">反映状況調!$4:$7</definedName>
    <definedName name="Z_92EA7FDE_D898_4697_9738_36577187C2B0_.wvu.FilterData" localSheetId="2" hidden="1">'R2新規事業'!$A$7:$AF$43</definedName>
    <definedName name="Z_92EA7FDE_D898_4697_9738_36577187C2B0_.wvu.FilterData" localSheetId="8" hidden="1">対象外リスト!$A$7:$P$42</definedName>
    <definedName name="Z_92EA7FDE_D898_4697_9738_36577187C2B0_.wvu.FilterData" localSheetId="0" hidden="1">反映状況調!$A$7:$AU$388</definedName>
    <definedName name="Z_92EA7FDE_D898_4697_9738_36577187C2B0_.wvu.PrintArea" localSheetId="1" hidden="1">'（様式１）反映状況調'!$A$1:$AQ$91</definedName>
    <definedName name="Z_92EA7FDE_D898_4697_9738_36577187C2B0_.wvu.PrintArea" localSheetId="3" hidden="1">'（様式２）31新規事業'!$A$1:$AE$57</definedName>
    <definedName name="Z_92EA7FDE_D898_4697_9738_36577187C2B0_.wvu.PrintArea" localSheetId="5" hidden="1">'（様式３）32新規要求事業'!$A$1:$S$68</definedName>
    <definedName name="Z_92EA7FDE_D898_4697_9738_36577187C2B0_.wvu.PrintArea" localSheetId="9" hidden="1">'（様式６）対象外リスト'!$A$1:$M$66</definedName>
    <definedName name="Z_92EA7FDE_D898_4697_9738_36577187C2B0_.wvu.PrintArea" localSheetId="2" hidden="1">'R2新規事業'!$A$1:$AE$44</definedName>
    <definedName name="Z_92EA7FDE_D898_4697_9738_36577187C2B0_.wvu.PrintArea" localSheetId="4" hidden="1">'R3新規要求事業'!$A$1:$K$38</definedName>
    <definedName name="Z_92EA7FDE_D898_4697_9738_36577187C2B0_.wvu.PrintArea" localSheetId="6" hidden="1">公開プロセス対象事業!$A$1:$O$21</definedName>
    <definedName name="Z_92EA7FDE_D898_4697_9738_36577187C2B0_.wvu.PrintArea" localSheetId="8" hidden="1">対象外リスト!$A$1:$P$50</definedName>
    <definedName name="Z_92EA7FDE_D898_4697_9738_36577187C2B0_.wvu.PrintArea" localSheetId="0" hidden="1">反映状況調!$A$1:$AT$414</definedName>
    <definedName name="Z_92EA7FDE_D898_4697_9738_36577187C2B0_.wvu.PrintTitles" localSheetId="1" hidden="1">'（様式１）反映状況調'!$4:$7</definedName>
    <definedName name="Z_92EA7FDE_D898_4697_9738_36577187C2B0_.wvu.PrintTitles" localSheetId="3" hidden="1">'（様式２）31新規事業'!$4:$7</definedName>
    <definedName name="Z_92EA7FDE_D898_4697_9738_36577187C2B0_.wvu.PrintTitles" localSheetId="5" hidden="1">'（様式３）32新規要求事業'!$4:$7</definedName>
    <definedName name="Z_92EA7FDE_D898_4697_9738_36577187C2B0_.wvu.PrintTitles" localSheetId="9" hidden="1">'（様式６）対象外リスト'!$4:$7</definedName>
    <definedName name="Z_92EA7FDE_D898_4697_9738_36577187C2B0_.wvu.PrintTitles" localSheetId="2" hidden="1">'R2新規事業'!$4:$7</definedName>
    <definedName name="Z_92EA7FDE_D898_4697_9738_36577187C2B0_.wvu.PrintTitles" localSheetId="4" hidden="1">'R3新規要求事業'!$4:$7</definedName>
    <definedName name="Z_92EA7FDE_D898_4697_9738_36577187C2B0_.wvu.PrintTitles" localSheetId="6" hidden="1">公開プロセス対象事業!$4:$7</definedName>
    <definedName name="Z_92EA7FDE_D898_4697_9738_36577187C2B0_.wvu.PrintTitles" localSheetId="8" hidden="1">対象外リスト!$4:$7</definedName>
    <definedName name="Z_92EA7FDE_D898_4697_9738_36577187C2B0_.wvu.PrintTitles" localSheetId="0" hidden="1">反映状況調!$4:$7</definedName>
    <definedName name="Z_97C39E80_E752_45CB_9D6B_7D77726E636B_.wvu.FilterData" localSheetId="0" hidden="1">反映状況調!$A$7:$AU$388</definedName>
    <definedName name="Z_9A692187_2967_4324_A35E_908BAEC51B2A_.wvu.FilterData" localSheetId="2" hidden="1">'R2新規事業'!$A$7:$AF$43</definedName>
    <definedName name="Z_9A692187_2967_4324_A35E_908BAEC51B2A_.wvu.FilterData" localSheetId="8" hidden="1">対象外リスト!$A$7:$Q$42</definedName>
    <definedName name="Z_9A692187_2967_4324_A35E_908BAEC51B2A_.wvu.FilterData" localSheetId="0" hidden="1">反映状況調!$A$7:$AU$388</definedName>
    <definedName name="Z_9A692187_2967_4324_A35E_908BAEC51B2A_.wvu.PrintArea" localSheetId="1" hidden="1">'（様式１）反映状況調'!$A$1:$AQ$91</definedName>
    <definedName name="Z_9A692187_2967_4324_A35E_908BAEC51B2A_.wvu.PrintArea" localSheetId="3" hidden="1">'（様式２）31新規事業'!$A$1:$AE$57</definedName>
    <definedName name="Z_9A692187_2967_4324_A35E_908BAEC51B2A_.wvu.PrintArea" localSheetId="5" hidden="1">'（様式３）32新規要求事業'!$A$1:$S$68</definedName>
    <definedName name="Z_9A692187_2967_4324_A35E_908BAEC51B2A_.wvu.PrintArea" localSheetId="9" hidden="1">'（様式６）対象外リスト'!$A$1:$M$66</definedName>
    <definedName name="Z_9A692187_2967_4324_A35E_908BAEC51B2A_.wvu.PrintArea" localSheetId="2" hidden="1">'R2新規事業'!$A$1:$AE$44</definedName>
    <definedName name="Z_9A692187_2967_4324_A35E_908BAEC51B2A_.wvu.PrintArea" localSheetId="4" hidden="1">'R3新規要求事業'!$A$1:$K$38</definedName>
    <definedName name="Z_9A692187_2967_4324_A35E_908BAEC51B2A_.wvu.PrintArea" localSheetId="6" hidden="1">公開プロセス対象事業!$A$1:$O$21</definedName>
    <definedName name="Z_9A692187_2967_4324_A35E_908BAEC51B2A_.wvu.PrintArea" localSheetId="8" hidden="1">対象外リスト!$A$1:$P$50</definedName>
    <definedName name="Z_9A692187_2967_4324_A35E_908BAEC51B2A_.wvu.PrintArea" localSheetId="0" hidden="1">反映状況調!$A$1:$AT$414</definedName>
    <definedName name="Z_9A692187_2967_4324_A35E_908BAEC51B2A_.wvu.PrintTitles" localSheetId="1" hidden="1">'（様式１）反映状況調'!$4:$7</definedName>
    <definedName name="Z_9A692187_2967_4324_A35E_908BAEC51B2A_.wvu.PrintTitles" localSheetId="3" hidden="1">'（様式２）31新規事業'!$4:$7</definedName>
    <definedName name="Z_9A692187_2967_4324_A35E_908BAEC51B2A_.wvu.PrintTitles" localSheetId="5" hidden="1">'（様式３）32新規要求事業'!$4:$7</definedName>
    <definedName name="Z_9A692187_2967_4324_A35E_908BAEC51B2A_.wvu.PrintTitles" localSheetId="9" hidden="1">'（様式６）対象外リスト'!$4:$7</definedName>
    <definedName name="Z_9A692187_2967_4324_A35E_908BAEC51B2A_.wvu.PrintTitles" localSheetId="2" hidden="1">'R2新規事業'!$4:$7</definedName>
    <definedName name="Z_9A692187_2967_4324_A35E_908BAEC51B2A_.wvu.PrintTitles" localSheetId="4" hidden="1">'R3新規要求事業'!$4:$7</definedName>
    <definedName name="Z_9A692187_2967_4324_A35E_908BAEC51B2A_.wvu.PrintTitles" localSheetId="6" hidden="1">公開プロセス対象事業!$4:$7</definedName>
    <definedName name="Z_9A692187_2967_4324_A35E_908BAEC51B2A_.wvu.PrintTitles" localSheetId="8" hidden="1">対象外リスト!$4:$7</definedName>
    <definedName name="Z_9A692187_2967_4324_A35E_908BAEC51B2A_.wvu.PrintTitles" localSheetId="0" hidden="1">反映状況調!$4:$7</definedName>
    <definedName name="Z_9B0902EB_ECDB_4FB0_A950_3C02467C2C15_.wvu.FilterData" localSheetId="2" hidden="1">'R2新規事業'!$A$7:$AF$43</definedName>
    <definedName name="Z_9B0902EB_ECDB_4FB0_A950_3C02467C2C15_.wvu.FilterData" localSheetId="8" hidden="1">対象外リスト!$A$7:$P$42</definedName>
    <definedName name="Z_9B0902EB_ECDB_4FB0_A950_3C02467C2C15_.wvu.FilterData" localSheetId="0" hidden="1">反映状況調!$A$7:$AU$388</definedName>
    <definedName name="Z_9B0902EB_ECDB_4FB0_A950_3C02467C2C15_.wvu.PrintArea" localSheetId="1" hidden="1">'（様式１）反映状況調'!$A$1:$AQ$91</definedName>
    <definedName name="Z_9B0902EB_ECDB_4FB0_A950_3C02467C2C15_.wvu.PrintArea" localSheetId="3" hidden="1">'（様式２）31新規事業'!$A$1:$AE$57</definedName>
    <definedName name="Z_9B0902EB_ECDB_4FB0_A950_3C02467C2C15_.wvu.PrintArea" localSheetId="5" hidden="1">'（様式３）32新規要求事業'!$A$1:$S$68</definedName>
    <definedName name="Z_9B0902EB_ECDB_4FB0_A950_3C02467C2C15_.wvu.PrintArea" localSheetId="9" hidden="1">'（様式６）対象外リスト'!$A$1:$M$66</definedName>
    <definedName name="Z_9B0902EB_ECDB_4FB0_A950_3C02467C2C15_.wvu.PrintArea" localSheetId="2" hidden="1">'R2新規事業'!$A$1:$AE$44</definedName>
    <definedName name="Z_9B0902EB_ECDB_4FB0_A950_3C02467C2C15_.wvu.PrintArea" localSheetId="4" hidden="1">'R3新規要求事業'!$A$1:$K$38</definedName>
    <definedName name="Z_9B0902EB_ECDB_4FB0_A950_3C02467C2C15_.wvu.PrintArea" localSheetId="6" hidden="1">公開プロセス対象事業!$A$1:$O$21</definedName>
    <definedName name="Z_9B0902EB_ECDB_4FB0_A950_3C02467C2C15_.wvu.PrintArea" localSheetId="8" hidden="1">対象外リスト!$A$1:$P$50</definedName>
    <definedName name="Z_9B0902EB_ECDB_4FB0_A950_3C02467C2C15_.wvu.PrintArea" localSheetId="0" hidden="1">反映状況調!$A$1:$AT$414</definedName>
    <definedName name="Z_9B0902EB_ECDB_4FB0_A950_3C02467C2C15_.wvu.PrintTitles" localSheetId="1" hidden="1">'（様式１）反映状況調'!$4:$7</definedName>
    <definedName name="Z_9B0902EB_ECDB_4FB0_A950_3C02467C2C15_.wvu.PrintTitles" localSheetId="3" hidden="1">'（様式２）31新規事業'!$4:$7</definedName>
    <definedName name="Z_9B0902EB_ECDB_4FB0_A950_3C02467C2C15_.wvu.PrintTitles" localSheetId="5" hidden="1">'（様式３）32新規要求事業'!$4:$7</definedName>
    <definedName name="Z_9B0902EB_ECDB_4FB0_A950_3C02467C2C15_.wvu.PrintTitles" localSheetId="9" hidden="1">'（様式６）対象外リスト'!$4:$7</definedName>
    <definedName name="Z_9B0902EB_ECDB_4FB0_A950_3C02467C2C15_.wvu.PrintTitles" localSheetId="2" hidden="1">'R2新規事業'!$4:$7</definedName>
    <definedName name="Z_9B0902EB_ECDB_4FB0_A950_3C02467C2C15_.wvu.PrintTitles" localSheetId="4" hidden="1">'R3新規要求事業'!$4:$7</definedName>
    <definedName name="Z_9B0902EB_ECDB_4FB0_A950_3C02467C2C15_.wvu.PrintTitles" localSheetId="6" hidden="1">公開プロセス対象事業!$4:$7</definedName>
    <definedName name="Z_9B0902EB_ECDB_4FB0_A950_3C02467C2C15_.wvu.PrintTitles" localSheetId="8" hidden="1">対象外リスト!$4:$7</definedName>
    <definedName name="Z_9B0902EB_ECDB_4FB0_A950_3C02467C2C15_.wvu.PrintTitles" localSheetId="0" hidden="1">反映状況調!$4:$7</definedName>
    <definedName name="Z_9FAA8A35_559A_4FA9_A8D5_72C61E918D9F_.wvu.FilterData" localSheetId="2" hidden="1">'R2新規事業'!$A$7:$AF$43</definedName>
    <definedName name="Z_9FAA8A35_559A_4FA9_A8D5_72C61E918D9F_.wvu.FilterData" localSheetId="8" hidden="1">対象外リスト!$A$7:$P$42</definedName>
    <definedName name="Z_9FAA8A35_559A_4FA9_A8D5_72C61E918D9F_.wvu.FilterData" localSheetId="0" hidden="1">反映状況調!$A$7:$AU$388</definedName>
    <definedName name="Z_9FAA8A35_559A_4FA9_A8D5_72C61E918D9F_.wvu.PrintArea" localSheetId="1" hidden="1">'（様式１）反映状況調'!$A$1:$AQ$91</definedName>
    <definedName name="Z_9FAA8A35_559A_4FA9_A8D5_72C61E918D9F_.wvu.PrintArea" localSheetId="3" hidden="1">'（様式２）31新規事業'!$A$1:$AE$57</definedName>
    <definedName name="Z_9FAA8A35_559A_4FA9_A8D5_72C61E918D9F_.wvu.PrintArea" localSheetId="5" hidden="1">'（様式３）32新規要求事業'!$A$1:$S$68</definedName>
    <definedName name="Z_9FAA8A35_559A_4FA9_A8D5_72C61E918D9F_.wvu.PrintArea" localSheetId="9" hidden="1">'（様式６）対象外リスト'!$A$1:$M$66</definedName>
    <definedName name="Z_9FAA8A35_559A_4FA9_A8D5_72C61E918D9F_.wvu.PrintArea" localSheetId="2" hidden="1">'R2新規事業'!$A$1:$AE$44</definedName>
    <definedName name="Z_9FAA8A35_559A_4FA9_A8D5_72C61E918D9F_.wvu.PrintArea" localSheetId="4" hidden="1">'R3新規要求事業'!$A$1:$K$38</definedName>
    <definedName name="Z_9FAA8A35_559A_4FA9_A8D5_72C61E918D9F_.wvu.PrintArea" localSheetId="6" hidden="1">公開プロセス対象事業!$A$1:$O$21</definedName>
    <definedName name="Z_9FAA8A35_559A_4FA9_A8D5_72C61E918D9F_.wvu.PrintArea" localSheetId="8" hidden="1">対象外リスト!$A$1:$P$50</definedName>
    <definedName name="Z_9FAA8A35_559A_4FA9_A8D5_72C61E918D9F_.wvu.PrintArea" localSheetId="0" hidden="1">反映状況調!$A$1:$AT$414</definedName>
    <definedName name="Z_9FAA8A35_559A_4FA9_A8D5_72C61E918D9F_.wvu.PrintTitles" localSheetId="1" hidden="1">'（様式１）反映状況調'!$4:$7</definedName>
    <definedName name="Z_9FAA8A35_559A_4FA9_A8D5_72C61E918D9F_.wvu.PrintTitles" localSheetId="3" hidden="1">'（様式２）31新規事業'!$4:$7</definedName>
    <definedName name="Z_9FAA8A35_559A_4FA9_A8D5_72C61E918D9F_.wvu.PrintTitles" localSheetId="5" hidden="1">'（様式３）32新規要求事業'!$4:$7</definedName>
    <definedName name="Z_9FAA8A35_559A_4FA9_A8D5_72C61E918D9F_.wvu.PrintTitles" localSheetId="9" hidden="1">'（様式６）対象外リスト'!$4:$7</definedName>
    <definedName name="Z_9FAA8A35_559A_4FA9_A8D5_72C61E918D9F_.wvu.PrintTitles" localSheetId="2" hidden="1">'R2新規事業'!$4:$7</definedName>
    <definedName name="Z_9FAA8A35_559A_4FA9_A8D5_72C61E918D9F_.wvu.PrintTitles" localSheetId="4" hidden="1">'R3新規要求事業'!$4:$7</definedName>
    <definedName name="Z_9FAA8A35_559A_4FA9_A8D5_72C61E918D9F_.wvu.PrintTitles" localSheetId="6" hidden="1">公開プロセス対象事業!$4:$7</definedName>
    <definedName name="Z_9FAA8A35_559A_4FA9_A8D5_72C61E918D9F_.wvu.PrintTitles" localSheetId="8" hidden="1">対象外リスト!$4:$7</definedName>
    <definedName name="Z_9FAA8A35_559A_4FA9_A8D5_72C61E918D9F_.wvu.PrintTitles" localSheetId="0" hidden="1">反映状況調!$4:$7</definedName>
    <definedName name="Z_A763937E_446A_4928_8F42_29A905B91EDA_.wvu.FilterData" localSheetId="2" hidden="1">'R2新規事業'!$A$7:$AF$43</definedName>
    <definedName name="Z_A763937E_446A_4928_8F42_29A905B91EDA_.wvu.FilterData" localSheetId="8" hidden="1">対象外リスト!$A$7:$Q$42</definedName>
    <definedName name="Z_A763937E_446A_4928_8F42_29A905B91EDA_.wvu.FilterData" localSheetId="0" hidden="1">反映状況調!$A$7:$AU$388</definedName>
    <definedName name="Z_A763937E_446A_4928_8F42_29A905B91EDA_.wvu.PrintArea" localSheetId="1" hidden="1">'（様式１）反映状況調'!$A$1:$AQ$91</definedName>
    <definedName name="Z_A763937E_446A_4928_8F42_29A905B91EDA_.wvu.PrintArea" localSheetId="3" hidden="1">'（様式２）31新規事業'!$A$1:$AE$57</definedName>
    <definedName name="Z_A763937E_446A_4928_8F42_29A905B91EDA_.wvu.PrintArea" localSheetId="5" hidden="1">'（様式３）32新規要求事業'!$A$1:$S$68</definedName>
    <definedName name="Z_A763937E_446A_4928_8F42_29A905B91EDA_.wvu.PrintArea" localSheetId="9" hidden="1">'（様式６）対象外リスト'!$A$1:$M$66</definedName>
    <definedName name="Z_A763937E_446A_4928_8F42_29A905B91EDA_.wvu.PrintArea" localSheetId="2" hidden="1">'R2新規事業'!$A$1:$AE$44</definedName>
    <definedName name="Z_A763937E_446A_4928_8F42_29A905B91EDA_.wvu.PrintArea" localSheetId="4" hidden="1">'R3新規要求事業'!$A$1:$K$38</definedName>
    <definedName name="Z_A763937E_446A_4928_8F42_29A905B91EDA_.wvu.PrintArea" localSheetId="6" hidden="1">公開プロセス対象事業!$A$1:$O$21</definedName>
    <definedName name="Z_A763937E_446A_4928_8F42_29A905B91EDA_.wvu.PrintArea" localSheetId="8" hidden="1">対象外リスト!$A$1:$P$50</definedName>
    <definedName name="Z_A763937E_446A_4928_8F42_29A905B91EDA_.wvu.PrintArea" localSheetId="0" hidden="1">反映状況調!$A$1:$AT$414</definedName>
    <definedName name="Z_A763937E_446A_4928_8F42_29A905B91EDA_.wvu.PrintTitles" localSheetId="1" hidden="1">'（様式１）反映状況調'!$4:$7</definedName>
    <definedName name="Z_A763937E_446A_4928_8F42_29A905B91EDA_.wvu.PrintTitles" localSheetId="3" hidden="1">'（様式２）31新規事業'!$4:$7</definedName>
    <definedName name="Z_A763937E_446A_4928_8F42_29A905B91EDA_.wvu.PrintTitles" localSheetId="5" hidden="1">'（様式３）32新規要求事業'!$4:$7</definedName>
    <definedName name="Z_A763937E_446A_4928_8F42_29A905B91EDA_.wvu.PrintTitles" localSheetId="9" hidden="1">'（様式６）対象外リスト'!$4:$7</definedName>
    <definedName name="Z_A763937E_446A_4928_8F42_29A905B91EDA_.wvu.PrintTitles" localSheetId="2" hidden="1">'R2新規事業'!$4:$7</definedName>
    <definedName name="Z_A763937E_446A_4928_8F42_29A905B91EDA_.wvu.PrintTitles" localSheetId="4" hidden="1">'R3新規要求事業'!$4:$7</definedName>
    <definedName name="Z_A763937E_446A_4928_8F42_29A905B91EDA_.wvu.PrintTitles" localSheetId="6" hidden="1">公開プロセス対象事業!$4:$7</definedName>
    <definedName name="Z_A763937E_446A_4928_8F42_29A905B91EDA_.wvu.PrintTitles" localSheetId="8" hidden="1">対象外リスト!$4:$7</definedName>
    <definedName name="Z_A763937E_446A_4928_8F42_29A905B91EDA_.wvu.PrintTitles" localSheetId="0" hidden="1">反映状況調!$4:$7</definedName>
    <definedName name="Z_A9740F7C_916A_418C_A166_87E83260F243_.wvu.FilterData" localSheetId="2" hidden="1">'R2新規事業'!$A$7:$AF$43</definedName>
    <definedName name="Z_A9740F7C_916A_418C_A166_87E83260F243_.wvu.FilterData" localSheetId="8" hidden="1">対象外リスト!$A$7:$Q$42</definedName>
    <definedName name="Z_A9740F7C_916A_418C_A166_87E83260F243_.wvu.FilterData" localSheetId="0" hidden="1">反映状況調!$A$7:$AU$388</definedName>
    <definedName name="Z_A9740F7C_916A_418C_A166_87E83260F243_.wvu.PrintArea" localSheetId="1" hidden="1">'（様式１）反映状況調'!$A$1:$AQ$91</definedName>
    <definedName name="Z_A9740F7C_916A_418C_A166_87E83260F243_.wvu.PrintArea" localSheetId="3" hidden="1">'（様式２）31新規事業'!$A$1:$AE$57</definedName>
    <definedName name="Z_A9740F7C_916A_418C_A166_87E83260F243_.wvu.PrintArea" localSheetId="5" hidden="1">'（様式３）32新規要求事業'!$A$1:$S$68</definedName>
    <definedName name="Z_A9740F7C_916A_418C_A166_87E83260F243_.wvu.PrintArea" localSheetId="9" hidden="1">'（様式６）対象外リスト'!$A$1:$M$66</definedName>
    <definedName name="Z_A9740F7C_916A_418C_A166_87E83260F243_.wvu.PrintArea" localSheetId="2" hidden="1">'R2新規事業'!$A$1:$AE$44</definedName>
    <definedName name="Z_A9740F7C_916A_418C_A166_87E83260F243_.wvu.PrintArea" localSheetId="4" hidden="1">'R3新規要求事業'!$A$1:$K$38</definedName>
    <definedName name="Z_A9740F7C_916A_418C_A166_87E83260F243_.wvu.PrintArea" localSheetId="6" hidden="1">公開プロセス対象事業!$A$1:$O$21</definedName>
    <definedName name="Z_A9740F7C_916A_418C_A166_87E83260F243_.wvu.PrintArea" localSheetId="8" hidden="1">対象外リスト!$A$1:$P$50</definedName>
    <definedName name="Z_A9740F7C_916A_418C_A166_87E83260F243_.wvu.PrintArea" localSheetId="0" hidden="1">反映状況調!$A$1:$AT$414</definedName>
    <definedName name="Z_A9740F7C_916A_418C_A166_87E83260F243_.wvu.PrintTitles" localSheetId="1" hidden="1">'（様式１）反映状況調'!$4:$7</definedName>
    <definedName name="Z_A9740F7C_916A_418C_A166_87E83260F243_.wvu.PrintTitles" localSheetId="3" hidden="1">'（様式２）31新規事業'!$4:$7</definedName>
    <definedName name="Z_A9740F7C_916A_418C_A166_87E83260F243_.wvu.PrintTitles" localSheetId="5" hidden="1">'（様式３）32新規要求事業'!$4:$7</definedName>
    <definedName name="Z_A9740F7C_916A_418C_A166_87E83260F243_.wvu.PrintTitles" localSheetId="9" hidden="1">'（様式６）対象外リスト'!$4:$7</definedName>
    <definedName name="Z_A9740F7C_916A_418C_A166_87E83260F243_.wvu.PrintTitles" localSheetId="2" hidden="1">'R2新規事業'!$4:$7</definedName>
    <definedName name="Z_A9740F7C_916A_418C_A166_87E83260F243_.wvu.PrintTitles" localSheetId="4" hidden="1">'R3新規要求事業'!$4:$7</definedName>
    <definedName name="Z_A9740F7C_916A_418C_A166_87E83260F243_.wvu.PrintTitles" localSheetId="6" hidden="1">公開プロセス対象事業!$4:$7</definedName>
    <definedName name="Z_A9740F7C_916A_418C_A166_87E83260F243_.wvu.PrintTitles" localSheetId="8" hidden="1">対象外リスト!$4:$7</definedName>
    <definedName name="Z_A9740F7C_916A_418C_A166_87E83260F243_.wvu.PrintTitles" localSheetId="0" hidden="1">反映状況調!$4:$7</definedName>
    <definedName name="Z_ABFE2247_6EAE_4D0B_BB7E_012486792118_.wvu.FilterData" localSheetId="2" hidden="1">'R2新規事業'!$A$7:$AF$43</definedName>
    <definedName name="Z_ABFE2247_6EAE_4D0B_BB7E_012486792118_.wvu.FilterData" localSheetId="0" hidden="1">反映状況調!$A$7:$AU$388</definedName>
    <definedName name="Z_AEA5DD58_BC63_4BF6_8024_5E428F44863F_.wvu.FilterData" localSheetId="2" hidden="1">'R2新規事業'!$A$7:$AF$43</definedName>
    <definedName name="Z_AEA5DD58_BC63_4BF6_8024_5E428F44863F_.wvu.FilterData" localSheetId="8" hidden="1">対象外リスト!$A$7:$Q$42</definedName>
    <definedName name="Z_AEA5DD58_BC63_4BF6_8024_5E428F44863F_.wvu.FilterData" localSheetId="0" hidden="1">反映状況調!$A$7:$AU$388</definedName>
    <definedName name="Z_AEA5DD58_BC63_4BF6_8024_5E428F44863F_.wvu.PrintArea" localSheetId="1" hidden="1">'（様式１）反映状況調'!$A$1:$AQ$91</definedName>
    <definedName name="Z_AEA5DD58_BC63_4BF6_8024_5E428F44863F_.wvu.PrintArea" localSheetId="3" hidden="1">'（様式２）31新規事業'!$A$1:$AE$57</definedName>
    <definedName name="Z_AEA5DD58_BC63_4BF6_8024_5E428F44863F_.wvu.PrintArea" localSheetId="5" hidden="1">'（様式３）32新規要求事業'!$A$1:$S$68</definedName>
    <definedName name="Z_AEA5DD58_BC63_4BF6_8024_5E428F44863F_.wvu.PrintArea" localSheetId="9" hidden="1">'（様式６）対象外リスト'!$A$1:$M$66</definedName>
    <definedName name="Z_AEA5DD58_BC63_4BF6_8024_5E428F44863F_.wvu.PrintArea" localSheetId="2" hidden="1">'R2新規事業'!$A$1:$AE$44</definedName>
    <definedName name="Z_AEA5DD58_BC63_4BF6_8024_5E428F44863F_.wvu.PrintArea" localSheetId="4" hidden="1">'R3新規要求事業'!$A$1:$K$38</definedName>
    <definedName name="Z_AEA5DD58_BC63_4BF6_8024_5E428F44863F_.wvu.PrintArea" localSheetId="6" hidden="1">公開プロセス対象事業!$A$1:$O$21</definedName>
    <definedName name="Z_AEA5DD58_BC63_4BF6_8024_5E428F44863F_.wvu.PrintArea" localSheetId="8" hidden="1">対象外リスト!$A$1:$P$50</definedName>
    <definedName name="Z_AEA5DD58_BC63_4BF6_8024_5E428F44863F_.wvu.PrintArea" localSheetId="0" hidden="1">反映状況調!$A$1:$AT$414</definedName>
    <definedName name="Z_AEA5DD58_BC63_4BF6_8024_5E428F44863F_.wvu.PrintTitles" localSheetId="1" hidden="1">'（様式１）反映状況調'!$4:$7</definedName>
    <definedName name="Z_AEA5DD58_BC63_4BF6_8024_5E428F44863F_.wvu.PrintTitles" localSheetId="3" hidden="1">'（様式２）31新規事業'!$4:$7</definedName>
    <definedName name="Z_AEA5DD58_BC63_4BF6_8024_5E428F44863F_.wvu.PrintTitles" localSheetId="5" hidden="1">'（様式３）32新規要求事業'!$4:$7</definedName>
    <definedName name="Z_AEA5DD58_BC63_4BF6_8024_5E428F44863F_.wvu.PrintTitles" localSheetId="9" hidden="1">'（様式６）対象外リスト'!$4:$7</definedName>
    <definedName name="Z_AEA5DD58_BC63_4BF6_8024_5E428F44863F_.wvu.PrintTitles" localSheetId="2" hidden="1">'R2新規事業'!$4:$7</definedName>
    <definedName name="Z_AEA5DD58_BC63_4BF6_8024_5E428F44863F_.wvu.PrintTitles" localSheetId="4" hidden="1">'R3新規要求事業'!$4:$7</definedName>
    <definedName name="Z_AEA5DD58_BC63_4BF6_8024_5E428F44863F_.wvu.PrintTitles" localSheetId="6" hidden="1">公開プロセス対象事業!$4:$7</definedName>
    <definedName name="Z_AEA5DD58_BC63_4BF6_8024_5E428F44863F_.wvu.PrintTitles" localSheetId="8" hidden="1">対象外リスト!$4:$7</definedName>
    <definedName name="Z_AEA5DD58_BC63_4BF6_8024_5E428F44863F_.wvu.PrintTitles" localSheetId="0" hidden="1">反映状況調!$4:$7</definedName>
    <definedName name="Z_B8EAC03D_9BA8_4F69_9756_0FBB8602DF8A_.wvu.FilterData" localSheetId="2" hidden="1">'R2新規事業'!$A$7:$AF$43</definedName>
    <definedName name="Z_B8EAC03D_9BA8_4F69_9756_0FBB8602DF8A_.wvu.FilterData" localSheetId="8" hidden="1">対象外リスト!$A$7:$Q$42</definedName>
    <definedName name="Z_B8EAC03D_9BA8_4F69_9756_0FBB8602DF8A_.wvu.FilterData" localSheetId="0" hidden="1">反映状況調!$A$7:$AU$388</definedName>
    <definedName name="Z_B8EAC03D_9BA8_4F69_9756_0FBB8602DF8A_.wvu.PrintArea" localSheetId="1" hidden="1">'（様式１）反映状況調'!$A$1:$AQ$91</definedName>
    <definedName name="Z_B8EAC03D_9BA8_4F69_9756_0FBB8602DF8A_.wvu.PrintArea" localSheetId="3" hidden="1">'（様式２）31新規事業'!$A$1:$AE$57</definedName>
    <definedName name="Z_B8EAC03D_9BA8_4F69_9756_0FBB8602DF8A_.wvu.PrintArea" localSheetId="5" hidden="1">'（様式３）32新規要求事業'!$A$1:$S$68</definedName>
    <definedName name="Z_B8EAC03D_9BA8_4F69_9756_0FBB8602DF8A_.wvu.PrintArea" localSheetId="9" hidden="1">'（様式６）対象外リスト'!$A$1:$M$66</definedName>
    <definedName name="Z_B8EAC03D_9BA8_4F69_9756_0FBB8602DF8A_.wvu.PrintArea" localSheetId="2" hidden="1">'R2新規事業'!$A$1:$AE$44</definedName>
    <definedName name="Z_B8EAC03D_9BA8_4F69_9756_0FBB8602DF8A_.wvu.PrintArea" localSheetId="4" hidden="1">'R3新規要求事業'!$A$1:$K$38</definedName>
    <definedName name="Z_B8EAC03D_9BA8_4F69_9756_0FBB8602DF8A_.wvu.PrintArea" localSheetId="6" hidden="1">公開プロセス対象事業!$A$1:$O$21</definedName>
    <definedName name="Z_B8EAC03D_9BA8_4F69_9756_0FBB8602DF8A_.wvu.PrintArea" localSheetId="8" hidden="1">対象外リスト!$A$1:$P$50</definedName>
    <definedName name="Z_B8EAC03D_9BA8_4F69_9756_0FBB8602DF8A_.wvu.PrintArea" localSheetId="0" hidden="1">反映状況調!$A$1:$AT$414</definedName>
    <definedName name="Z_B8EAC03D_9BA8_4F69_9756_0FBB8602DF8A_.wvu.PrintTitles" localSheetId="1" hidden="1">'（様式１）反映状況調'!$4:$7</definedName>
    <definedName name="Z_B8EAC03D_9BA8_4F69_9756_0FBB8602DF8A_.wvu.PrintTitles" localSheetId="3" hidden="1">'（様式２）31新規事業'!$4:$7</definedName>
    <definedName name="Z_B8EAC03D_9BA8_4F69_9756_0FBB8602DF8A_.wvu.PrintTitles" localSheetId="5" hidden="1">'（様式３）32新規要求事業'!$4:$7</definedName>
    <definedName name="Z_B8EAC03D_9BA8_4F69_9756_0FBB8602DF8A_.wvu.PrintTitles" localSheetId="9" hidden="1">'（様式６）対象外リスト'!$4:$7</definedName>
    <definedName name="Z_B8EAC03D_9BA8_4F69_9756_0FBB8602DF8A_.wvu.PrintTitles" localSheetId="2" hidden="1">'R2新規事業'!$4:$7</definedName>
    <definedName name="Z_B8EAC03D_9BA8_4F69_9756_0FBB8602DF8A_.wvu.PrintTitles" localSheetId="4" hidden="1">'R3新規要求事業'!$4:$7</definedName>
    <definedName name="Z_B8EAC03D_9BA8_4F69_9756_0FBB8602DF8A_.wvu.PrintTitles" localSheetId="6" hidden="1">公開プロセス対象事業!$4:$7</definedName>
    <definedName name="Z_B8EAC03D_9BA8_4F69_9756_0FBB8602DF8A_.wvu.PrintTitles" localSheetId="8" hidden="1">対象外リスト!$4:$7</definedName>
    <definedName name="Z_B8EAC03D_9BA8_4F69_9756_0FBB8602DF8A_.wvu.PrintTitles" localSheetId="0" hidden="1">反映状況調!$4:$7</definedName>
    <definedName name="Z_BA237893_A2F8_4207_BB82_F1421F582871_.wvu.FilterData" localSheetId="2" hidden="1">'R2新規事業'!$A$7:$AF$43</definedName>
    <definedName name="Z_BA237893_A2F8_4207_BB82_F1421F582871_.wvu.FilterData" localSheetId="8" hidden="1">対象外リスト!$A$7:$Q$42</definedName>
    <definedName name="Z_BA237893_A2F8_4207_BB82_F1421F582871_.wvu.FilterData" localSheetId="0" hidden="1">反映状況調!$A$7:$AU$388</definedName>
    <definedName name="Z_BA237893_A2F8_4207_BB82_F1421F582871_.wvu.PrintArea" localSheetId="1" hidden="1">'（様式１）反映状況調'!$A$1:$AQ$91</definedName>
    <definedName name="Z_BA237893_A2F8_4207_BB82_F1421F582871_.wvu.PrintArea" localSheetId="3" hidden="1">'（様式２）31新規事業'!$A$1:$AE$57</definedName>
    <definedName name="Z_BA237893_A2F8_4207_BB82_F1421F582871_.wvu.PrintArea" localSheetId="5" hidden="1">'（様式３）32新規要求事業'!$A$1:$S$68</definedName>
    <definedName name="Z_BA237893_A2F8_4207_BB82_F1421F582871_.wvu.PrintArea" localSheetId="9" hidden="1">'（様式６）対象外リスト'!$A$1:$M$66</definedName>
    <definedName name="Z_BA237893_A2F8_4207_BB82_F1421F582871_.wvu.PrintArea" localSheetId="2" hidden="1">'R2新規事業'!$A$1:$AE$44</definedName>
    <definedName name="Z_BA237893_A2F8_4207_BB82_F1421F582871_.wvu.PrintArea" localSheetId="4" hidden="1">'R3新規要求事業'!$A$1:$K$38</definedName>
    <definedName name="Z_BA237893_A2F8_4207_BB82_F1421F582871_.wvu.PrintArea" localSheetId="6" hidden="1">公開プロセス対象事業!$A$1:$O$21</definedName>
    <definedName name="Z_BA237893_A2F8_4207_BB82_F1421F582871_.wvu.PrintArea" localSheetId="8" hidden="1">対象外リスト!$A$1:$P$50</definedName>
    <definedName name="Z_BA237893_A2F8_4207_BB82_F1421F582871_.wvu.PrintArea" localSheetId="0" hidden="1">反映状況調!$A$1:$AT$414</definedName>
    <definedName name="Z_BA237893_A2F8_4207_BB82_F1421F582871_.wvu.PrintTitles" localSheetId="1" hidden="1">'（様式１）反映状況調'!$4:$7</definedName>
    <definedName name="Z_BA237893_A2F8_4207_BB82_F1421F582871_.wvu.PrintTitles" localSheetId="3" hidden="1">'（様式２）31新規事業'!$4:$7</definedName>
    <definedName name="Z_BA237893_A2F8_4207_BB82_F1421F582871_.wvu.PrintTitles" localSheetId="5" hidden="1">'（様式３）32新規要求事業'!$4:$7</definedName>
    <definedName name="Z_BA237893_A2F8_4207_BB82_F1421F582871_.wvu.PrintTitles" localSheetId="9" hidden="1">'（様式６）対象外リスト'!$4:$7</definedName>
    <definedName name="Z_BA237893_A2F8_4207_BB82_F1421F582871_.wvu.PrintTitles" localSheetId="2" hidden="1">'R2新規事業'!$4:$7</definedName>
    <definedName name="Z_BA237893_A2F8_4207_BB82_F1421F582871_.wvu.PrintTitles" localSheetId="4" hidden="1">'R3新規要求事業'!$4:$7</definedName>
    <definedName name="Z_BA237893_A2F8_4207_BB82_F1421F582871_.wvu.PrintTitles" localSheetId="6" hidden="1">公開プロセス対象事業!$4:$7</definedName>
    <definedName name="Z_BA237893_A2F8_4207_BB82_F1421F582871_.wvu.PrintTitles" localSheetId="8" hidden="1">対象外リスト!$4:$7</definedName>
    <definedName name="Z_BA237893_A2F8_4207_BB82_F1421F582871_.wvu.PrintTitles" localSheetId="0" hidden="1">反映状況調!$4:$7</definedName>
    <definedName name="Z_CB461DFD_7F3E_4105_AB47_5EDB08478A44_.wvu.FilterData" localSheetId="2" hidden="1">'R2新規事業'!$A$7:$AF$43</definedName>
    <definedName name="Z_CB461DFD_7F3E_4105_AB47_5EDB08478A44_.wvu.FilterData" localSheetId="0" hidden="1">反映状況調!$A$7:$AU$388</definedName>
    <definedName name="Z_D2449B47_E234_4EEA_9013_13F34A8E70BA_.wvu.FilterData" localSheetId="0" hidden="1">反映状況調!$A$7:$AU$388</definedName>
    <definedName name="Z_D70E0DA2_384F_4AD3_8360_A8AD7259EED7_.wvu.FilterData" localSheetId="0" hidden="1">反映状況調!$A$7:$AU$388</definedName>
    <definedName name="Z_DA22CB91_4B6B_48B0_8325_CFB8631D4CDF_.wvu.FilterData" localSheetId="2" hidden="1">'R2新規事業'!$A$7:$AF$43</definedName>
    <definedName name="Z_DA22CB91_4B6B_48B0_8325_CFB8631D4CDF_.wvu.FilterData" localSheetId="8" hidden="1">対象外リスト!$A$7:$Q$42</definedName>
    <definedName name="Z_DA22CB91_4B6B_48B0_8325_CFB8631D4CDF_.wvu.FilterData" localSheetId="0" hidden="1">反映状況調!$A$7:$AU$388</definedName>
    <definedName name="Z_DA22CB91_4B6B_48B0_8325_CFB8631D4CDF_.wvu.PrintArea" localSheetId="1" hidden="1">'（様式１）反映状況調'!$A$1:$AQ$91</definedName>
    <definedName name="Z_DA22CB91_4B6B_48B0_8325_CFB8631D4CDF_.wvu.PrintArea" localSheetId="3" hidden="1">'（様式２）31新規事業'!$A$1:$AE$57</definedName>
    <definedName name="Z_DA22CB91_4B6B_48B0_8325_CFB8631D4CDF_.wvu.PrintArea" localSheetId="5" hidden="1">'（様式３）32新規要求事業'!$A$1:$S$68</definedName>
    <definedName name="Z_DA22CB91_4B6B_48B0_8325_CFB8631D4CDF_.wvu.PrintArea" localSheetId="9" hidden="1">'（様式６）対象外リスト'!$A$1:$M$66</definedName>
    <definedName name="Z_DA22CB91_4B6B_48B0_8325_CFB8631D4CDF_.wvu.PrintArea" localSheetId="2" hidden="1">'R2新規事業'!$A$1:$AE$44</definedName>
    <definedName name="Z_DA22CB91_4B6B_48B0_8325_CFB8631D4CDF_.wvu.PrintArea" localSheetId="4" hidden="1">'R3新規要求事業'!$A$1:$K$38</definedName>
    <definedName name="Z_DA22CB91_4B6B_48B0_8325_CFB8631D4CDF_.wvu.PrintArea" localSheetId="6" hidden="1">公開プロセス対象事業!$A$1:$O$21</definedName>
    <definedName name="Z_DA22CB91_4B6B_48B0_8325_CFB8631D4CDF_.wvu.PrintArea" localSheetId="8" hidden="1">対象外リスト!$A$1:$P$50</definedName>
    <definedName name="Z_DA22CB91_4B6B_48B0_8325_CFB8631D4CDF_.wvu.PrintArea" localSheetId="0" hidden="1">反映状況調!$A$1:$AT$414</definedName>
    <definedName name="Z_DA22CB91_4B6B_48B0_8325_CFB8631D4CDF_.wvu.PrintTitles" localSheetId="1" hidden="1">'（様式１）反映状況調'!$4:$7</definedName>
    <definedName name="Z_DA22CB91_4B6B_48B0_8325_CFB8631D4CDF_.wvu.PrintTitles" localSheetId="3" hidden="1">'（様式２）31新規事業'!$4:$7</definedName>
    <definedName name="Z_DA22CB91_4B6B_48B0_8325_CFB8631D4CDF_.wvu.PrintTitles" localSheetId="5" hidden="1">'（様式３）32新規要求事業'!$4:$7</definedName>
    <definedName name="Z_DA22CB91_4B6B_48B0_8325_CFB8631D4CDF_.wvu.PrintTitles" localSheetId="9" hidden="1">'（様式６）対象外リスト'!$4:$7</definedName>
    <definedName name="Z_DA22CB91_4B6B_48B0_8325_CFB8631D4CDF_.wvu.PrintTitles" localSheetId="2" hidden="1">'R2新規事業'!$4:$7</definedName>
    <definedName name="Z_DA22CB91_4B6B_48B0_8325_CFB8631D4CDF_.wvu.PrintTitles" localSheetId="4" hidden="1">'R3新規要求事業'!$4:$7</definedName>
    <definedName name="Z_DA22CB91_4B6B_48B0_8325_CFB8631D4CDF_.wvu.PrintTitles" localSheetId="6" hidden="1">公開プロセス対象事業!$4:$7</definedName>
    <definedName name="Z_DA22CB91_4B6B_48B0_8325_CFB8631D4CDF_.wvu.PrintTitles" localSheetId="8" hidden="1">対象外リスト!$4:$7</definedName>
    <definedName name="Z_DA22CB91_4B6B_48B0_8325_CFB8631D4CDF_.wvu.PrintTitles" localSheetId="0" hidden="1">反映状況調!$4:$7</definedName>
    <definedName name="Z_DA3803B9_C9CA_47AF_8502_A6B294F5BF66_.wvu.FilterData" localSheetId="2" hidden="1">'R2新規事業'!$A$7:$AF$43</definedName>
    <definedName name="Z_DA3803B9_C9CA_47AF_8502_A6B294F5BF66_.wvu.FilterData" localSheetId="0" hidden="1">反映状況調!$A$7:$AU$388</definedName>
    <definedName name="Z_E43E7C0D_6C6B_4033_B8B4_4825F835CEA2_.wvu.FilterData" localSheetId="2" hidden="1">'R2新規事業'!$A$7:$AF$43</definedName>
    <definedName name="Z_E43E7C0D_6C6B_4033_B8B4_4825F835CEA2_.wvu.FilterData" localSheetId="8" hidden="1">対象外リスト!$A$7:$P$42</definedName>
    <definedName name="Z_E43E7C0D_6C6B_4033_B8B4_4825F835CEA2_.wvu.FilterData" localSheetId="0" hidden="1">反映状況調!$A$7:$AU$388</definedName>
    <definedName name="Z_E43E7C0D_6C6B_4033_B8B4_4825F835CEA2_.wvu.PrintArea" localSheetId="1" hidden="1">'（様式１）反映状況調'!$A$1:$AQ$91</definedName>
    <definedName name="Z_E43E7C0D_6C6B_4033_B8B4_4825F835CEA2_.wvu.PrintArea" localSheetId="3" hidden="1">'（様式２）31新規事業'!$A$1:$AE$57</definedName>
    <definedName name="Z_E43E7C0D_6C6B_4033_B8B4_4825F835CEA2_.wvu.PrintArea" localSheetId="5" hidden="1">'（様式３）32新規要求事業'!$A$1:$S$68</definedName>
    <definedName name="Z_E43E7C0D_6C6B_4033_B8B4_4825F835CEA2_.wvu.PrintArea" localSheetId="9" hidden="1">'（様式６）対象外リスト'!$A$1:$M$66</definedName>
    <definedName name="Z_E43E7C0D_6C6B_4033_B8B4_4825F835CEA2_.wvu.PrintArea" localSheetId="2" hidden="1">'R2新規事業'!$A$1:$AE$44</definedName>
    <definedName name="Z_E43E7C0D_6C6B_4033_B8B4_4825F835CEA2_.wvu.PrintArea" localSheetId="4" hidden="1">'R3新規要求事業'!$A$1:$K$38</definedName>
    <definedName name="Z_E43E7C0D_6C6B_4033_B8B4_4825F835CEA2_.wvu.PrintArea" localSheetId="6" hidden="1">公開プロセス対象事業!$A$1:$O$21</definedName>
    <definedName name="Z_E43E7C0D_6C6B_4033_B8B4_4825F835CEA2_.wvu.PrintArea" localSheetId="8" hidden="1">対象外リスト!$A$1:$P$50</definedName>
    <definedName name="Z_E43E7C0D_6C6B_4033_B8B4_4825F835CEA2_.wvu.PrintArea" localSheetId="0" hidden="1">反映状況調!$A$1:$AT$414</definedName>
    <definedName name="Z_E43E7C0D_6C6B_4033_B8B4_4825F835CEA2_.wvu.PrintTitles" localSheetId="1" hidden="1">'（様式１）反映状況調'!$4:$7</definedName>
    <definedName name="Z_E43E7C0D_6C6B_4033_B8B4_4825F835CEA2_.wvu.PrintTitles" localSheetId="3" hidden="1">'（様式２）31新規事業'!$4:$7</definedName>
    <definedName name="Z_E43E7C0D_6C6B_4033_B8B4_4825F835CEA2_.wvu.PrintTitles" localSheetId="5" hidden="1">'（様式３）32新規要求事業'!$4:$7</definedName>
    <definedName name="Z_E43E7C0D_6C6B_4033_B8B4_4825F835CEA2_.wvu.PrintTitles" localSheetId="9" hidden="1">'（様式６）対象外リスト'!$4:$7</definedName>
    <definedName name="Z_E43E7C0D_6C6B_4033_B8B4_4825F835CEA2_.wvu.PrintTitles" localSheetId="2" hidden="1">'R2新規事業'!$4:$7</definedName>
    <definedName name="Z_E43E7C0D_6C6B_4033_B8B4_4825F835CEA2_.wvu.PrintTitles" localSheetId="4" hidden="1">'R3新規要求事業'!$4:$7</definedName>
    <definedName name="Z_E43E7C0D_6C6B_4033_B8B4_4825F835CEA2_.wvu.PrintTitles" localSheetId="6" hidden="1">公開プロセス対象事業!$4:$7</definedName>
    <definedName name="Z_E43E7C0D_6C6B_4033_B8B4_4825F835CEA2_.wvu.PrintTitles" localSheetId="8" hidden="1">対象外リスト!$4:$7</definedName>
    <definedName name="Z_E43E7C0D_6C6B_4033_B8B4_4825F835CEA2_.wvu.PrintTitles" localSheetId="0" hidden="1">反映状況調!$4:$7</definedName>
    <definedName name="Z_ED8D1864_DD4E_4697_90C3_07BD2751C295_.wvu.FilterData" localSheetId="2" hidden="1">'R2新規事業'!$A$7:$AF$43</definedName>
    <definedName name="Z_ED8D1864_DD4E_4697_90C3_07BD2751C295_.wvu.FilterData" localSheetId="8" hidden="1">対象外リスト!$A$7:$Q$42</definedName>
    <definedName name="Z_ED8D1864_DD4E_4697_90C3_07BD2751C295_.wvu.FilterData" localSheetId="0" hidden="1">反映状況調!$A$7:$AU$388</definedName>
    <definedName name="Z_ED8D1864_DD4E_4697_90C3_07BD2751C295_.wvu.PrintArea" localSheetId="1" hidden="1">'（様式１）反映状況調'!$A$1:$AQ$91</definedName>
    <definedName name="Z_ED8D1864_DD4E_4697_90C3_07BD2751C295_.wvu.PrintArea" localSheetId="3" hidden="1">'（様式２）31新規事業'!$A$1:$AE$57</definedName>
    <definedName name="Z_ED8D1864_DD4E_4697_90C3_07BD2751C295_.wvu.PrintArea" localSheetId="5" hidden="1">'（様式３）32新規要求事業'!$A$1:$S$68</definedName>
    <definedName name="Z_ED8D1864_DD4E_4697_90C3_07BD2751C295_.wvu.PrintArea" localSheetId="9" hidden="1">'（様式６）対象外リスト'!$A$1:$M$66</definedName>
    <definedName name="Z_ED8D1864_DD4E_4697_90C3_07BD2751C295_.wvu.PrintArea" localSheetId="2" hidden="1">'R2新規事業'!$A$1:$AE$44</definedName>
    <definedName name="Z_ED8D1864_DD4E_4697_90C3_07BD2751C295_.wvu.PrintArea" localSheetId="4" hidden="1">'R3新規要求事業'!$A$1:$K$38</definedName>
    <definedName name="Z_ED8D1864_DD4E_4697_90C3_07BD2751C295_.wvu.PrintArea" localSheetId="6" hidden="1">公開プロセス対象事業!$A$1:$O$21</definedName>
    <definedName name="Z_ED8D1864_DD4E_4697_90C3_07BD2751C295_.wvu.PrintArea" localSheetId="8" hidden="1">対象外リスト!$A$1:$P$50</definedName>
    <definedName name="Z_ED8D1864_DD4E_4697_90C3_07BD2751C295_.wvu.PrintArea" localSheetId="0" hidden="1">反映状況調!$A$1:$AT$414</definedName>
    <definedName name="Z_ED8D1864_DD4E_4697_90C3_07BD2751C295_.wvu.PrintTitles" localSheetId="1" hidden="1">'（様式１）反映状況調'!$4:$7</definedName>
    <definedName name="Z_ED8D1864_DD4E_4697_90C3_07BD2751C295_.wvu.PrintTitles" localSheetId="3" hidden="1">'（様式２）31新規事業'!$4:$7</definedName>
    <definedName name="Z_ED8D1864_DD4E_4697_90C3_07BD2751C295_.wvu.PrintTitles" localSheetId="5" hidden="1">'（様式３）32新規要求事業'!$4:$7</definedName>
    <definedName name="Z_ED8D1864_DD4E_4697_90C3_07BD2751C295_.wvu.PrintTitles" localSheetId="9" hidden="1">'（様式６）対象外リスト'!$4:$7</definedName>
    <definedName name="Z_ED8D1864_DD4E_4697_90C3_07BD2751C295_.wvu.PrintTitles" localSheetId="2" hidden="1">'R2新規事業'!$4:$7</definedName>
    <definedName name="Z_ED8D1864_DD4E_4697_90C3_07BD2751C295_.wvu.PrintTitles" localSheetId="4" hidden="1">'R3新規要求事業'!$4:$7</definedName>
    <definedName name="Z_ED8D1864_DD4E_4697_90C3_07BD2751C295_.wvu.PrintTitles" localSheetId="6" hidden="1">公開プロセス対象事業!$4:$7</definedName>
    <definedName name="Z_ED8D1864_DD4E_4697_90C3_07BD2751C295_.wvu.PrintTitles" localSheetId="8" hidden="1">対象外リスト!$4:$7</definedName>
    <definedName name="Z_ED8D1864_DD4E_4697_90C3_07BD2751C295_.wvu.PrintTitles" localSheetId="0" hidden="1">反映状況調!$4:$7</definedName>
    <definedName name="Z_EFE33A2F_60D7_4D3D_ADD4_BE01598E99BC_.wvu.FilterData" localSheetId="2" hidden="1">'R2新規事業'!$A$7:$AF$43</definedName>
    <definedName name="Z_EFE33A2F_60D7_4D3D_ADD4_BE01598E99BC_.wvu.FilterData" localSheetId="8" hidden="1">対象外リスト!$A$7:$P$42</definedName>
    <definedName name="Z_EFE33A2F_60D7_4D3D_ADD4_BE01598E99BC_.wvu.FilterData" localSheetId="0" hidden="1">反映状況調!$A$7:$AU$388</definedName>
    <definedName name="Z_EFE33A2F_60D7_4D3D_ADD4_BE01598E99BC_.wvu.PrintArea" localSheetId="1" hidden="1">'（様式１）反映状況調'!$A$1:$AQ$91</definedName>
    <definedName name="Z_EFE33A2F_60D7_4D3D_ADD4_BE01598E99BC_.wvu.PrintArea" localSheetId="3" hidden="1">'（様式２）31新規事業'!$A$1:$AE$57</definedName>
    <definedName name="Z_EFE33A2F_60D7_4D3D_ADD4_BE01598E99BC_.wvu.PrintArea" localSheetId="5" hidden="1">'（様式３）32新規要求事業'!$A$1:$S$68</definedName>
    <definedName name="Z_EFE33A2F_60D7_4D3D_ADD4_BE01598E99BC_.wvu.PrintArea" localSheetId="9" hidden="1">'（様式６）対象外リスト'!$A$1:$M$66</definedName>
    <definedName name="Z_EFE33A2F_60D7_4D3D_ADD4_BE01598E99BC_.wvu.PrintArea" localSheetId="2" hidden="1">'R2新規事業'!$A$1:$AE$44</definedName>
    <definedName name="Z_EFE33A2F_60D7_4D3D_ADD4_BE01598E99BC_.wvu.PrintArea" localSheetId="4" hidden="1">'R3新規要求事業'!$A$1:$K$38</definedName>
    <definedName name="Z_EFE33A2F_60D7_4D3D_ADD4_BE01598E99BC_.wvu.PrintArea" localSheetId="6" hidden="1">公開プロセス対象事業!$A$1:$O$21</definedName>
    <definedName name="Z_EFE33A2F_60D7_4D3D_ADD4_BE01598E99BC_.wvu.PrintArea" localSheetId="8" hidden="1">対象外リスト!$A$1:$P$50</definedName>
    <definedName name="Z_EFE33A2F_60D7_4D3D_ADD4_BE01598E99BC_.wvu.PrintArea" localSheetId="0" hidden="1">反映状況調!$A$1:$AT$414</definedName>
    <definedName name="Z_EFE33A2F_60D7_4D3D_ADD4_BE01598E99BC_.wvu.PrintTitles" localSheetId="1" hidden="1">'（様式１）反映状況調'!$4:$7</definedName>
    <definedName name="Z_EFE33A2F_60D7_4D3D_ADD4_BE01598E99BC_.wvu.PrintTitles" localSheetId="3" hidden="1">'（様式２）31新規事業'!$4:$7</definedName>
    <definedName name="Z_EFE33A2F_60D7_4D3D_ADD4_BE01598E99BC_.wvu.PrintTitles" localSheetId="5" hidden="1">'（様式３）32新規要求事業'!$4:$7</definedName>
    <definedName name="Z_EFE33A2F_60D7_4D3D_ADD4_BE01598E99BC_.wvu.PrintTitles" localSheetId="9" hidden="1">'（様式６）対象外リスト'!$4:$7</definedName>
    <definedName name="Z_EFE33A2F_60D7_4D3D_ADD4_BE01598E99BC_.wvu.PrintTitles" localSheetId="2" hidden="1">'R2新規事業'!$4:$7</definedName>
    <definedName name="Z_EFE33A2F_60D7_4D3D_ADD4_BE01598E99BC_.wvu.PrintTitles" localSheetId="4" hidden="1">'R3新規要求事業'!$4:$7</definedName>
    <definedName name="Z_EFE33A2F_60D7_4D3D_ADD4_BE01598E99BC_.wvu.PrintTitles" localSheetId="6" hidden="1">公開プロセス対象事業!$4:$7</definedName>
    <definedName name="Z_EFE33A2F_60D7_4D3D_ADD4_BE01598E99BC_.wvu.PrintTitles" localSheetId="8" hidden="1">対象外リスト!$4:$7</definedName>
    <definedName name="Z_EFE33A2F_60D7_4D3D_ADD4_BE01598E99BC_.wvu.PrintTitles" localSheetId="0" hidden="1">反映状況調!$4:$7</definedName>
    <definedName name="Z_F37EB29B_9E49_46EA_A856_4BA0907C136B_.wvu.FilterData" localSheetId="2" hidden="1">'R2新規事業'!$A$7:$AF$43</definedName>
    <definedName name="Z_F37EB29B_9E49_46EA_A856_4BA0907C136B_.wvu.FilterData" localSheetId="8" hidden="1">対象外リスト!$A$7:$Q$42</definedName>
    <definedName name="Z_F37EB29B_9E49_46EA_A856_4BA0907C136B_.wvu.FilterData" localSheetId="0" hidden="1">反映状況調!$A$7:$AU$388</definedName>
    <definedName name="Z_F37EB29B_9E49_46EA_A856_4BA0907C136B_.wvu.PrintArea" localSheetId="1" hidden="1">'（様式１）反映状況調'!$A$1:$AQ$91</definedName>
    <definedName name="Z_F37EB29B_9E49_46EA_A856_4BA0907C136B_.wvu.PrintArea" localSheetId="3" hidden="1">'（様式２）31新規事業'!$A$1:$AE$57</definedName>
    <definedName name="Z_F37EB29B_9E49_46EA_A856_4BA0907C136B_.wvu.PrintArea" localSheetId="5" hidden="1">'（様式３）32新規要求事業'!$A$1:$S$68</definedName>
    <definedName name="Z_F37EB29B_9E49_46EA_A856_4BA0907C136B_.wvu.PrintArea" localSheetId="9" hidden="1">'（様式６）対象外リスト'!$A$1:$M$66</definedName>
    <definedName name="Z_F37EB29B_9E49_46EA_A856_4BA0907C136B_.wvu.PrintArea" localSheetId="2" hidden="1">'R2新規事業'!$A$1:$AE$44</definedName>
    <definedName name="Z_F37EB29B_9E49_46EA_A856_4BA0907C136B_.wvu.PrintArea" localSheetId="4" hidden="1">'R3新規要求事業'!$A$1:$K$38</definedName>
    <definedName name="Z_F37EB29B_9E49_46EA_A856_4BA0907C136B_.wvu.PrintArea" localSheetId="6" hidden="1">公開プロセス対象事業!$A$1:$O$21</definedName>
    <definedName name="Z_F37EB29B_9E49_46EA_A856_4BA0907C136B_.wvu.PrintArea" localSheetId="8" hidden="1">対象外リスト!$A$1:$P$50</definedName>
    <definedName name="Z_F37EB29B_9E49_46EA_A856_4BA0907C136B_.wvu.PrintArea" localSheetId="0" hidden="1">反映状況調!$A$1:$AT$414</definedName>
    <definedName name="Z_F37EB29B_9E49_46EA_A856_4BA0907C136B_.wvu.PrintTitles" localSheetId="1" hidden="1">'（様式１）反映状況調'!$4:$7</definedName>
    <definedName name="Z_F37EB29B_9E49_46EA_A856_4BA0907C136B_.wvu.PrintTitles" localSheetId="3" hidden="1">'（様式２）31新規事業'!$4:$7</definedName>
    <definedName name="Z_F37EB29B_9E49_46EA_A856_4BA0907C136B_.wvu.PrintTitles" localSheetId="5" hidden="1">'（様式３）32新規要求事業'!$4:$7</definedName>
    <definedName name="Z_F37EB29B_9E49_46EA_A856_4BA0907C136B_.wvu.PrintTitles" localSheetId="9" hidden="1">'（様式６）対象外リスト'!$4:$7</definedName>
    <definedName name="Z_F37EB29B_9E49_46EA_A856_4BA0907C136B_.wvu.PrintTitles" localSheetId="2" hidden="1">'R2新規事業'!$4:$7</definedName>
    <definedName name="Z_F37EB29B_9E49_46EA_A856_4BA0907C136B_.wvu.PrintTitles" localSheetId="4" hidden="1">'R3新規要求事業'!$4:$7</definedName>
    <definedName name="Z_F37EB29B_9E49_46EA_A856_4BA0907C136B_.wvu.PrintTitles" localSheetId="6" hidden="1">公開プロセス対象事業!$4:$7</definedName>
    <definedName name="Z_F37EB29B_9E49_46EA_A856_4BA0907C136B_.wvu.PrintTitles" localSheetId="8" hidden="1">対象外リスト!$4:$7</definedName>
    <definedName name="Z_F37EB29B_9E49_46EA_A856_4BA0907C136B_.wvu.PrintTitles" localSheetId="0" hidden="1">反映状況調!$4:$7</definedName>
    <definedName name="Z_F75EB0C6_A5CF_4E65_9A79_1E3C11FE9EE9_.wvu.FilterData" localSheetId="2" hidden="1">'R2新規事業'!$A$7:$AF$43</definedName>
    <definedName name="Z_F75EB0C6_A5CF_4E65_9A79_1E3C11FE9EE9_.wvu.FilterData" localSheetId="8" hidden="1">対象外リスト!$A$7:$Q$42</definedName>
    <definedName name="Z_F75EB0C6_A5CF_4E65_9A79_1E3C11FE9EE9_.wvu.FilterData" localSheetId="0" hidden="1">反映状況調!$A$7:$AU$388</definedName>
    <definedName name="Z_F75EB0C6_A5CF_4E65_9A79_1E3C11FE9EE9_.wvu.PrintArea" localSheetId="1" hidden="1">'（様式１）反映状況調'!$A$1:$AQ$91</definedName>
    <definedName name="Z_F75EB0C6_A5CF_4E65_9A79_1E3C11FE9EE9_.wvu.PrintArea" localSheetId="3" hidden="1">'（様式２）31新規事業'!$A$1:$AE$57</definedName>
    <definedName name="Z_F75EB0C6_A5CF_4E65_9A79_1E3C11FE9EE9_.wvu.PrintArea" localSheetId="5" hidden="1">'（様式３）32新規要求事業'!$A$1:$S$68</definedName>
    <definedName name="Z_F75EB0C6_A5CF_4E65_9A79_1E3C11FE9EE9_.wvu.PrintArea" localSheetId="9" hidden="1">'（様式６）対象外リスト'!$A$1:$M$66</definedName>
    <definedName name="Z_F75EB0C6_A5CF_4E65_9A79_1E3C11FE9EE9_.wvu.PrintArea" localSheetId="2" hidden="1">'R2新規事業'!$A$1:$AE$44</definedName>
    <definedName name="Z_F75EB0C6_A5CF_4E65_9A79_1E3C11FE9EE9_.wvu.PrintArea" localSheetId="4" hidden="1">'R3新規要求事業'!$A$1:$K$38</definedName>
    <definedName name="Z_F75EB0C6_A5CF_4E65_9A79_1E3C11FE9EE9_.wvu.PrintArea" localSheetId="6" hidden="1">公開プロセス対象事業!$A$1:$O$21</definedName>
    <definedName name="Z_F75EB0C6_A5CF_4E65_9A79_1E3C11FE9EE9_.wvu.PrintArea" localSheetId="8" hidden="1">対象外リスト!$A$1:$P$50</definedName>
    <definedName name="Z_F75EB0C6_A5CF_4E65_9A79_1E3C11FE9EE9_.wvu.PrintArea" localSheetId="0" hidden="1">反映状況調!$A$1:$AT$414</definedName>
    <definedName name="Z_F75EB0C6_A5CF_4E65_9A79_1E3C11FE9EE9_.wvu.PrintTitles" localSheetId="1" hidden="1">'（様式１）反映状況調'!$4:$7</definedName>
    <definedName name="Z_F75EB0C6_A5CF_4E65_9A79_1E3C11FE9EE9_.wvu.PrintTitles" localSheetId="3" hidden="1">'（様式２）31新規事業'!$4:$7</definedName>
    <definedName name="Z_F75EB0C6_A5CF_4E65_9A79_1E3C11FE9EE9_.wvu.PrintTitles" localSheetId="5" hidden="1">'（様式３）32新規要求事業'!$4:$7</definedName>
    <definedName name="Z_F75EB0C6_A5CF_4E65_9A79_1E3C11FE9EE9_.wvu.PrintTitles" localSheetId="9" hidden="1">'（様式６）対象外リスト'!$4:$7</definedName>
    <definedName name="Z_F75EB0C6_A5CF_4E65_9A79_1E3C11FE9EE9_.wvu.PrintTitles" localSheetId="2" hidden="1">'R2新規事業'!$4:$7</definedName>
    <definedName name="Z_F75EB0C6_A5CF_4E65_9A79_1E3C11FE9EE9_.wvu.PrintTitles" localSheetId="4" hidden="1">'R3新規要求事業'!$4:$7</definedName>
    <definedName name="Z_F75EB0C6_A5CF_4E65_9A79_1E3C11FE9EE9_.wvu.PrintTitles" localSheetId="6" hidden="1">公開プロセス対象事業!$4:$7</definedName>
    <definedName name="Z_F75EB0C6_A5CF_4E65_9A79_1E3C11FE9EE9_.wvu.PrintTitles" localSheetId="8" hidden="1">対象外リスト!$4:$7</definedName>
    <definedName name="Z_F75EB0C6_A5CF_4E65_9A79_1E3C11FE9EE9_.wvu.PrintTitles" localSheetId="0" hidden="1">反映状況調!$4:$7</definedName>
  </definedNames>
  <calcPr calcId="162913"/>
  <customWorkbookViews>
    <customWorkbookView name="会計課予算係 - 個人用ビュー" guid="{7A00AC99-C952-49F6-B680-B603633D281E}" mergeInterval="0" changesSavedWin="1" personalView="1" maximized="1" xWindow="-9" yWindow="-9" windowWidth="1822" windowHeight="1098" activeSheetId="1" showComments="commIndAndComment"/>
    <customWorkbookView name="澤 佳 - 個人用ビュー" guid="{00C02763-35C5-46C5-838A-029350C097CB}" mergeInterval="0" personalView="1" maximized="1" xWindow="-11" yWindow="49" windowWidth="1942" windowHeight="1042" activeSheetId="3" showComments="commIndAndComment"/>
    <customWorkbookView name="阿部 晃士 - 個人用ビュー" guid="{91C2A9E4-FF26-4931-8E34-D820D22EBFE1}" mergeInterval="0" personalView="1" maximized="1" xWindow="-8" yWindow="-8" windowWidth="1936" windowHeight="1056" activeSheetId="1"/>
    <customWorkbookView name="猪岡 貴光 - 個人用ビュー" guid="{EFE33A2F-60D7-4D3D-ADD4-BE01598E99BC}" mergeInterval="0" personalView="1" xWindow="206" yWindow="32" windowWidth="1280" windowHeight="1020" activeSheetId="1"/>
    <customWorkbookView name="栗本 明香里 - 個人用ビュー" guid="{E43E7C0D-6C6B-4033-B8B4-4825F835CEA2}" mergeInterval="0" personalView="1" maximized="1" xWindow="-11" yWindow="49" windowWidth="1942" windowHeight="1042" activeSheetId="1" showComments="commIndAndComment"/>
    <customWorkbookView name="松本 聡子 - 個人用ビュー" guid="{67D00834-D6C2-4B8A-8E69-334E66599ADB}" mergeInterval="0" personalView="1" maximized="1" xWindow="-8" yWindow="-8" windowWidth="1382" windowHeight="744" activeSheetId="3" showComments="commIndAndComment"/>
    <customWorkbookView name="佐藤 義明 - 個人用ビュー" guid="{4FB8370B-FC8A-467B-B796-3BD25ABEA806}" mergeInterval="0" personalView="1" maximized="1" xWindow="-9" yWindow="-9" windowWidth="1938" windowHeight="1048" activeSheetId="1"/>
    <customWorkbookView name="庄司 幸乃 - 個人用ビュー" guid="{6ED85C4B-DE61-48B6-BF5D-2E0266484EC0}" mergeInterval="0" personalView="1" maximized="1" xWindow="-9" yWindow="-9" windowWidth="1938" windowHeight="1048" activeSheetId="1" showComments="commIndAndComment"/>
    <customWorkbookView name="吉田 泰隆 - 個人用ビュー" guid="{48A8C26C-2E6C-4496-99DA-F5181B6D5F4F}" mergeInterval="0" personalView="1" xWindow="104" yWindow="104" windowWidth="1598" windowHeight="933" activeSheetId="1" showComments="commIndAndComment"/>
    <customWorkbookView name="OBATA05 - 個人用ビュー" guid="{F75EB0C6-A5CF-4E65-9A79-1E3C11FE9EE9}" mergeInterval="0" personalView="1" maximized="1" xWindow="-8" yWindow="-8" windowWidth="1936" windowHeight="1056" activeSheetId="1" showComments="commIndAndComment"/>
    <customWorkbookView name="後賀田 純己 - 個人用ビュー" guid="{7C6D8C4C-C6E2-46B1-A54F-21DB550C5D06}" mergeInterval="0" personalView="1" maximized="1" xWindow="-8" yWindow="-8" windowWidth="1936" windowHeight="1056" activeSheetId="1"/>
    <customWorkbookView name="山本 晃嗣 - 個人用ビュー" guid="{686C140A-BC75-474C-B323-DE7E7673703D}" mergeInterval="0" personalView="1" maximized="1" xWindow="-11" yWindow="-11" windowWidth="1942" windowHeight="1042" activeSheetId="1" showComments="commIndAndComment"/>
    <customWorkbookView name="佐々木 善幸 - 個人用ビュー" guid="{746F9C95-3230-4510-AA85-993064D6DE50}" mergeInterval="0" personalView="1" xWindow="69" yWindow="94" windowWidth="1805" windowHeight="942" activeSheetId="1"/>
    <customWorkbookView name="阿部 みのり - 個人用ビュー" guid="{286AEFDA-F5F6-4CD4-928C-1D5BCF3D5A02}" mergeInterval="0" personalView="1" maximized="1" xWindow="-11" yWindow="-11" windowWidth="1942" windowHeight="1042" activeSheetId="1"/>
    <customWorkbookView name="進 大輝 - 個人用ビュー" guid="{BA237893-A2F8-4207-BB82-F1421F582871}" mergeInterval="0" personalView="1" maximized="1" xWindow="-11" yWindow="-11" windowWidth="1942" windowHeight="1042" activeSheetId="1"/>
    <customWorkbookView name="有泉 安浩 - 個人用ビュー" guid="{077E155F-B449-49DB-BF13-C9D7D3AF2E17}" mergeInterval="0" personalView="1" maximized="1" xWindow="-8" yWindow="-8" windowWidth="1936" windowHeight="1056" activeSheetId="1" showComments="commIndAndComment"/>
    <customWorkbookView name="飯村 裕貴 - 個人用ビュー" guid="{474F27B7-45F4-48F1-B2C8-AED018DE879B}" mergeInterval="0" personalView="1" maximized="1" xWindow="-11" yWindow="-11" windowWidth="1849" windowHeight="1102" activeSheetId="1"/>
    <customWorkbookView name="相澤 和春 - 個人用ビュー" guid="{6763DF27-DDE4-4EA2-8175-3EE308949750}" mergeInterval="0" personalView="1" maximized="1" xWindow="-11" yWindow="-11" windowWidth="1942" windowHeight="1042" activeSheetId="1" showComments="commIndAndComment"/>
    <customWorkbookView name="押田 崇之 - 個人用ビュー" guid="{F37EB29B-9E49-46EA-A856-4BA0907C136B}" mergeInterval="0" personalView="1" maximized="1" xWindow="-8" yWindow="-8" windowWidth="1936" windowHeight="1056" activeSheetId="1"/>
    <customWorkbookView name="玉置 真也 - 個人用ビュー" guid="{B8EAC03D-9BA8-4F69-9756-0FBB8602DF8A}" mergeInterval="0" personalView="1" maximized="1" xWindow="-8" yWindow="-8" windowWidth="1936" windowHeight="1056" activeSheetId="1" showComments="commIndAndComment"/>
    <customWorkbookView name="森田 祐輔 - 個人用ビュー" guid="{DA22CB91-4B6B-48B0-8325-CFB8631D4CDF}" mergeInterval="0" personalView="1" maximized="1" xWindow="-8" yWindow="-8" windowWidth="1843" windowHeight="1096" activeSheetId="1" showComments="commIndAndComment"/>
    <customWorkbookView name="村上 瑞樹 - 個人用ビュー" guid="{8D14B127-CE46-44DC-9A06-6C91B7006001}" mergeInterval="0" personalView="1" maximized="1" xWindow="-8" yWindow="-8" windowWidth="1382" windowHeight="703" activeSheetId="1"/>
    <customWorkbookView name="長谷川 学 - 個人用ビュー" guid="{195120EB-34BA-408A-A974-091C66DFAB94}" mergeInterval="0" personalView="1" maximized="1" xWindow="-11" yWindow="-11" windowWidth="1942" windowHeight="1042" activeSheetId="3"/>
    <customWorkbookView name="石井 規雄 - 個人用ビュー" guid="{ED8D1864-DD4E-4697-90C3-07BD2751C295}" mergeInterval="0" personalView="1" maximized="1" xWindow="-11" yWindow="-11" windowWidth="1942" windowHeight="1042" activeSheetId="1" showComments="commIndAndComment"/>
    <customWorkbookView name="木下 優 - 個人用ビュー" guid="{9A692187-2967-4324-A35E-908BAEC51B2A}" mergeInterval="0" personalView="1" maximized="1" xWindow="-11" yWindow="-11" windowWidth="1942" windowHeight="1042" activeSheetId="1"/>
    <customWorkbookView name="大嵩崎 泰明 - 個人用ビュー" guid="{A763937E-446A-4928-8F42-29A905B91EDA}" mergeInterval="0" personalView="1" maximized="1" xWindow="-11" yWindow="-11" windowWidth="1942" windowHeight="1042" activeSheetId="1"/>
    <customWorkbookView name="鈴木 克彦 - 個人用ビュー" guid="{6CB4CA19-3EC0-4518-BCA3-526291B5F29A}" mergeInterval="0" personalView="1" maximized="1" xWindow="-9" yWindow="-9" windowWidth="1938" windowHeight="1059" activeSheetId="1" showComments="commIndAndComment"/>
    <customWorkbookView name="畑中 郁己 - 個人用ビュー" guid="{2212A5A9-6870-48B3-AE1E-E100CE10C9A6}" mergeInterval="0" personalView="1" maximized="1" xWindow="-8" yWindow="-8" windowWidth="1936" windowHeight="1056" activeSheetId="1" showComments="commIndAndComment"/>
    <customWorkbookView name="t - 個人用ビュー" guid="{AEA5DD58-BC63-4BF6-8024-5E428F44863F}" mergeInterval="0" personalView="1" maximized="1" xWindow="-9" yWindow="-9" windowWidth="1938" windowHeight="1048" activeSheetId="1"/>
    <customWorkbookView name="環境省 - 個人用ビュー" guid="{A9740F7C-916A-418C-A166-87E83260F243}" mergeInterval="0" personalView="1" maximized="1" xWindow="-8" yWindow="-8" windowWidth="1936" windowHeight="1056" activeSheetId="1"/>
    <customWorkbookView name="横田 亮之 - 個人用ビュー" guid="{1904D5FA-AADE-4FD2-BC03-EEF6842D3E08}" mergeInterval="0" personalView="1" maximized="1" xWindow="-9" yWindow="-9" windowWidth="1938" windowHeight="1048" activeSheetId="1"/>
    <customWorkbookView name="五十嵐 幸佑 - 個人用ビュー" guid="{8DB54C10-352E-414D-9A6C-249EC46D6C07}" mergeInterval="0" personalView="1" maximized="1" xWindow="-8" yWindow="-8" windowWidth="1936" windowHeight="1056" activeSheetId="9" showComments="commIndAndComment"/>
    <customWorkbookView name="上野 広基 - 個人用ビュー" guid="{9FAA8A35-559A-4FA9-A8D5-72C61E918D9F}" mergeInterval="0" personalView="1" xWindow="30" yWindow="28" windowWidth="960" windowHeight="1040" activeSheetId="1" showComments="commIndAndComment"/>
    <customWorkbookView name="井上 勉 - 個人用ビュー" guid="{9B0902EB-ECDB-4FB0-A950-3C02467C2C15}" mergeInterval="0" personalView="1" maximized="1" xWindow="-9" yWindow="-9" windowWidth="1938" windowHeight="1048" activeSheetId="1"/>
    <customWorkbookView name="山本 一仁 - 個人用ビュー" guid="{661C07BE-73CE-497F-8606-4ABE0DAD5073}" mergeInterval="0" personalView="1" maximized="1" xWindow="-9" yWindow="-9" windowWidth="1938" windowHeight="1048" activeSheetId="1"/>
    <customWorkbookView name="田中 みなみ - 個人用ビュー" guid="{623A4A86-A924-4368-AA11-17C4CF89F9A4}" mergeInterval="0" personalView="1" xWindow="471" yWindow="-1" windowWidth="912" windowHeight="772" activeSheetId="5" showComments="commIndAndComment"/>
    <customWorkbookView name="谷川 湧哉 - 個人用ビュー" guid="{92EA7FDE-D898-4697-9738-36577187C2B0}" mergeInterval="0" personalView="1" xWindow="707" windowWidth="1110" windowHeight="1030" activeSheetId="1" showComments="commIndAndComment"/>
  </customWorkbookViews>
</workbook>
</file>

<file path=xl/calcChain.xml><?xml version="1.0" encoding="utf-8"?>
<calcChain xmlns="http://schemas.openxmlformats.org/spreadsheetml/2006/main">
  <c r="U418" i="1" l="1"/>
  <c r="P419" i="1"/>
  <c r="K420" i="1"/>
  <c r="P420" i="1"/>
  <c r="Q420" i="1"/>
  <c r="U420" i="1"/>
  <c r="P421" i="1"/>
  <c r="U421" i="1"/>
  <c r="U423" i="1" s="1"/>
  <c r="G10" i="8"/>
  <c r="A35" i="5" l="1"/>
  <c r="A34" i="5"/>
  <c r="A30" i="5"/>
  <c r="A31" i="5" s="1"/>
  <c r="A32" i="5" s="1"/>
  <c r="A29" i="5"/>
  <c r="A28" i="5"/>
  <c r="A26" i="5"/>
  <c r="A25" i="5"/>
  <c r="A24" i="5"/>
  <c r="A11" i="5"/>
  <c r="A12" i="5"/>
  <c r="A13" i="5" s="1"/>
  <c r="A14" i="5" s="1"/>
  <c r="A15" i="5" s="1"/>
  <c r="A16" i="5" s="1"/>
  <c r="A17" i="5" s="1"/>
  <c r="A18" i="5" s="1"/>
  <c r="A19" i="5" s="1"/>
  <c r="A20" i="5" s="1"/>
  <c r="A21" i="5" s="1"/>
  <c r="A22" i="5" s="1"/>
  <c r="A10" i="5"/>
  <c r="D36" i="5" l="1"/>
  <c r="W10" i="8" l="1"/>
  <c r="V10" i="8"/>
  <c r="M10" i="8"/>
  <c r="H10" i="8"/>
  <c r="Q10" i="8"/>
  <c r="F10" i="8"/>
  <c r="L10" i="8" s="1"/>
  <c r="N10" i="8" s="1"/>
  <c r="E10" i="8"/>
  <c r="C10" i="8"/>
  <c r="B10" i="8" s="1"/>
  <c r="K8" i="9" l="1"/>
  <c r="H100" i="1" l="1"/>
  <c r="O338" i="1" l="1"/>
  <c r="H338" i="1"/>
  <c r="O388" i="1" l="1"/>
  <c r="H388" i="1"/>
  <c r="O387" i="1"/>
  <c r="H387" i="1"/>
  <c r="O386" i="1"/>
  <c r="H386" i="1"/>
  <c r="O377" i="1"/>
  <c r="H377" i="1"/>
  <c r="O376" i="1"/>
  <c r="H376" i="1"/>
  <c r="O361" i="1"/>
  <c r="H361" i="1"/>
  <c r="O360" i="1"/>
  <c r="H360" i="1"/>
  <c r="O359" i="1"/>
  <c r="H359" i="1"/>
  <c r="O355" i="1"/>
  <c r="H355" i="1"/>
  <c r="O354" i="1"/>
  <c r="H354" i="1"/>
  <c r="O353" i="1"/>
  <c r="H353" i="1"/>
  <c r="O352" i="1"/>
  <c r="H352" i="1"/>
  <c r="O351" i="1"/>
  <c r="H351" i="1"/>
  <c r="O349" i="1"/>
  <c r="H349" i="1"/>
  <c r="O348" i="1"/>
  <c r="H348" i="1"/>
  <c r="O347" i="1"/>
  <c r="H347" i="1"/>
  <c r="O346" i="1"/>
  <c r="H346" i="1"/>
  <c r="O343" i="1"/>
  <c r="H343" i="1"/>
  <c r="O339" i="1"/>
  <c r="H339" i="1"/>
  <c r="O336" i="1"/>
  <c r="H336" i="1"/>
  <c r="O335" i="1"/>
  <c r="H335" i="1"/>
  <c r="O334" i="1"/>
  <c r="H334" i="1"/>
  <c r="O332" i="1"/>
  <c r="H332" i="1"/>
  <c r="O331" i="1"/>
  <c r="H331" i="1"/>
  <c r="O330" i="1"/>
  <c r="H330" i="1"/>
  <c r="O329" i="1"/>
  <c r="H329" i="1"/>
  <c r="O328" i="1"/>
  <c r="H328" i="1"/>
  <c r="O78" i="1"/>
  <c r="H78" i="1"/>
  <c r="O68" i="1"/>
  <c r="H68" i="1"/>
  <c r="O55" i="1"/>
  <c r="H55" i="1"/>
  <c r="O48" i="1"/>
  <c r="H48" i="1"/>
  <c r="O47" i="1"/>
  <c r="H47" i="1"/>
  <c r="O18" i="1"/>
  <c r="H18" i="1"/>
  <c r="O17" i="1"/>
  <c r="H17" i="1"/>
  <c r="O16" i="1"/>
  <c r="H16" i="1"/>
  <c r="O14" i="1"/>
  <c r="H14" i="1"/>
  <c r="N385" i="1" l="1"/>
  <c r="O370" i="1" l="1"/>
  <c r="H370" i="1"/>
  <c r="O364" i="1"/>
  <c r="H364" i="1"/>
  <c r="O363" i="1"/>
  <c r="H363" i="1"/>
  <c r="O325" i="1"/>
  <c r="H325" i="1"/>
  <c r="O308" i="1"/>
  <c r="H308" i="1"/>
  <c r="O307" i="1"/>
  <c r="H307" i="1"/>
  <c r="O306" i="1"/>
  <c r="H306" i="1"/>
  <c r="O305" i="1"/>
  <c r="H305" i="1"/>
  <c r="E305" i="1"/>
  <c r="O301" i="1"/>
  <c r="H301" i="1"/>
  <c r="O224" i="1" l="1"/>
  <c r="O223" i="1"/>
  <c r="O222" i="1"/>
  <c r="O219" i="1"/>
  <c r="O218" i="1"/>
  <c r="O214" i="1"/>
  <c r="O213" i="1"/>
  <c r="O212" i="1"/>
  <c r="O211" i="1"/>
  <c r="O210" i="1"/>
  <c r="O209" i="1"/>
  <c r="O208" i="1"/>
  <c r="O207" i="1"/>
  <c r="O206" i="1"/>
  <c r="O205" i="1"/>
  <c r="O318" i="1" l="1"/>
  <c r="H32" i="1" l="1"/>
  <c r="H230" i="1" l="1"/>
  <c r="H231" i="1"/>
  <c r="H232" i="1"/>
  <c r="H233" i="1"/>
  <c r="H234" i="1"/>
  <c r="H235" i="1"/>
  <c r="H236" i="1"/>
  <c r="H237" i="1"/>
  <c r="H238" i="1"/>
  <c r="H239" i="1"/>
  <c r="H240" i="1"/>
  <c r="H241" i="1"/>
  <c r="H242" i="1"/>
  <c r="H243" i="1"/>
  <c r="H244" i="1"/>
  <c r="H245" i="1"/>
  <c r="H246" i="1"/>
  <c r="H248" i="1"/>
  <c r="H249" i="1"/>
  <c r="H250" i="1"/>
  <c r="H251" i="1"/>
  <c r="H252" i="1"/>
  <c r="H253" i="1"/>
  <c r="H254" i="1"/>
  <c r="H255" i="1"/>
  <c r="H256" i="1"/>
  <c r="H257" i="1"/>
  <c r="H258" i="1"/>
  <c r="H259" i="1"/>
  <c r="H260" i="1"/>
  <c r="H261" i="1"/>
  <c r="H262" i="1"/>
  <c r="H263" i="1"/>
  <c r="H264" i="1"/>
  <c r="H265" i="1"/>
  <c r="H267" i="1"/>
  <c r="H268" i="1"/>
  <c r="H269" i="1"/>
  <c r="H270" i="1"/>
  <c r="H271" i="1"/>
  <c r="H272" i="1"/>
  <c r="H273" i="1"/>
  <c r="H163" i="1" l="1"/>
  <c r="H155" i="1"/>
  <c r="H227" i="1" l="1"/>
  <c r="H225" i="1"/>
  <c r="H224" i="1"/>
  <c r="H223" i="1"/>
  <c r="H222" i="1"/>
  <c r="H221" i="1"/>
  <c r="H220" i="1"/>
  <c r="H219" i="1"/>
  <c r="H218" i="1"/>
  <c r="H217" i="1"/>
  <c r="H216" i="1"/>
  <c r="H214" i="1"/>
  <c r="H213" i="1"/>
  <c r="H212" i="1"/>
  <c r="H211" i="1"/>
  <c r="H210" i="1"/>
  <c r="H209" i="1"/>
  <c r="H208" i="1"/>
  <c r="H207" i="1"/>
  <c r="H206" i="1"/>
  <c r="H205" i="1"/>
  <c r="H203" i="1"/>
  <c r="H202" i="1"/>
  <c r="H201" i="1"/>
  <c r="H200" i="1"/>
  <c r="H199" i="1"/>
  <c r="H198" i="1"/>
  <c r="H197" i="1"/>
  <c r="H196" i="1"/>
  <c r="H195" i="1"/>
  <c r="H194" i="1"/>
  <c r="H192" i="1"/>
  <c r="H191" i="1"/>
  <c r="H190" i="1"/>
  <c r="H189" i="1"/>
  <c r="H188" i="1"/>
  <c r="H187" i="1"/>
  <c r="H186" i="1"/>
  <c r="H183" i="1"/>
  <c r="H182" i="1"/>
  <c r="H181" i="1"/>
  <c r="H180" i="1"/>
  <c r="H179" i="1"/>
  <c r="H178" i="1"/>
  <c r="H177" i="1"/>
  <c r="H84" i="1"/>
  <c r="H76" i="1"/>
  <c r="H45" i="1"/>
  <c r="F46" i="9" l="1"/>
  <c r="G46" i="9"/>
  <c r="I46" i="9"/>
  <c r="J46" i="9"/>
  <c r="K46" i="9"/>
  <c r="E46" i="9"/>
  <c r="F45" i="9"/>
  <c r="G45" i="9"/>
  <c r="I45" i="9"/>
  <c r="J45" i="9"/>
  <c r="K45" i="9"/>
  <c r="E45" i="9"/>
  <c r="K44" i="9"/>
  <c r="I44" i="9"/>
  <c r="J44" i="9"/>
  <c r="F44" i="9"/>
  <c r="G44" i="9"/>
  <c r="E44" i="9"/>
  <c r="E23" i="9" l="1"/>
  <c r="E114" i="1" l="1"/>
  <c r="E39" i="9"/>
  <c r="E230" i="1"/>
  <c r="E133" i="1" l="1"/>
  <c r="H42" i="9" l="1"/>
  <c r="H41" i="9"/>
  <c r="H40" i="9"/>
  <c r="H39" i="9"/>
  <c r="H38" i="9"/>
  <c r="H37" i="9"/>
  <c r="H36" i="9"/>
  <c r="H35" i="9"/>
  <c r="H34" i="9"/>
  <c r="H33" i="9"/>
  <c r="H32" i="9"/>
  <c r="H31" i="9"/>
  <c r="H30" i="9"/>
  <c r="H29" i="9"/>
  <c r="H28" i="9"/>
  <c r="H27" i="9"/>
  <c r="H46" i="9" s="1"/>
  <c r="H26" i="9"/>
  <c r="H25" i="9"/>
  <c r="H24" i="9"/>
  <c r="H23" i="9"/>
  <c r="H22" i="9"/>
  <c r="H21" i="9"/>
  <c r="H20" i="9"/>
  <c r="H19" i="9"/>
  <c r="H18" i="9"/>
  <c r="H17" i="9"/>
  <c r="H16" i="9"/>
  <c r="H15" i="9"/>
  <c r="H14" i="9"/>
  <c r="H13" i="9"/>
  <c r="H12" i="9"/>
  <c r="H11" i="9"/>
  <c r="H10" i="9"/>
  <c r="H9" i="9"/>
  <c r="H8" i="9"/>
  <c r="H45" i="9" l="1"/>
  <c r="H44" i="9"/>
  <c r="H184" i="1"/>
  <c r="M391" i="1" l="1"/>
  <c r="O86" i="1"/>
  <c r="H86" i="1"/>
  <c r="O84" i="1"/>
  <c r="H65" i="1" l="1"/>
  <c r="H54" i="1"/>
  <c r="H43" i="1"/>
  <c r="M163" i="1" l="1"/>
  <c r="M160" i="1"/>
  <c r="M139" i="1"/>
  <c r="E155" i="1" l="1"/>
  <c r="E390" i="1" s="1"/>
  <c r="C41" i="3" l="1"/>
  <c r="O225" i="1" l="1"/>
  <c r="O203" i="1"/>
  <c r="O184" i="1"/>
  <c r="O169" i="1" l="1"/>
  <c r="O117" i="1"/>
  <c r="H117" i="1"/>
  <c r="O104" i="1" l="1"/>
  <c r="H104" i="1"/>
  <c r="O103" i="1"/>
  <c r="H103" i="1"/>
  <c r="O85" i="1" l="1"/>
  <c r="H85" i="1"/>
  <c r="O83" i="1"/>
  <c r="H83" i="1"/>
  <c r="O82" i="1"/>
  <c r="H82" i="1"/>
  <c r="O81" i="1"/>
  <c r="H81" i="1"/>
  <c r="O80" i="1"/>
  <c r="H80" i="1"/>
  <c r="O79" i="1"/>
  <c r="H79" i="1"/>
  <c r="O385" i="1" l="1"/>
  <c r="O384" i="1"/>
  <c r="O383" i="1"/>
  <c r="O381" i="1"/>
  <c r="O380" i="1"/>
  <c r="O375" i="1"/>
  <c r="O374" i="1"/>
  <c r="O372" i="1"/>
  <c r="O371" i="1"/>
  <c r="O369" i="1"/>
  <c r="O368" i="1"/>
  <c r="O367" i="1"/>
  <c r="O366" i="1"/>
  <c r="O365" i="1"/>
  <c r="O362" i="1"/>
  <c r="O358" i="1"/>
  <c r="O357" i="1"/>
  <c r="O323" i="1"/>
  <c r="O321" i="1"/>
  <c r="O319" i="1"/>
  <c r="O317" i="1"/>
  <c r="O316" i="1"/>
  <c r="O315" i="1"/>
  <c r="O314" i="1"/>
  <c r="O313" i="1"/>
  <c r="O310" i="1"/>
  <c r="O303" i="1"/>
  <c r="O302" i="1"/>
  <c r="O299" i="1"/>
  <c r="O296" i="1"/>
  <c r="O294" i="1"/>
  <c r="O293" i="1"/>
  <c r="O292" i="1"/>
  <c r="O291" i="1"/>
  <c r="O290" i="1"/>
  <c r="O289" i="1"/>
  <c r="O287" i="1"/>
  <c r="O286" i="1"/>
  <c r="O285" i="1"/>
  <c r="O283" i="1"/>
  <c r="O282" i="1"/>
  <c r="O281" i="1"/>
  <c r="O280" i="1"/>
  <c r="O279" i="1"/>
  <c r="O278" i="1"/>
  <c r="O277" i="1"/>
  <c r="O276" i="1"/>
  <c r="O275" i="1"/>
  <c r="O274" i="1"/>
  <c r="O273" i="1"/>
  <c r="O272" i="1"/>
  <c r="O271" i="1"/>
  <c r="O270" i="1"/>
  <c r="O269" i="1"/>
  <c r="O268" i="1"/>
  <c r="O267" i="1"/>
  <c r="O265" i="1"/>
  <c r="O264" i="1"/>
  <c r="O263" i="1"/>
  <c r="O262" i="1"/>
  <c r="O261" i="1"/>
  <c r="O260" i="1"/>
  <c r="O259" i="1"/>
  <c r="O258" i="1"/>
  <c r="O257" i="1"/>
  <c r="O256" i="1"/>
  <c r="O255" i="1"/>
  <c r="O254" i="1"/>
  <c r="O253" i="1"/>
  <c r="O252" i="1"/>
  <c r="O251" i="1"/>
  <c r="O250" i="1"/>
  <c r="O249" i="1"/>
  <c r="O248" i="1"/>
  <c r="O246" i="1"/>
  <c r="O245" i="1"/>
  <c r="O244" i="1"/>
  <c r="O243" i="1"/>
  <c r="O242" i="1"/>
  <c r="O241" i="1"/>
  <c r="O240" i="1"/>
  <c r="O239" i="1"/>
  <c r="O238" i="1"/>
  <c r="O237" i="1"/>
  <c r="O236" i="1"/>
  <c r="O235" i="1"/>
  <c r="O234" i="1"/>
  <c r="O233" i="1"/>
  <c r="O232" i="1"/>
  <c r="O231" i="1"/>
  <c r="O230" i="1"/>
  <c r="O227" i="1"/>
  <c r="O221" i="1"/>
  <c r="O220" i="1"/>
  <c r="O217" i="1"/>
  <c r="O216" i="1"/>
  <c r="O202" i="1"/>
  <c r="O201" i="1"/>
  <c r="O200" i="1"/>
  <c r="O199" i="1"/>
  <c r="O198" i="1"/>
  <c r="O197" i="1"/>
  <c r="O196" i="1"/>
  <c r="O195" i="1"/>
  <c r="O194" i="1"/>
  <c r="O192" i="1"/>
  <c r="O191" i="1"/>
  <c r="O190" i="1"/>
  <c r="O189" i="1"/>
  <c r="O188" i="1"/>
  <c r="O187" i="1"/>
  <c r="O186" i="1"/>
  <c r="O183" i="1"/>
  <c r="O182" i="1"/>
  <c r="O181" i="1"/>
  <c r="O180" i="1"/>
  <c r="O179" i="1"/>
  <c r="O178" i="1"/>
  <c r="O177" i="1"/>
  <c r="O174" i="1"/>
  <c r="O173" i="1"/>
  <c r="O171" i="1"/>
  <c r="O168" i="1"/>
  <c r="O167" i="1"/>
  <c r="O166" i="1"/>
  <c r="O165" i="1"/>
  <c r="O164" i="1"/>
  <c r="O163" i="1"/>
  <c r="O162" i="1"/>
  <c r="O161" i="1"/>
  <c r="O160" i="1"/>
  <c r="O159" i="1"/>
  <c r="O158" i="1"/>
  <c r="O157" i="1"/>
  <c r="O156" i="1"/>
  <c r="O155" i="1"/>
  <c r="O154" i="1"/>
  <c r="O153" i="1"/>
  <c r="O152" i="1"/>
  <c r="O151" i="1"/>
  <c r="O149" i="1"/>
  <c r="O148" i="1"/>
  <c r="O147" i="1"/>
  <c r="O146" i="1"/>
  <c r="O144" i="1"/>
  <c r="O143" i="1"/>
  <c r="O142" i="1"/>
  <c r="O141" i="1"/>
  <c r="O140" i="1"/>
  <c r="O139" i="1"/>
  <c r="O138" i="1"/>
  <c r="O137" i="1"/>
  <c r="O136" i="1"/>
  <c r="O135" i="1"/>
  <c r="O134" i="1"/>
  <c r="O133" i="1"/>
  <c r="O132" i="1"/>
  <c r="O131" i="1"/>
  <c r="O130" i="1"/>
  <c r="O129" i="1"/>
  <c r="O128" i="1"/>
  <c r="O127" i="1"/>
  <c r="O126" i="1"/>
  <c r="O125" i="1"/>
  <c r="O124" i="1"/>
  <c r="O121" i="1"/>
  <c r="O120" i="1"/>
  <c r="O119" i="1"/>
  <c r="O116" i="1"/>
  <c r="O115" i="1"/>
  <c r="O114" i="1"/>
  <c r="O113" i="1"/>
  <c r="O112" i="1"/>
  <c r="O111" i="1"/>
  <c r="O109" i="1"/>
  <c r="O106" i="1"/>
  <c r="O102" i="1"/>
  <c r="O101" i="1"/>
  <c r="O100" i="1"/>
  <c r="O99" i="1"/>
  <c r="O98" i="1"/>
  <c r="O97" i="1"/>
  <c r="O96" i="1"/>
  <c r="O95" i="1"/>
  <c r="O94" i="1"/>
  <c r="O93" i="1"/>
  <c r="O92" i="1"/>
  <c r="O91" i="1"/>
  <c r="O90" i="1"/>
  <c r="O89" i="1"/>
  <c r="O88" i="1"/>
  <c r="O77" i="1"/>
  <c r="O76" i="1"/>
  <c r="O75" i="1"/>
  <c r="O74" i="1"/>
  <c r="O73" i="1"/>
  <c r="O72" i="1"/>
  <c r="O71" i="1"/>
  <c r="O70" i="1"/>
  <c r="O69" i="1"/>
  <c r="O67" i="1"/>
  <c r="O66" i="1"/>
  <c r="O65" i="1"/>
  <c r="O64" i="1"/>
  <c r="O63" i="1"/>
  <c r="O62" i="1"/>
  <c r="O61" i="1"/>
  <c r="O60" i="1"/>
  <c r="O59" i="1"/>
  <c r="O58" i="1"/>
  <c r="O57" i="1"/>
  <c r="O56" i="1"/>
  <c r="O54" i="1"/>
  <c r="O53" i="1"/>
  <c r="O52" i="1"/>
  <c r="O51" i="1"/>
  <c r="O50" i="1"/>
  <c r="O49"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5" i="1"/>
  <c r="O13" i="1"/>
  <c r="O12" i="1"/>
  <c r="O11" i="1"/>
  <c r="O10" i="1"/>
  <c r="D37" i="5" l="1"/>
  <c r="H77" i="1" l="1"/>
  <c r="H67" i="1"/>
  <c r="H46" i="1"/>
  <c r="H39" i="1"/>
  <c r="H38" i="1"/>
  <c r="H15" i="1"/>
  <c r="H75" i="1" l="1"/>
  <c r="H365" i="1" l="1"/>
  <c r="H362" i="1"/>
  <c r="H310" i="1"/>
  <c r="H299" i="1"/>
  <c r="H372" i="1"/>
  <c r="H371" i="1"/>
  <c r="H121" i="1"/>
  <c r="H120" i="1"/>
  <c r="H119" i="1"/>
  <c r="H112" i="1"/>
  <c r="H106" i="1"/>
  <c r="H97" i="1"/>
  <c r="H44" i="1"/>
  <c r="H11" i="1"/>
  <c r="H367" i="1"/>
  <c r="H321" i="1"/>
  <c r="H291" i="1"/>
  <c r="C42" i="3"/>
  <c r="H282" i="1"/>
  <c r="H74" i="1"/>
  <c r="H73" i="1"/>
  <c r="H72" i="1"/>
  <c r="H71" i="1"/>
  <c r="H70" i="1"/>
  <c r="H69" i="1"/>
  <c r="M56" i="2"/>
  <c r="M16" i="2"/>
  <c r="M15" i="2"/>
  <c r="M13" i="2"/>
  <c r="M12" i="2"/>
  <c r="M11" i="2"/>
  <c r="M10" i="2"/>
  <c r="M9" i="2"/>
  <c r="N393" i="1"/>
  <c r="N391" i="1"/>
  <c r="I390" i="1"/>
  <c r="H58" i="1"/>
  <c r="H56" i="1"/>
  <c r="H57" i="1"/>
  <c r="H59" i="1"/>
  <c r="H60" i="1"/>
  <c r="H61" i="1"/>
  <c r="H62" i="1"/>
  <c r="H63" i="1"/>
  <c r="H64" i="1"/>
  <c r="H66" i="1"/>
  <c r="H101" i="1"/>
  <c r="H102" i="1"/>
  <c r="H374" i="1"/>
  <c r="H12" i="1"/>
  <c r="H13" i="1"/>
  <c r="H19" i="1"/>
  <c r="H20" i="1"/>
  <c r="H21" i="1"/>
  <c r="H22" i="1"/>
  <c r="H23" i="1"/>
  <c r="H24" i="1"/>
  <c r="H25" i="1"/>
  <c r="H26" i="1"/>
  <c r="H27" i="1"/>
  <c r="H28" i="1"/>
  <c r="H29" i="1"/>
  <c r="H30" i="1"/>
  <c r="H31" i="1"/>
  <c r="H33" i="1"/>
  <c r="H34" i="1"/>
  <c r="H35" i="1"/>
  <c r="H36" i="1"/>
  <c r="H37" i="1"/>
  <c r="H40" i="1"/>
  <c r="H41" i="1"/>
  <c r="H42" i="1"/>
  <c r="H49" i="1"/>
  <c r="H50" i="1"/>
  <c r="H51" i="1"/>
  <c r="H52" i="1"/>
  <c r="H53" i="1"/>
  <c r="H88" i="1"/>
  <c r="H89" i="1"/>
  <c r="H90" i="1"/>
  <c r="H91" i="1"/>
  <c r="H92" i="1"/>
  <c r="H93" i="1"/>
  <c r="H94" i="1"/>
  <c r="H95" i="1"/>
  <c r="H96" i="1"/>
  <c r="H98" i="1"/>
  <c r="H99" i="1"/>
  <c r="H109" i="1"/>
  <c r="H111" i="1"/>
  <c r="H113" i="1"/>
  <c r="H114" i="1"/>
  <c r="H115" i="1"/>
  <c r="H116" i="1"/>
  <c r="H274" i="1"/>
  <c r="H276" i="1"/>
  <c r="H277" i="1"/>
  <c r="H278" i="1"/>
  <c r="H279" i="1"/>
  <c r="H280" i="1"/>
  <c r="H281" i="1"/>
  <c r="H283" i="1"/>
  <c r="H275" i="1"/>
  <c r="H285" i="1"/>
  <c r="H286" i="1"/>
  <c r="H287" i="1"/>
  <c r="H289" i="1"/>
  <c r="H290" i="1"/>
  <c r="H292" i="1"/>
  <c r="H293" i="1"/>
  <c r="H294" i="1"/>
  <c r="H296" i="1"/>
  <c r="H302" i="1"/>
  <c r="H303" i="1"/>
  <c r="H313" i="1"/>
  <c r="H314" i="1"/>
  <c r="H315" i="1"/>
  <c r="H316" i="1"/>
  <c r="H317" i="1"/>
  <c r="H318" i="1"/>
  <c r="H319" i="1"/>
  <c r="H323" i="1"/>
  <c r="H366" i="1"/>
  <c r="H368" i="1"/>
  <c r="H369" i="1"/>
  <c r="H375" i="1"/>
  <c r="H380" i="1"/>
  <c r="H381" i="1"/>
  <c r="H383" i="1"/>
  <c r="H384" i="1"/>
  <c r="H385" i="1"/>
  <c r="E42" i="3"/>
  <c r="N394" i="1"/>
  <c r="N395" i="1"/>
  <c r="M390" i="1"/>
  <c r="D38" i="5"/>
  <c r="E41" i="3"/>
  <c r="O392" i="1"/>
  <c r="J11" i="7"/>
  <c r="L11" i="7"/>
  <c r="I11" i="7"/>
  <c r="H10" i="1"/>
  <c r="F390" i="1"/>
  <c r="G390" i="1"/>
  <c r="F391" i="1"/>
  <c r="G391" i="1"/>
  <c r="F392" i="1"/>
  <c r="G392" i="1"/>
  <c r="H395" i="1"/>
  <c r="N392" i="1"/>
  <c r="N390" i="1"/>
  <c r="M392" i="1"/>
  <c r="E392" i="1"/>
  <c r="E391" i="1"/>
  <c r="M395" i="1"/>
  <c r="E395" i="1"/>
  <c r="M394" i="1"/>
  <c r="E394" i="1"/>
  <c r="M393" i="1"/>
  <c r="E393" i="1"/>
  <c r="E43" i="3"/>
  <c r="C43" i="3"/>
  <c r="P392" i="1"/>
  <c r="I392" i="1"/>
  <c r="P391" i="1"/>
  <c r="I391" i="1"/>
  <c r="P390" i="1"/>
  <c r="K11" i="7"/>
  <c r="H392" i="1" l="1"/>
  <c r="F398" i="1"/>
  <c r="F397" i="1"/>
  <c r="G398" i="1"/>
  <c r="G397" i="1"/>
  <c r="H394" i="1"/>
  <c r="M396" i="1"/>
  <c r="H393" i="1"/>
  <c r="H390" i="1"/>
  <c r="H391" i="1"/>
  <c r="I398" i="1"/>
  <c r="I397" i="1"/>
  <c r="F396" i="1"/>
  <c r="I396" i="1"/>
  <c r="G396" i="1"/>
  <c r="O390" i="1"/>
  <c r="O391" i="1"/>
  <c r="O394" i="1"/>
  <c r="O395" i="1"/>
  <c r="O393" i="1"/>
  <c r="E396" i="1"/>
  <c r="E398" i="1"/>
  <c r="M398" i="1"/>
  <c r="N398" i="1"/>
  <c r="E397" i="1"/>
  <c r="M397" i="1"/>
  <c r="N396" i="1"/>
  <c r="N397" i="1"/>
  <c r="O398" i="1" l="1"/>
  <c r="H398" i="1"/>
  <c r="H397" i="1"/>
  <c r="H396" i="1"/>
  <c r="O397" i="1"/>
  <c r="O396" i="1"/>
</calcChain>
</file>

<file path=xl/comments1.xml><?xml version="1.0" encoding="utf-8"?>
<comments xmlns="http://schemas.openxmlformats.org/spreadsheetml/2006/main">
  <authors>
    <author>阿部 晃士</author>
  </authors>
  <commentList>
    <comment ref="N196" authorId="0" shapeId="0">
      <text>
        <r>
          <rPr>
            <sz val="9"/>
            <color indexed="81"/>
            <rFont val="MS P ゴシック"/>
            <family val="3"/>
            <charset val="128"/>
          </rPr>
          <t xml:space="preserve">5,174.711⇒145百万円＋事項要求
</t>
        </r>
      </text>
    </comment>
    <comment ref="S196" authorId="0" shapeId="0">
      <text>
        <r>
          <rPr>
            <sz val="9"/>
            <color indexed="81"/>
            <rFont val="MS P ゴシック"/>
            <family val="3"/>
            <charset val="128"/>
          </rPr>
          <t xml:space="preserve">3,450百万円⇒事項要求
</t>
        </r>
      </text>
    </comment>
    <comment ref="N197" authorId="0" shapeId="0">
      <text>
        <r>
          <rPr>
            <sz val="9"/>
            <color indexed="81"/>
            <rFont val="MS P ゴシック"/>
            <family val="3"/>
            <charset val="128"/>
          </rPr>
          <t xml:space="preserve">62083.607⇒35,911百万円＋事項要求
</t>
        </r>
      </text>
    </comment>
    <comment ref="S197" authorId="0" shapeId="0">
      <text>
        <r>
          <rPr>
            <sz val="9"/>
            <color indexed="81"/>
            <rFont val="MS P ゴシック"/>
            <family val="3"/>
            <charset val="128"/>
          </rPr>
          <t xml:space="preserve">事項要求（26,186百万円）
</t>
        </r>
      </text>
    </comment>
  </commentList>
</comments>
</file>

<file path=xl/comments2.xml><?xml version="1.0" encoding="utf-8"?>
<comments xmlns="http://schemas.openxmlformats.org/spreadsheetml/2006/main">
  <authors>
    <author>作成者</author>
  </authors>
  <commentList>
    <comment ref="S5" authorId="0" shapeId="0">
      <text>
        <r>
          <rPr>
            <b/>
            <sz val="14"/>
            <color indexed="81"/>
            <rFont val="ＭＳ Ｐゴシック"/>
            <family val="3"/>
            <charset val="128"/>
          </rPr>
          <t>一般会計と特別会計の両者で行っている事業（例えば費用折半）などについては、行を２行使うなどして対応</t>
        </r>
      </text>
    </commen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C9" authorId="0" shapeId="0">
      <text>
        <r>
          <rPr>
            <b/>
            <sz val="14"/>
            <color indexed="81"/>
            <rFont val="ＭＳ Ｐゴシック"/>
            <family val="3"/>
            <charset val="128"/>
          </rPr>
          <t>和暦で記載する。</t>
        </r>
      </text>
    </comment>
    <comment ref="I9" authorId="0" shapeId="0">
      <text>
        <r>
          <rPr>
            <b/>
            <sz val="14"/>
            <color indexed="81"/>
            <rFont val="ＭＳ Ｐゴシック"/>
            <family val="3"/>
            <charset val="128"/>
          </rPr>
          <t>「廃止」、「事業全体の抜本的な改善」、「事業内容の一部改善」、「終了予定」、「現状通り」のいずれかを所見として示すこと。（リストより選択）</t>
        </r>
      </text>
    </comment>
    <comment ref="O9" authorId="0" shapeId="0">
      <text>
        <r>
          <rPr>
            <b/>
            <sz val="14"/>
            <color indexed="81"/>
            <rFont val="ＭＳ Ｐゴシック"/>
            <family val="3"/>
            <charset val="128"/>
          </rPr>
          <t>「廃止」、「縮減」、「執行等改善」、「年度内に改善を検討」、「予定通り終了」、「現状通り」のいずれかを反映内容として示すこと。（リストより選択）</t>
        </r>
      </text>
    </comment>
    <comment ref="Z9" authorId="0" shapeId="0">
      <text>
        <r>
          <rPr>
            <b/>
            <sz val="14"/>
            <color indexed="81"/>
            <rFont val="ＭＳ Ｐゴシック"/>
            <family val="3"/>
            <charset val="128"/>
          </rPr>
          <t>平成３０年度行政事業レビューにおけるシート番号を記入する。平成３０年度新規事業としてシートが作成されていた事業については、「新（年度番号）-（事業番号）」のように記載する。（例：新３０-０００１）</t>
        </r>
      </text>
    </comment>
    <comment ref="AM9" authorId="0" shapeId="0">
      <text>
        <r>
          <rPr>
            <b/>
            <sz val="14"/>
            <color indexed="81"/>
            <rFont val="ＭＳ Ｐゴシック"/>
            <family val="3"/>
            <charset val="128"/>
          </rPr>
          <t>４つ以上ある場合もまとめて記入する。</t>
        </r>
      </text>
    </comment>
    <comment ref="Q11" authorId="0" shapeId="0">
      <text>
        <r>
          <rPr>
            <b/>
            <sz val="14"/>
            <color indexed="81"/>
            <rFont val="ＭＳ Ｐゴシック"/>
            <family val="3"/>
            <charset val="128"/>
          </rPr>
          <t xml:space="preserve">事業実施時点から政策・施策名に変更があった又は政策・施策名の変更を予定している場合、予備費を使用した場合等、記載する。
</t>
        </r>
      </text>
    </comment>
    <comment ref="AN11" authorId="0" shapeId="0">
      <text>
        <r>
          <rPr>
            <b/>
            <sz val="14"/>
            <color indexed="81"/>
            <rFont val="ＭＳ Ｐゴシック"/>
            <family val="3"/>
            <charset val="128"/>
          </rPr>
          <t>平成３１年度行政事業レビューの取組において外部有識者の点検対象事業（候補）（公開プロセス含む）について、選定理由を付す。実施要領第２部２（３）①アに当たるものは、「前年度新規」、同①イに当たるものは、「最終実施年度」、同①ウに当たるものは「行革推進会議」、同①エに当たるものは「継続の是非」、同②に当たるものは、「その他」を記載する。
平成２７～３０年度行政事業レビューの取組において外部有識者の点検を受けた事業については、「平成２７年度対象」、「平成２８年度対象」、「平成２９年度対象」、「平成３０年度対象」（リストより選択）を記載する。
なお、実施要領第第２部２（３）②「全てのレビュー対象事業が少なくとも５年に一度を目途に外部有識者の点検を受けること」としていることから、平成26年度に点検を実施し、平成27年度以降点検を実施していないレビュー対象事業については、外部有識者の点検を受けることとなるよう、外部有識者点検対象事業の選定に当たっては留意願います。</t>
        </r>
      </text>
    </comment>
    <comment ref="O15" authorId="0" shapeId="0">
      <text>
        <r>
          <rPr>
            <b/>
            <sz val="14"/>
            <color indexed="81"/>
            <rFont val="ＭＳ Ｐゴシック"/>
            <family val="3"/>
            <charset val="128"/>
          </rPr>
          <t>反映内容が「廃止」、「縮減」の場合には、反映額に数値が記載され、「執行等改善」、「年度内に改善を検討」、「予定通り終了」、「現状通り」の場合は、反映額は「－」となる。</t>
        </r>
      </text>
    </comment>
    <comment ref="E69" authorId="0" shapeId="0">
      <text>
        <r>
          <rPr>
            <b/>
            <sz val="14"/>
            <color indexed="81"/>
            <rFont val="ＭＳ Ｐゴシック"/>
            <family val="3"/>
            <charset val="128"/>
          </rPr>
          <t>行政事業レビュー対象外リストの「合計」欄を転記（他の金額欄も同様）</t>
        </r>
      </text>
    </comment>
  </commentList>
</comments>
</file>

<file path=xl/comments3.xml><?xml version="1.0" encoding="utf-8"?>
<comments xmlns="http://schemas.openxmlformats.org/spreadsheetml/2006/main">
  <authors>
    <author>作成者</author>
  </authors>
  <commentLis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O9" authorId="0" shapeId="0">
      <text>
        <r>
          <rPr>
            <b/>
            <sz val="14"/>
            <color indexed="81"/>
            <rFont val="ＭＳ Ｐゴシック"/>
            <family val="3"/>
            <charset val="128"/>
          </rPr>
          <t>平成３０年度行政事業レビューにおけるシート番号を記入する。平成３１年度新規要求事業としてシートが作成されていた事業については、「新（年度番号）-（事業番号）」のように記載する。（例：新３１-０００１）</t>
        </r>
      </text>
    </comment>
    <comment ref="AB9" authorId="0" shapeId="0">
      <text>
        <r>
          <rPr>
            <b/>
            <sz val="14"/>
            <color indexed="81"/>
            <rFont val="ＭＳ Ｐゴシック"/>
            <family val="3"/>
            <charset val="128"/>
          </rPr>
          <t>４つ以上ある場合はまとめて記入する。</t>
        </r>
      </text>
    </comment>
  </commentList>
</comments>
</file>

<file path=xl/comments4.xml><?xml version="1.0" encoding="utf-8"?>
<comments xmlns="http://schemas.openxmlformats.org/spreadsheetml/2006/main">
  <authors>
    <author>作成者</author>
  </authors>
  <commentList>
    <comment ref="L5" authorId="0" shapeId="0">
      <text>
        <r>
          <rPr>
            <b/>
            <sz val="18"/>
            <color indexed="81"/>
            <rFont val="ＭＳ Ｐゴシック"/>
            <family val="3"/>
            <charset val="128"/>
          </rPr>
          <t>「科学技術関係予算の集計に向けた分類番号案」の列は公表は不要であるが、事務局への提出の際は、記載したものを提出すること。
その後、内閣府（総合科学技術・イノベーション会議事務局）との</t>
        </r>
        <r>
          <rPr>
            <b/>
            <sz val="18"/>
            <color indexed="10"/>
            <rFont val="ＭＳ Ｐゴシック"/>
            <family val="3"/>
            <charset val="128"/>
          </rPr>
          <t>調整（１０月～）を行う予定。</t>
        </r>
      </text>
    </commen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List>
</comments>
</file>

<file path=xl/comments5.xml><?xml version="1.0" encoding="utf-8"?>
<comments xmlns="http://schemas.openxmlformats.org/spreadsheetml/2006/main">
  <authors>
    <author>作成者</author>
  </authors>
  <commentList>
    <comment ref="E59" authorId="0" shapeId="0">
      <text>
        <r>
          <rPr>
            <b/>
            <sz val="16"/>
            <color indexed="81"/>
            <rFont val="ＭＳ Ｐゴシック"/>
            <family val="3"/>
            <charset val="128"/>
          </rPr>
          <t>様式１の「行政事業レビュー対象外」欄に、会計・勘定毎に転記（他の金額欄も同様）</t>
        </r>
      </text>
    </comment>
  </commentList>
</comments>
</file>

<file path=xl/sharedStrings.xml><?xml version="1.0" encoding="utf-8"?>
<sst xmlns="http://schemas.openxmlformats.org/spreadsheetml/2006/main" count="7135" uniqueCount="2225">
  <si>
    <t>備　　考</t>
    <rPh sb="0" eb="1">
      <t>ソナエ</t>
    </rPh>
    <rPh sb="3" eb="4">
      <t>コウ</t>
    </rPh>
    <phoneticPr fontId="13"/>
  </si>
  <si>
    <t>○○○○事業</t>
    <rPh sb="4" eb="6">
      <t>ジギョウ</t>
    </rPh>
    <phoneticPr fontId="13"/>
  </si>
  <si>
    <t>一般会計</t>
    <rPh sb="0" eb="2">
      <t>イッパン</t>
    </rPh>
    <rPh sb="2" eb="4">
      <t>カイケイ</t>
    </rPh>
    <phoneticPr fontId="13"/>
  </si>
  <si>
    <t>（項）○○○
　（大事項）×××</t>
    <rPh sb="1" eb="2">
      <t>コウ</t>
    </rPh>
    <rPh sb="9" eb="11">
      <t>ダイジ</t>
    </rPh>
    <rPh sb="11" eb="12">
      <t>コウ</t>
    </rPh>
    <phoneticPr fontId="13"/>
  </si>
  <si>
    <t>□□□事業</t>
    <rPh sb="3" eb="5">
      <t>ジギョウ</t>
    </rPh>
    <phoneticPr fontId="13"/>
  </si>
  <si>
    <t>〃</t>
    <phoneticPr fontId="13"/>
  </si>
  <si>
    <t>（項）○○○
　（大事項）×××
（項）△△△
　（大事項）□□□</t>
    <rPh sb="1" eb="2">
      <t>コウ</t>
    </rPh>
    <rPh sb="9" eb="11">
      <t>ダイジ</t>
    </rPh>
    <rPh sb="11" eb="12">
      <t>コウ</t>
    </rPh>
    <rPh sb="18" eb="19">
      <t>コウ</t>
    </rPh>
    <rPh sb="26" eb="28">
      <t>ダイジ</t>
    </rPh>
    <rPh sb="28" eb="29">
      <t>コウ</t>
    </rPh>
    <phoneticPr fontId="13"/>
  </si>
  <si>
    <t>×××事業</t>
    <rPh sb="3" eb="5">
      <t>ジギョウ</t>
    </rPh>
    <phoneticPr fontId="13"/>
  </si>
  <si>
    <t>○○特別会計○○勘定</t>
    <rPh sb="2" eb="4">
      <t>トクベツ</t>
    </rPh>
    <rPh sb="4" eb="6">
      <t>カイケイ</t>
    </rPh>
    <rPh sb="8" eb="10">
      <t>カンジョウ</t>
    </rPh>
    <phoneticPr fontId="13"/>
  </si>
  <si>
    <t>△△事業</t>
    <rPh sb="2" eb="4">
      <t>ジギョウ</t>
    </rPh>
    <phoneticPr fontId="13"/>
  </si>
  <si>
    <t>　　　〃　　○○勘定</t>
    <rPh sb="8" eb="10">
      <t>カンジョウ</t>
    </rPh>
    <phoneticPr fontId="13"/>
  </si>
  <si>
    <t>会計・組織区分</t>
    <rPh sb="0" eb="2">
      <t>カイケイ</t>
    </rPh>
    <rPh sb="3" eb="5">
      <t>ソシキ</t>
    </rPh>
    <rPh sb="5" eb="7">
      <t>クブン</t>
    </rPh>
    <phoneticPr fontId="13"/>
  </si>
  <si>
    <t>項・事項</t>
    <rPh sb="0" eb="1">
      <t>コウ</t>
    </rPh>
    <rPh sb="2" eb="4">
      <t>ジコウ</t>
    </rPh>
    <phoneticPr fontId="13"/>
  </si>
  <si>
    <t>除外理由</t>
    <rPh sb="0" eb="2">
      <t>ジョガイ</t>
    </rPh>
    <rPh sb="2" eb="4">
      <t>リユウ</t>
    </rPh>
    <phoneticPr fontId="13"/>
  </si>
  <si>
    <t>一般会計
　○○○本省</t>
    <rPh sb="0" eb="2">
      <t>イッパン</t>
    </rPh>
    <rPh sb="2" eb="4">
      <t>カイケイ</t>
    </rPh>
    <rPh sb="9" eb="11">
      <t>ホンショウ</t>
    </rPh>
    <phoneticPr fontId="13"/>
  </si>
  <si>
    <t>（項）○○本省共通費
　（大事項）一般行政経費に必要な経費</t>
    <rPh sb="1" eb="2">
      <t>コウ</t>
    </rPh>
    <rPh sb="5" eb="7">
      <t>ホンショウ</t>
    </rPh>
    <rPh sb="7" eb="9">
      <t>キョウツウ</t>
    </rPh>
    <rPh sb="9" eb="10">
      <t>ヒ</t>
    </rPh>
    <rPh sb="13" eb="15">
      <t>ダイジ</t>
    </rPh>
    <rPh sb="15" eb="16">
      <t>コウ</t>
    </rPh>
    <rPh sb="17" eb="19">
      <t>イッパン</t>
    </rPh>
    <rPh sb="19" eb="21">
      <t>ギョウセイ</t>
    </rPh>
    <rPh sb="21" eb="23">
      <t>ケイヒ</t>
    </rPh>
    <rPh sb="24" eb="26">
      <t>ヒツヨウ</t>
    </rPh>
    <rPh sb="27" eb="29">
      <t>ケイヒ</t>
    </rPh>
    <phoneticPr fontId="13"/>
  </si>
  <si>
    <t>－</t>
    <phoneticPr fontId="13"/>
  </si>
  <si>
    <t>対象外指定経費</t>
    <rPh sb="0" eb="3">
      <t>タイショウガイ</t>
    </rPh>
    <rPh sb="3" eb="5">
      <t>シテイ</t>
    </rPh>
    <rPh sb="5" eb="7">
      <t>ケイヒ</t>
    </rPh>
    <phoneticPr fontId="13"/>
  </si>
  <si>
    <t>（項）○○本省共通費
　（大事項）審議会に必要な経費</t>
    <rPh sb="1" eb="2">
      <t>コウ</t>
    </rPh>
    <rPh sb="5" eb="7">
      <t>ホンショウ</t>
    </rPh>
    <rPh sb="7" eb="9">
      <t>キョウツウ</t>
    </rPh>
    <rPh sb="9" eb="10">
      <t>ヒ</t>
    </rPh>
    <rPh sb="13" eb="14">
      <t>オオ</t>
    </rPh>
    <rPh sb="14" eb="16">
      <t>ジコウ</t>
    </rPh>
    <rPh sb="17" eb="20">
      <t>シンギカイ</t>
    </rPh>
    <rPh sb="21" eb="23">
      <t>ヒツヨウ</t>
    </rPh>
    <rPh sb="24" eb="26">
      <t>ケイヒ</t>
    </rPh>
    <phoneticPr fontId="13"/>
  </si>
  <si>
    <t>類似経費（４）</t>
    <rPh sb="0" eb="2">
      <t>ルイジ</t>
    </rPh>
    <rPh sb="2" eb="4">
      <t>ケイヒ</t>
    </rPh>
    <phoneticPr fontId="13"/>
  </si>
  <si>
    <t>（項）ＸＸ○○特別会計へ繰入
　（大事項）○○の○○特別会計へ繰入れに必要な経費</t>
    <rPh sb="1" eb="2">
      <t>コウ</t>
    </rPh>
    <rPh sb="7" eb="9">
      <t>トクベツ</t>
    </rPh>
    <rPh sb="9" eb="11">
      <t>カイケイ</t>
    </rPh>
    <rPh sb="12" eb="14">
      <t>クリイ</t>
    </rPh>
    <rPh sb="17" eb="19">
      <t>ダイジ</t>
    </rPh>
    <rPh sb="19" eb="20">
      <t>コウ</t>
    </rPh>
    <rPh sb="26" eb="28">
      <t>トクベツ</t>
    </rPh>
    <rPh sb="28" eb="30">
      <t>カイケイ</t>
    </rPh>
    <rPh sb="31" eb="33">
      <t>クリイ</t>
    </rPh>
    <rPh sb="35" eb="37">
      <t>ヒツヨウ</t>
    </rPh>
    <rPh sb="38" eb="40">
      <t>ケイヒ</t>
    </rPh>
    <phoneticPr fontId="13"/>
  </si>
  <si>
    <t>（項）○○○○
　（大事項）××××</t>
    <rPh sb="1" eb="2">
      <t>コウ</t>
    </rPh>
    <rPh sb="10" eb="12">
      <t>ダイジ</t>
    </rPh>
    <rPh sb="12" eb="13">
      <t>コウ</t>
    </rPh>
    <phoneticPr fontId="13"/>
  </si>
  <si>
    <t>×××であり、○○○のため</t>
    <phoneticPr fontId="13"/>
  </si>
  <si>
    <t>（項）○○○○
　（大事項）××××
（項）△△△△
　（大事項）□□□□</t>
    <rPh sb="1" eb="2">
      <t>コウ</t>
    </rPh>
    <rPh sb="10" eb="12">
      <t>ダイジ</t>
    </rPh>
    <rPh sb="12" eb="13">
      <t>コウ</t>
    </rPh>
    <rPh sb="20" eb="21">
      <t>コウ</t>
    </rPh>
    <rPh sb="29" eb="31">
      <t>ダイジ</t>
    </rPh>
    <rPh sb="31" eb="32">
      <t>コウ</t>
    </rPh>
    <phoneticPr fontId="13"/>
  </si>
  <si>
    <t>◎◎◎◎◎事業</t>
    <rPh sb="5" eb="7">
      <t>ジギョウ</t>
    </rPh>
    <phoneticPr fontId="13"/>
  </si>
  <si>
    <t>一般会計
　　○○○局</t>
    <rPh sb="0" eb="2">
      <t>イッパン</t>
    </rPh>
    <rPh sb="2" eb="4">
      <t>カイケイ</t>
    </rPh>
    <rPh sb="10" eb="11">
      <t>キョク</t>
    </rPh>
    <phoneticPr fontId="13"/>
  </si>
  <si>
    <t>一般会計
　○○○機関</t>
    <rPh sb="0" eb="2">
      <t>イッパン</t>
    </rPh>
    <rPh sb="2" eb="4">
      <t>カイケイ</t>
    </rPh>
    <rPh sb="9" eb="11">
      <t>キカン</t>
    </rPh>
    <phoneticPr fontId="13"/>
  </si>
  <si>
    <t>○○特別会計
　○○勘定</t>
    <rPh sb="2" eb="4">
      <t>トクベツ</t>
    </rPh>
    <rPh sb="4" eb="6">
      <t>カイケイ</t>
    </rPh>
    <rPh sb="10" eb="12">
      <t>カンジョウ</t>
    </rPh>
    <phoneticPr fontId="13"/>
  </si>
  <si>
    <t>（項）事務（業務）取扱費
　(大事項）事務（業務）取扱いに必要な経費</t>
    <rPh sb="1" eb="2">
      <t>コウ</t>
    </rPh>
    <rPh sb="3" eb="5">
      <t>ジム</t>
    </rPh>
    <rPh sb="6" eb="8">
      <t>ギョウム</t>
    </rPh>
    <rPh sb="9" eb="11">
      <t>トリアツカイ</t>
    </rPh>
    <rPh sb="11" eb="12">
      <t>ヒ</t>
    </rPh>
    <rPh sb="15" eb="16">
      <t>オオ</t>
    </rPh>
    <rPh sb="16" eb="18">
      <t>ジコウ</t>
    </rPh>
    <rPh sb="19" eb="21">
      <t>ジム</t>
    </rPh>
    <rPh sb="22" eb="24">
      <t>ギョウム</t>
    </rPh>
    <rPh sb="25" eb="27">
      <t>トリアツカ</t>
    </rPh>
    <rPh sb="29" eb="31">
      <t>ヒツヨウ</t>
    </rPh>
    <rPh sb="32" eb="34">
      <t>ケイヒ</t>
    </rPh>
    <phoneticPr fontId="13"/>
  </si>
  <si>
    <t>類似経費（３）</t>
    <rPh sb="0" eb="2">
      <t>ルイジ</t>
    </rPh>
    <rPh sb="2" eb="4">
      <t>ケイヒ</t>
    </rPh>
    <phoneticPr fontId="13"/>
  </si>
  <si>
    <t>（項）予備費</t>
    <rPh sb="1" eb="2">
      <t>コウ</t>
    </rPh>
    <rPh sb="3" eb="6">
      <t>ヨビヒ</t>
    </rPh>
    <phoneticPr fontId="13"/>
  </si>
  <si>
    <t>××××事業</t>
    <rPh sb="4" eb="6">
      <t>ジギョウ</t>
    </rPh>
    <phoneticPr fontId="13"/>
  </si>
  <si>
    <t>○○特別会計</t>
    <rPh sb="2" eb="4">
      <t>トクベツ</t>
    </rPh>
    <rPh sb="4" eb="6">
      <t>カイケイ</t>
    </rPh>
    <phoneticPr fontId="13"/>
  </si>
  <si>
    <t>　○○勘定</t>
    <rPh sb="3" eb="5">
      <t>カンジョウ</t>
    </rPh>
    <phoneticPr fontId="13"/>
  </si>
  <si>
    <t>合　　　　　計</t>
    <rPh sb="0" eb="1">
      <t>ゴウ</t>
    </rPh>
    <rPh sb="6" eb="7">
      <t>ケイ</t>
    </rPh>
    <phoneticPr fontId="13"/>
  </si>
  <si>
    <t>会計区分</t>
    <phoneticPr fontId="13"/>
  </si>
  <si>
    <t>項・事項</t>
    <phoneticPr fontId="13"/>
  </si>
  <si>
    <t>当初予算額</t>
    <rPh sb="0" eb="2">
      <t>トウショ</t>
    </rPh>
    <rPh sb="2" eb="4">
      <t>ヨサン</t>
    </rPh>
    <rPh sb="4" eb="5">
      <t>ガク</t>
    </rPh>
    <phoneticPr fontId="13"/>
  </si>
  <si>
    <t>要求額</t>
    <rPh sb="0" eb="2">
      <t>ヨウキュウ</t>
    </rPh>
    <rPh sb="2" eb="3">
      <t>ガク</t>
    </rPh>
    <phoneticPr fontId="13"/>
  </si>
  <si>
    <t>差引き</t>
    <rPh sb="0" eb="2">
      <t>サシヒ</t>
    </rPh>
    <phoneticPr fontId="13"/>
  </si>
  <si>
    <t>（単位：百万円）</t>
    <rPh sb="1" eb="3">
      <t>タンイ</t>
    </rPh>
    <rPh sb="4" eb="7">
      <t>ヒャクマンエン</t>
    </rPh>
    <phoneticPr fontId="13"/>
  </si>
  <si>
    <t>廃止</t>
    <rPh sb="0" eb="2">
      <t>ハイシ</t>
    </rPh>
    <phoneticPr fontId="13"/>
  </si>
  <si>
    <t>◇◇◇◇◇事業</t>
    <rPh sb="5" eb="7">
      <t>ジギョウ</t>
    </rPh>
    <phoneticPr fontId="13"/>
  </si>
  <si>
    <t>☆☆☆☆☆事業</t>
    <rPh sb="5" eb="7">
      <t>ジギョウ</t>
    </rPh>
    <phoneticPr fontId="13"/>
  </si>
  <si>
    <t>Ａ</t>
    <phoneticPr fontId="13"/>
  </si>
  <si>
    <t>Ｂ</t>
    <phoneticPr fontId="13"/>
  </si>
  <si>
    <t>Ｂ－Ａ＝Ｃ</t>
    <phoneticPr fontId="13"/>
  </si>
  <si>
    <t>○○○○省</t>
    <rPh sb="4" eb="5">
      <t>ショウ</t>
    </rPh>
    <phoneticPr fontId="13"/>
  </si>
  <si>
    <t>所見の概要</t>
    <rPh sb="0" eb="2">
      <t>ショケン</t>
    </rPh>
    <rPh sb="3" eb="5">
      <t>ガイヨウ</t>
    </rPh>
    <phoneticPr fontId="13"/>
  </si>
  <si>
    <t>政策評価の体系</t>
    <rPh sb="0" eb="2">
      <t>セイサク</t>
    </rPh>
    <rPh sb="2" eb="4">
      <t>ヒョウカ</t>
    </rPh>
    <rPh sb="5" eb="7">
      <t>タイケイ</t>
    </rPh>
    <phoneticPr fontId="13"/>
  </si>
  <si>
    <t>施策名</t>
    <rPh sb="0" eb="2">
      <t>シサク</t>
    </rPh>
    <rPh sb="2" eb="3">
      <t>メイ</t>
    </rPh>
    <phoneticPr fontId="13"/>
  </si>
  <si>
    <t>執行額</t>
    <rPh sb="0" eb="2">
      <t>シッコウ</t>
    </rPh>
    <rPh sb="2" eb="3">
      <t>ガク</t>
    </rPh>
    <phoneticPr fontId="13"/>
  </si>
  <si>
    <t>番号</t>
    <rPh sb="0" eb="2">
      <t>バンゴウ</t>
    </rPh>
    <phoneticPr fontId="13"/>
  </si>
  <si>
    <t>評価結果</t>
    <rPh sb="0" eb="2">
      <t>ヒョウカ</t>
    </rPh>
    <rPh sb="2" eb="4">
      <t>ケッカ</t>
    </rPh>
    <phoneticPr fontId="13"/>
  </si>
  <si>
    <t>現状通り</t>
    <rPh sb="0" eb="2">
      <t>ゲンジョウ</t>
    </rPh>
    <rPh sb="2" eb="3">
      <t>ドオ</t>
    </rPh>
    <phoneticPr fontId="13"/>
  </si>
  <si>
    <t>○□△×事業</t>
    <rPh sb="4" eb="6">
      <t>ジギョウ</t>
    </rPh>
    <phoneticPr fontId="13"/>
  </si>
  <si>
    <t>担当部局庁</t>
    <rPh sb="0" eb="2">
      <t>タントウ</t>
    </rPh>
    <rPh sb="2" eb="4">
      <t>ブキョク</t>
    </rPh>
    <rPh sb="4" eb="5">
      <t>チョウ</t>
    </rPh>
    <phoneticPr fontId="13"/>
  </si>
  <si>
    <t>合　計</t>
    <rPh sb="0" eb="1">
      <t>ア</t>
    </rPh>
    <rPh sb="2" eb="3">
      <t>ケイ</t>
    </rPh>
    <phoneticPr fontId="13"/>
  </si>
  <si>
    <t>行政事業レビュー対象　計</t>
    <rPh sb="11" eb="12">
      <t>ケイ</t>
    </rPh>
    <phoneticPr fontId="13"/>
  </si>
  <si>
    <t>行政事業レビュー対象外　計</t>
    <rPh sb="12" eb="13">
      <t>ケイ</t>
    </rPh>
    <phoneticPr fontId="13"/>
  </si>
  <si>
    <t>備　考</t>
    <phoneticPr fontId="13"/>
  </si>
  <si>
    <t>×××××××××××××××××××××××××</t>
    <phoneticPr fontId="13"/>
  </si>
  <si>
    <t>○○○○局</t>
    <rPh sb="4" eb="5">
      <t>キョク</t>
    </rPh>
    <phoneticPr fontId="13"/>
  </si>
  <si>
    <t>□□□局</t>
    <rPh sb="3" eb="4">
      <t>キョク</t>
    </rPh>
    <phoneticPr fontId="13"/>
  </si>
  <si>
    <t>△△△庁</t>
    <rPh sb="3" eb="4">
      <t>チョウ</t>
    </rPh>
    <phoneticPr fontId="13"/>
  </si>
  <si>
    <t>事業
番号</t>
    <rPh sb="0" eb="2">
      <t>ジギョウ</t>
    </rPh>
    <rPh sb="3" eb="5">
      <t>バンゴウ</t>
    </rPh>
    <phoneticPr fontId="13"/>
  </si>
  <si>
    <t>執行可能額</t>
    <rPh sb="0" eb="2">
      <t>シッコウ</t>
    </rPh>
    <rPh sb="2" eb="5">
      <t>カノウガク</t>
    </rPh>
    <phoneticPr fontId="13"/>
  </si>
  <si>
    <t>執行可能額</t>
    <rPh sb="0" eb="2">
      <t>シッコウ</t>
    </rPh>
    <rPh sb="2" eb="4">
      <t>カノウ</t>
    </rPh>
    <rPh sb="4" eb="5">
      <t>ガク</t>
    </rPh>
    <phoneticPr fontId="13"/>
  </si>
  <si>
    <t>☆☆☆事業</t>
    <rPh sb="3" eb="5">
      <t>ジギョウ</t>
    </rPh>
    <phoneticPr fontId="13"/>
  </si>
  <si>
    <t>◇◇◇事業</t>
    <rPh sb="3" eb="5">
      <t>ジギョウ</t>
    </rPh>
    <phoneticPr fontId="13"/>
  </si>
  <si>
    <t>事　　業　　名</t>
    <rPh sb="0" eb="1">
      <t>コト</t>
    </rPh>
    <rPh sb="3" eb="4">
      <t>ギョウ</t>
    </rPh>
    <rPh sb="6" eb="7">
      <t>メイ</t>
    </rPh>
    <phoneticPr fontId="13"/>
  </si>
  <si>
    <t>□□□□□事業</t>
    <rPh sb="5" eb="7">
      <t>ジギョウ</t>
    </rPh>
    <phoneticPr fontId="13"/>
  </si>
  <si>
    <t>○□△○局</t>
    <rPh sb="4" eb="5">
      <t>キョク</t>
    </rPh>
    <phoneticPr fontId="13"/>
  </si>
  <si>
    <t>△△△△△事業</t>
    <rPh sb="5" eb="7">
      <t>ジギョウ</t>
    </rPh>
    <phoneticPr fontId="13"/>
  </si>
  <si>
    <t>縮減</t>
    <rPh sb="0" eb="2">
      <t>シュクゲン</t>
    </rPh>
    <phoneticPr fontId="13"/>
  </si>
  <si>
    <t>（単位：百万円）</t>
    <phoneticPr fontId="13"/>
  </si>
  <si>
    <t>備　考</t>
    <rPh sb="0" eb="1">
      <t>ソナエ</t>
    </rPh>
    <rPh sb="2" eb="3">
      <t>コウ</t>
    </rPh>
    <phoneticPr fontId="13"/>
  </si>
  <si>
    <t>反映内容</t>
    <phoneticPr fontId="13"/>
  </si>
  <si>
    <t>反映額</t>
    <rPh sb="0" eb="2">
      <t>ハンエイ</t>
    </rPh>
    <rPh sb="2" eb="3">
      <t>ガク</t>
    </rPh>
    <phoneticPr fontId="13"/>
  </si>
  <si>
    <t>事業数</t>
    <rPh sb="0" eb="2">
      <t>ジギョウ</t>
    </rPh>
    <rPh sb="2" eb="3">
      <t>スウ</t>
    </rPh>
    <phoneticPr fontId="13"/>
  </si>
  <si>
    <t>反映額</t>
    <phoneticPr fontId="13"/>
  </si>
  <si>
    <t>事業数</t>
    <phoneticPr fontId="13"/>
  </si>
  <si>
    <t>「縮減」</t>
    <rPh sb="1" eb="3">
      <t>シュクゲン</t>
    </rPh>
    <phoneticPr fontId="13"/>
  </si>
  <si>
    <t>「廃止」</t>
    <rPh sb="1" eb="3">
      <t>ハイシ</t>
    </rPh>
    <phoneticPr fontId="13"/>
  </si>
  <si>
    <t>特　　　別　　　会　　　計</t>
    <rPh sb="0" eb="1">
      <t>トク</t>
    </rPh>
    <rPh sb="4" eb="5">
      <t>ベツ</t>
    </rPh>
    <phoneticPr fontId="13"/>
  </si>
  <si>
    <t>一般会計　＋　特別会計</t>
    <phoneticPr fontId="13"/>
  </si>
  <si>
    <t>所　管</t>
    <rPh sb="0" eb="1">
      <t>トコロ</t>
    </rPh>
    <rPh sb="2" eb="3">
      <t>カン</t>
    </rPh>
    <phoneticPr fontId="13"/>
  </si>
  <si>
    <t>(単位：事業、百万円）</t>
    <rPh sb="1" eb="3">
      <t>タンイ</t>
    </rPh>
    <rPh sb="4" eb="6">
      <t>ジギョウ</t>
    </rPh>
    <rPh sb="7" eb="10">
      <t>ヒャクマンエン</t>
    </rPh>
    <phoneticPr fontId="13"/>
  </si>
  <si>
    <t>（単位：百万円）</t>
    <phoneticPr fontId="13"/>
  </si>
  <si>
    <t>縮減</t>
  </si>
  <si>
    <t>合　　　　　計</t>
    <phoneticPr fontId="13"/>
  </si>
  <si>
    <t>現状通り</t>
  </si>
  <si>
    <t>施策名：xx-xx ●●●●の推進</t>
    <rPh sb="0" eb="2">
      <t>シサク</t>
    </rPh>
    <rPh sb="2" eb="3">
      <t>メイ</t>
    </rPh>
    <rPh sb="15" eb="17">
      <t>スイシン</t>
    </rPh>
    <phoneticPr fontId="13"/>
  </si>
  <si>
    <t>施策名：xx-xx ○○○○の推進</t>
    <rPh sb="0" eb="2">
      <t>シサク</t>
    </rPh>
    <rPh sb="2" eb="3">
      <t>メイ</t>
    </rPh>
    <rPh sb="15" eb="17">
      <t>スイシン</t>
    </rPh>
    <phoneticPr fontId="13"/>
  </si>
  <si>
    <t>施策名：xx-xx ●●●●の推進</t>
    <phoneticPr fontId="13"/>
  </si>
  <si>
    <t>「執行等
改善」
事業数</t>
    <rPh sb="1" eb="3">
      <t>シッコウ</t>
    </rPh>
    <rPh sb="3" eb="4">
      <t>トウ</t>
    </rPh>
    <rPh sb="5" eb="7">
      <t>カイゼン</t>
    </rPh>
    <rPh sb="9" eb="11">
      <t>ジギョウ</t>
    </rPh>
    <rPh sb="11" eb="12">
      <t>スウ</t>
    </rPh>
    <phoneticPr fontId="13"/>
  </si>
  <si>
    <t>「執行等
改善」
事業数</t>
    <phoneticPr fontId="13"/>
  </si>
  <si>
    <t>xx年度要求は経過措置分。xx年度限りで廃止。</t>
    <rPh sb="2" eb="4">
      <t>ネンド</t>
    </rPh>
    <rPh sb="4" eb="6">
      <t>ヨウキュウ</t>
    </rPh>
    <rPh sb="7" eb="9">
      <t>ケイカ</t>
    </rPh>
    <rPh sb="9" eb="11">
      <t>ソチ</t>
    </rPh>
    <rPh sb="11" eb="12">
      <t>ブン</t>
    </rPh>
    <rPh sb="15" eb="17">
      <t>ネンド</t>
    </rPh>
    <rPh sb="17" eb="18">
      <t>カギ</t>
    </rPh>
    <rPh sb="20" eb="22">
      <t>ハイシ</t>
    </rPh>
    <phoneticPr fontId="13"/>
  </si>
  <si>
    <t>行政事業レビュー推進チームの所見</t>
    <rPh sb="0" eb="2">
      <t>ギョウセイ</t>
    </rPh>
    <rPh sb="2" eb="4">
      <t>ジギョウ</t>
    </rPh>
    <rPh sb="8" eb="10">
      <t>スイシン</t>
    </rPh>
    <rPh sb="14" eb="16">
      <t>ショケン</t>
    </rPh>
    <phoneticPr fontId="13"/>
  </si>
  <si>
    <t>行政事業レビュー推進チームの所見
（概要）</t>
    <rPh sb="0" eb="2">
      <t>ギョウセイ</t>
    </rPh>
    <rPh sb="2" eb="4">
      <t>ジギョウ</t>
    </rPh>
    <rPh sb="8" eb="10">
      <t>スイシン</t>
    </rPh>
    <rPh sb="18" eb="20">
      <t>ガイヨウ</t>
    </rPh>
    <phoneticPr fontId="13"/>
  </si>
  <si>
    <t>継続事業分を勘案し経過措置を講じた上で平成xx年度限りで廃止</t>
    <rPh sb="0" eb="2">
      <t>ケイゾク</t>
    </rPh>
    <rPh sb="2" eb="4">
      <t>ジギョウ</t>
    </rPh>
    <rPh sb="4" eb="5">
      <t>ブン</t>
    </rPh>
    <rPh sb="6" eb="8">
      <t>カンアン</t>
    </rPh>
    <rPh sb="9" eb="11">
      <t>ケイカ</t>
    </rPh>
    <rPh sb="11" eb="13">
      <t>ソチ</t>
    </rPh>
    <rPh sb="14" eb="15">
      <t>コウ</t>
    </rPh>
    <rPh sb="17" eb="18">
      <t>ウエ</t>
    </rPh>
    <rPh sb="19" eb="21">
      <t>ヘイセイ</t>
    </rPh>
    <rPh sb="23" eb="25">
      <t>ネンド</t>
    </rPh>
    <rPh sb="25" eb="26">
      <t>カギ</t>
    </rPh>
    <rPh sb="28" eb="30">
      <t>ハイシ</t>
    </rPh>
    <phoneticPr fontId="13"/>
  </si>
  <si>
    <t>｢廃止｣</t>
    <rPh sb="1" eb="3">
      <t>ハイシ</t>
    </rPh>
    <phoneticPr fontId="13"/>
  </si>
  <si>
    <t>×××事業（004再掲）</t>
    <rPh sb="3" eb="5">
      <t>ジギョウ</t>
    </rPh>
    <rPh sb="9" eb="11">
      <t>サイケイ</t>
    </rPh>
    <phoneticPr fontId="13"/>
  </si>
  <si>
    <t>いずれの施策にも関連しないもの</t>
    <rPh sb="4" eb="6">
      <t>シサク</t>
    </rPh>
    <rPh sb="8" eb="10">
      <t>カンレン</t>
    </rPh>
    <phoneticPr fontId="13"/>
  </si>
  <si>
    <t>■◆■◆事業</t>
    <rPh sb="4" eb="6">
      <t>ジギョウ</t>
    </rPh>
    <phoneticPr fontId="13"/>
  </si>
  <si>
    <t>◇□◇□事業</t>
    <rPh sb="4" eb="6">
      <t>ジギョウ</t>
    </rPh>
    <phoneticPr fontId="13"/>
  </si>
  <si>
    <t>××××××××××××××××</t>
  </si>
  <si>
    <t>×××××××××××××</t>
    <phoneticPr fontId="13"/>
  </si>
  <si>
    <t>○○局</t>
    <rPh sb="2" eb="3">
      <t>キョク</t>
    </rPh>
    <phoneticPr fontId="13"/>
  </si>
  <si>
    <t>△△局</t>
    <rPh sb="2" eb="3">
      <t>キョク</t>
    </rPh>
    <phoneticPr fontId="13"/>
  </si>
  <si>
    <t>新施策名：××××の推進（xx年度～）</t>
    <rPh sb="0" eb="1">
      <t>シン</t>
    </rPh>
    <rPh sb="1" eb="3">
      <t>シサク</t>
    </rPh>
    <rPh sb="3" eb="4">
      <t>メイ</t>
    </rPh>
    <rPh sb="10" eb="12">
      <t>スイシン</t>
    </rPh>
    <rPh sb="15" eb="17">
      <t>ネンド</t>
    </rPh>
    <phoneticPr fontId="13"/>
  </si>
  <si>
    <t>事業内容の改善</t>
  </si>
  <si>
    <t>公開プロセス</t>
    <rPh sb="0" eb="2">
      <t>コウカイ</t>
    </rPh>
    <phoneticPr fontId="13"/>
  </si>
  <si>
    <t>前年度新規</t>
  </si>
  <si>
    <t xml:space="preserve">最終実施年度 </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</si>
  <si>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</si>
  <si>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13"/>
  </si>
  <si>
    <t>会計区分</t>
    <phoneticPr fontId="13"/>
  </si>
  <si>
    <t>（単位：百万円）</t>
    <phoneticPr fontId="13"/>
  </si>
  <si>
    <t>　</t>
  </si>
  <si>
    <t>反映状況</t>
    <rPh sb="0" eb="2">
      <t>ハンエイ</t>
    </rPh>
    <rPh sb="2" eb="4">
      <t>ジョウキョウ</t>
    </rPh>
    <phoneticPr fontId="13"/>
  </si>
  <si>
    <t>事業者に応分の負担を求めるべき。</t>
    <rPh sb="0" eb="3">
      <t>ジギョウシャ</t>
    </rPh>
    <rPh sb="4" eb="6">
      <t>オウブン</t>
    </rPh>
    <rPh sb="7" eb="9">
      <t>フタン</t>
    </rPh>
    <rPh sb="10" eb="11">
      <t>モト</t>
    </rPh>
    <phoneticPr fontId="13"/>
  </si>
  <si>
    <t>廃止</t>
  </si>
  <si>
    <t>執行額を予算要求に反映すべき。</t>
    <rPh sb="0" eb="2">
      <t>シッコウ</t>
    </rPh>
    <rPh sb="2" eb="3">
      <t>ガク</t>
    </rPh>
    <rPh sb="4" eb="6">
      <t>ヨサン</t>
    </rPh>
    <rPh sb="6" eb="8">
      <t>ヨウキュウ</t>
    </rPh>
    <rPh sb="9" eb="11">
      <t>ハンエイ</t>
    </rPh>
    <phoneticPr fontId="13"/>
  </si>
  <si>
    <t>費用対効果分析の厳格化による事業の重点化、コスト削減すべき。</t>
    <rPh sb="0" eb="2">
      <t>ヒヨウ</t>
    </rPh>
    <rPh sb="2" eb="3">
      <t>タイ</t>
    </rPh>
    <rPh sb="3" eb="5">
      <t>コウカ</t>
    </rPh>
    <rPh sb="5" eb="7">
      <t>ブンセキ</t>
    </rPh>
    <rPh sb="8" eb="11">
      <t>ゲンカクカ</t>
    </rPh>
    <rPh sb="14" eb="16">
      <t>ジギョウ</t>
    </rPh>
    <rPh sb="17" eb="20">
      <t>ジュウテンカ</t>
    </rPh>
    <rPh sb="24" eb="26">
      <t>サクゲン</t>
    </rPh>
    <phoneticPr fontId="13"/>
  </si>
  <si>
    <t>目的を達成しているため、事業を廃止すべき。</t>
    <rPh sb="0" eb="2">
      <t>モクテキ</t>
    </rPh>
    <rPh sb="3" eb="5">
      <t>タッセイ</t>
    </rPh>
    <rPh sb="12" eb="14">
      <t>ジギョウ</t>
    </rPh>
    <rPh sb="15" eb="17">
      <t>ハイシ</t>
    </rPh>
    <phoneticPr fontId="13"/>
  </si>
  <si>
    <t>基金</t>
    <rPh sb="0" eb="2">
      <t>キキン</t>
    </rPh>
    <phoneticPr fontId="13"/>
  </si>
  <si>
    <t>予備費（●●百万円）</t>
    <rPh sb="0" eb="3">
      <t>ヨビヒ</t>
    </rPh>
    <rPh sb="6" eb="9">
      <t>ヒャクマンエン</t>
    </rPh>
    <phoneticPr fontId="13"/>
  </si>
  <si>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</si>
  <si>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3"/>
  </si>
  <si>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13"/>
  </si>
  <si>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13"/>
  </si>
  <si>
    <t>事業全体の抜本的な改善</t>
  </si>
  <si>
    <t>事業内容の一部改善</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</si>
  <si>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3"/>
  </si>
  <si>
    <t>委託調査</t>
    <rPh sb="0" eb="2">
      <t>イタク</t>
    </rPh>
    <rPh sb="2" eb="4">
      <t>チョウサ</t>
    </rPh>
    <phoneticPr fontId="13"/>
  </si>
  <si>
    <t>補助金等</t>
    <rPh sb="0" eb="2">
      <t>ホジョ</t>
    </rPh>
    <rPh sb="2" eb="3">
      <t>キン</t>
    </rPh>
    <rPh sb="3" eb="4">
      <t>トウ</t>
    </rPh>
    <phoneticPr fontId="13"/>
  </si>
  <si>
    <t>執行
可能額</t>
    <rPh sb="0" eb="2">
      <t>シッコウ</t>
    </rPh>
    <rPh sb="3" eb="5">
      <t>カノウ</t>
    </rPh>
    <rPh sb="5" eb="6">
      <t>ガク</t>
    </rPh>
    <phoneticPr fontId="13"/>
  </si>
  <si>
    <r>
      <t>××××</t>
    </r>
    <r>
      <rPr>
        <i/>
        <sz val="9"/>
        <rFont val="ＭＳ ゴシック"/>
        <family val="3"/>
        <charset val="128"/>
      </rPr>
      <t>（←額に反映のない執行面のみでの改善内容）</t>
    </r>
    <rPh sb="6" eb="7">
      <t>ガク</t>
    </rPh>
    <rPh sb="8" eb="10">
      <t>ハンエイ</t>
    </rPh>
    <rPh sb="13" eb="15">
      <t>シッコウ</t>
    </rPh>
    <rPh sb="15" eb="16">
      <t>メン</t>
    </rPh>
    <rPh sb="20" eb="22">
      <t>カイゼン</t>
    </rPh>
    <rPh sb="22" eb="24">
      <t>ナイヨウ</t>
    </rPh>
    <phoneticPr fontId="13"/>
  </si>
  <si>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13"/>
  </si>
  <si>
    <t>・・・・・・・</t>
    <phoneticPr fontId="13"/>
  </si>
  <si>
    <t>外部有識者点検対象外</t>
    <rPh sb="0" eb="2">
      <t>ガイブ</t>
    </rPh>
    <rPh sb="2" eb="5">
      <t>ユウシキシャ</t>
    </rPh>
    <rPh sb="5" eb="7">
      <t>テンケン</t>
    </rPh>
    <rPh sb="7" eb="9">
      <t>タイショウ</t>
    </rPh>
    <rPh sb="9" eb="10">
      <t>ガイ</t>
    </rPh>
    <phoneticPr fontId="13"/>
  </si>
  <si>
    <t>事業開始
年度</t>
    <rPh sb="0" eb="2">
      <t>ジギョウ</t>
    </rPh>
    <rPh sb="2" eb="4">
      <t>カイシ</t>
    </rPh>
    <rPh sb="5" eb="7">
      <t>ネンド</t>
    </rPh>
    <phoneticPr fontId="13"/>
  </si>
  <si>
    <t>事業終了
(予定)年度</t>
    <rPh sb="0" eb="2">
      <t>ジギョウ</t>
    </rPh>
    <rPh sb="2" eb="4">
      <t>シュウリョウ</t>
    </rPh>
    <rPh sb="6" eb="8">
      <t>ヨテイ</t>
    </rPh>
    <rPh sb="9" eb="11">
      <t>ネンド</t>
    </rPh>
    <phoneticPr fontId="13"/>
  </si>
  <si>
    <t>○○庁</t>
    <rPh sb="2" eb="3">
      <t>チョウ</t>
    </rPh>
    <phoneticPr fontId="13"/>
  </si>
  <si>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13"/>
  </si>
  <si>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13"/>
  </si>
  <si>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13"/>
  </si>
  <si>
    <t>予定通り終了</t>
  </si>
  <si>
    <t>▲▲事業</t>
    <rPh sb="2" eb="4">
      <t>ジギョウ</t>
    </rPh>
    <phoneticPr fontId="13"/>
  </si>
  <si>
    <t>終了予定</t>
  </si>
  <si>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13"/>
  </si>
  <si>
    <t>継続の是非</t>
  </si>
  <si>
    <t>｢廃止｣「縮減｣計</t>
    <rPh sb="1" eb="3">
      <t>ハイシ</t>
    </rPh>
    <rPh sb="5" eb="7">
      <t>シュクゲン</t>
    </rPh>
    <rPh sb="8" eb="9">
      <t>ギョウケイ</t>
    </rPh>
    <phoneticPr fontId="13"/>
  </si>
  <si>
    <t>｢廃止｣｢縮減｣計</t>
    <rPh sb="1" eb="3">
      <t>ハイシ</t>
    </rPh>
    <rPh sb="5" eb="7">
      <t>シュクゲン</t>
    </rPh>
    <rPh sb="8" eb="9">
      <t>ギョウケイ</t>
    </rPh>
    <phoneticPr fontId="13"/>
  </si>
  <si>
    <t>外部有識者の所見</t>
    <rPh sb="0" eb="2">
      <t>ガイブ</t>
    </rPh>
    <rPh sb="2" eb="4">
      <t>ユウシキ</t>
    </rPh>
    <rPh sb="4" eb="5">
      <t>シャ</t>
    </rPh>
    <rPh sb="6" eb="8">
      <t>ショケン</t>
    </rPh>
    <phoneticPr fontId="13"/>
  </si>
  <si>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13"/>
  </si>
  <si>
    <t>平成３０年度</t>
    <rPh sb="0" eb="2">
      <t>ヘイセイ</t>
    </rPh>
    <rPh sb="4" eb="6">
      <t>ネンド</t>
    </rPh>
    <phoneticPr fontId="13"/>
  </si>
  <si>
    <t>今後改善を検討</t>
  </si>
  <si>
    <t>環境省</t>
    <rPh sb="0" eb="3">
      <t>カンキョウショウショウ</t>
    </rPh>
    <phoneticPr fontId="13"/>
  </si>
  <si>
    <t>環境省</t>
    <rPh sb="0" eb="2">
      <t>カンキョウ</t>
    </rPh>
    <phoneticPr fontId="13"/>
  </si>
  <si>
    <t>前年度からの繰越額</t>
    <rPh sb="0" eb="3">
      <t>ゼンネンド</t>
    </rPh>
    <rPh sb="6" eb="8">
      <t>クリコシ</t>
    </rPh>
    <rPh sb="8" eb="9">
      <t>ガク</t>
    </rPh>
    <phoneticPr fontId="13"/>
  </si>
  <si>
    <t>翌年度へ
繰越額</t>
    <rPh sb="0" eb="3">
      <t>ヨクネンド</t>
    </rPh>
    <rPh sb="5" eb="7">
      <t>クリコシ</t>
    </rPh>
    <rPh sb="7" eb="8">
      <t>ガク</t>
    </rPh>
    <phoneticPr fontId="13"/>
  </si>
  <si>
    <t>施策名：1.地球温暖化対策の推進</t>
    <rPh sb="0" eb="2">
      <t>シサク</t>
    </rPh>
    <rPh sb="2" eb="3">
      <t>メイ</t>
    </rPh>
    <phoneticPr fontId="14"/>
  </si>
  <si>
    <t>目標名：1-1 地球温暖化対策の計画的な推進による低炭素社会づくり　</t>
    <rPh sb="0" eb="2">
      <t>モクヒョウ</t>
    </rPh>
    <rPh sb="2" eb="3">
      <t>メイ</t>
    </rPh>
    <phoneticPr fontId="14"/>
  </si>
  <si>
    <t>平成10年度</t>
  </si>
  <si>
    <t>終了(予定)なし</t>
    <phoneticPr fontId="13"/>
  </si>
  <si>
    <t>地球環境局</t>
    <rPh sb="0" eb="2">
      <t>チキュウ</t>
    </rPh>
    <rPh sb="2" eb="4">
      <t>カンキョウ</t>
    </rPh>
    <rPh sb="4" eb="5">
      <t>キョク</t>
    </rPh>
    <phoneticPr fontId="13"/>
  </si>
  <si>
    <t>（項）地球温暖化対策推進費
　（大事項）地球温暖化対策の推進に必要な経費</t>
    <rPh sb="1" eb="2">
      <t>コウ</t>
    </rPh>
    <rPh sb="3" eb="5">
      <t>チキュウ</t>
    </rPh>
    <rPh sb="5" eb="8">
      <t>オンダンカ</t>
    </rPh>
    <rPh sb="8" eb="10">
      <t>タイサク</t>
    </rPh>
    <rPh sb="10" eb="13">
      <t>スイシンヒ</t>
    </rPh>
    <rPh sb="16" eb="18">
      <t>ダイジ</t>
    </rPh>
    <rPh sb="18" eb="19">
      <t>コウ</t>
    </rPh>
    <rPh sb="20" eb="22">
      <t>チキュウ</t>
    </rPh>
    <rPh sb="22" eb="25">
      <t>オンダンカ</t>
    </rPh>
    <rPh sb="25" eb="27">
      <t>タイサク</t>
    </rPh>
    <rPh sb="28" eb="30">
      <t>スイシン</t>
    </rPh>
    <rPh sb="31" eb="33">
      <t>ヒツヨウ</t>
    </rPh>
    <rPh sb="34" eb="36">
      <t>ケイヒ</t>
    </rPh>
    <phoneticPr fontId="13"/>
  </si>
  <si>
    <t>平成26年度</t>
  </si>
  <si>
    <t>終了(予定)なし</t>
  </si>
  <si>
    <t>（項）地球温暖化対策推進費
　（大事項）地球温暖化対策の推進に必要な経費</t>
    <phoneticPr fontId="13"/>
  </si>
  <si>
    <t>○</t>
    <phoneticPr fontId="13"/>
  </si>
  <si>
    <t>平成16年度</t>
  </si>
  <si>
    <t>地球環境局</t>
    <phoneticPr fontId="13"/>
  </si>
  <si>
    <t>ｴﾈﾙｷﾞｰ対策特別会計ｴﾈﾙｷﾞｰ需給勘定</t>
    <phoneticPr fontId="13"/>
  </si>
  <si>
    <t>（項）エネルギー需給構造高度化対策費
　（大事項）温暖化対策に必要な経費</t>
    <phoneticPr fontId="13"/>
  </si>
  <si>
    <t>平成15年度</t>
  </si>
  <si>
    <t>平成25年度</t>
  </si>
  <si>
    <t>平成28年度</t>
  </si>
  <si>
    <t>ｴﾈﾙｷﾞｰ対策特別会計ｴﾈﾙｷﾞｰ需給勘定</t>
    <phoneticPr fontId="13"/>
  </si>
  <si>
    <t>（項）エネルギー需給構造高度化対策費
　（大事項）温暖化対策に必要な経費</t>
    <phoneticPr fontId="13"/>
  </si>
  <si>
    <t>○</t>
    <phoneticPr fontId="13"/>
  </si>
  <si>
    <t>平成30年度</t>
  </si>
  <si>
    <t>ｴﾈﾙｷﾞｰ対策特別会計ｴﾈﾙｷﾞｰ需給勘定</t>
  </si>
  <si>
    <t>（項）エネルギー需給構造高度化対策費
　（大事項）温暖化対策に必要な経費</t>
  </si>
  <si>
    <t>平成23年度</t>
  </si>
  <si>
    <t>平成24年度</t>
  </si>
  <si>
    <t>平成31年度</t>
    <rPh sb="0" eb="2">
      <t>ヘイセイ</t>
    </rPh>
    <rPh sb="4" eb="6">
      <t>ネンド</t>
    </rPh>
    <phoneticPr fontId="13"/>
  </si>
  <si>
    <t>環境金融の拡大に向けた利子補給事業</t>
    <rPh sb="0" eb="2">
      <t>カンキョウ</t>
    </rPh>
    <rPh sb="2" eb="4">
      <t>キンユウ</t>
    </rPh>
    <rPh sb="5" eb="7">
      <t>カクダイ</t>
    </rPh>
    <rPh sb="8" eb="9">
      <t>ム</t>
    </rPh>
    <rPh sb="11" eb="13">
      <t>リシ</t>
    </rPh>
    <rPh sb="13" eb="15">
      <t>ホキュウ</t>
    </rPh>
    <rPh sb="15" eb="17">
      <t>ジギョウ</t>
    </rPh>
    <phoneticPr fontId="13"/>
  </si>
  <si>
    <t>平成11年度</t>
  </si>
  <si>
    <t>平成20年度</t>
  </si>
  <si>
    <t>平成28年度</t>
    <phoneticPr fontId="13"/>
  </si>
  <si>
    <t>地球環境局</t>
    <rPh sb="0" eb="2">
      <t>チキュウ</t>
    </rPh>
    <rPh sb="2" eb="5">
      <t>カンキョウキョク</t>
    </rPh>
    <phoneticPr fontId="13"/>
  </si>
  <si>
    <t>一般会計</t>
    <phoneticPr fontId="13"/>
  </si>
  <si>
    <t>家庭部門のCO2排出実態統計調査事業</t>
    <rPh sb="0" eb="2">
      <t>カテイ</t>
    </rPh>
    <rPh sb="2" eb="4">
      <t>ブモン</t>
    </rPh>
    <rPh sb="8" eb="10">
      <t>ハイシュツ</t>
    </rPh>
    <rPh sb="10" eb="12">
      <t>ジッタイ</t>
    </rPh>
    <rPh sb="12" eb="14">
      <t>トウケイ</t>
    </rPh>
    <rPh sb="14" eb="16">
      <t>チョウサ</t>
    </rPh>
    <rPh sb="16" eb="18">
      <t>ジギョウ</t>
    </rPh>
    <phoneticPr fontId="13"/>
  </si>
  <si>
    <t>平成21年度</t>
  </si>
  <si>
    <t>平成17年度</t>
  </si>
  <si>
    <t>平成22年度</t>
  </si>
  <si>
    <t>CO2削減ポテンシャル診断推進事業</t>
    <rPh sb="3" eb="5">
      <t>サクゲン</t>
    </rPh>
    <rPh sb="11" eb="13">
      <t>シンダン</t>
    </rPh>
    <rPh sb="13" eb="15">
      <t>スイシン</t>
    </rPh>
    <rPh sb="15" eb="17">
      <t>ジギョウ</t>
    </rPh>
    <phoneticPr fontId="13"/>
  </si>
  <si>
    <t>先進対策の効率的実施によるＣＯ２排出量大幅削減事業</t>
    <rPh sb="0" eb="2">
      <t>センシン</t>
    </rPh>
    <rPh sb="2" eb="4">
      <t>タイサク</t>
    </rPh>
    <rPh sb="5" eb="8">
      <t>コウリツテキ</t>
    </rPh>
    <rPh sb="8" eb="10">
      <t>ジッシ</t>
    </rPh>
    <rPh sb="16" eb="19">
      <t>ハイシュツリョウ</t>
    </rPh>
    <rPh sb="19" eb="21">
      <t>オオハバ</t>
    </rPh>
    <rPh sb="21" eb="23">
      <t>サクゲン</t>
    </rPh>
    <rPh sb="23" eb="25">
      <t>ジギョウ</t>
    </rPh>
    <phoneticPr fontId="13"/>
  </si>
  <si>
    <t>国際再生可能エネルギー機関分担金</t>
    <rPh sb="0" eb="2">
      <t>コクサイ</t>
    </rPh>
    <rPh sb="2" eb="4">
      <t>サイセイ</t>
    </rPh>
    <rPh sb="4" eb="6">
      <t>カノウ</t>
    </rPh>
    <rPh sb="11" eb="13">
      <t>キカン</t>
    </rPh>
    <rPh sb="13" eb="15">
      <t>ブンタン</t>
    </rPh>
    <rPh sb="15" eb="16">
      <t>キン</t>
    </rPh>
    <phoneticPr fontId="13"/>
  </si>
  <si>
    <t>ＣＯ２削減対策強化誘導型技術開発・実証事業</t>
    <rPh sb="3" eb="5">
      <t>サクゲン</t>
    </rPh>
    <rPh sb="5" eb="7">
      <t>タイサク</t>
    </rPh>
    <rPh sb="7" eb="9">
      <t>キョウカ</t>
    </rPh>
    <rPh sb="9" eb="11">
      <t>ユウドウ</t>
    </rPh>
    <rPh sb="11" eb="12">
      <t>ガタ</t>
    </rPh>
    <rPh sb="12" eb="14">
      <t>ギジュツ</t>
    </rPh>
    <rPh sb="14" eb="16">
      <t>カイハツ</t>
    </rPh>
    <rPh sb="17" eb="19">
      <t>ジッショウ</t>
    </rPh>
    <rPh sb="19" eb="21">
      <t>ジギョウ</t>
    </rPh>
    <phoneticPr fontId="13"/>
  </si>
  <si>
    <t>エネルギー起源ＣＯ２排出削減技術評価・検証事業費</t>
    <rPh sb="5" eb="7">
      <t>キゲン</t>
    </rPh>
    <rPh sb="10" eb="12">
      <t>ハイシュツ</t>
    </rPh>
    <rPh sb="12" eb="14">
      <t>サクゲン</t>
    </rPh>
    <rPh sb="14" eb="16">
      <t>ギジュツ</t>
    </rPh>
    <rPh sb="16" eb="18">
      <t>ヒョウカ</t>
    </rPh>
    <rPh sb="19" eb="21">
      <t>ケンショウ</t>
    </rPh>
    <rPh sb="21" eb="24">
      <t>ジギョウヒ</t>
    </rPh>
    <phoneticPr fontId="13"/>
  </si>
  <si>
    <t>未来のあるべき社会・ライフスタイルを創造する技術イノベーション事業</t>
  </si>
  <si>
    <t>平成29年度</t>
  </si>
  <si>
    <t>ｴﾈﾙｷﾞｰ対策特別会計ｴﾈﾙｷﾞｰ需給勘定</t>
    <phoneticPr fontId="13"/>
  </si>
  <si>
    <t>地球環境局
水・大気環境局</t>
    <rPh sb="0" eb="2">
      <t>チキュウ</t>
    </rPh>
    <rPh sb="2" eb="5">
      <t>カンキョウキョク</t>
    </rPh>
    <rPh sb="6" eb="7">
      <t>ミズ</t>
    </rPh>
    <rPh sb="8" eb="10">
      <t>タイキ</t>
    </rPh>
    <rPh sb="10" eb="13">
      <t>カンキョウキョク</t>
    </rPh>
    <phoneticPr fontId="13"/>
  </si>
  <si>
    <t>平成27年度</t>
    <rPh sb="0" eb="2">
      <t>ヘイセイ</t>
    </rPh>
    <rPh sb="4" eb="6">
      <t>ネンド</t>
    </rPh>
    <phoneticPr fontId="13"/>
  </si>
  <si>
    <t>水・大気環境局</t>
    <rPh sb="0" eb="1">
      <t>ミズ</t>
    </rPh>
    <rPh sb="2" eb="4">
      <t>タイキ</t>
    </rPh>
    <rPh sb="4" eb="6">
      <t>カンキョウ</t>
    </rPh>
    <rPh sb="6" eb="7">
      <t>キョク</t>
    </rPh>
    <phoneticPr fontId="13"/>
  </si>
  <si>
    <t>平成29年度</t>
    <rPh sb="0" eb="2">
      <t>ヘイセイ</t>
    </rPh>
    <rPh sb="4" eb="6">
      <t>ネンド</t>
    </rPh>
    <phoneticPr fontId="13"/>
  </si>
  <si>
    <t>平成28年度</t>
    <rPh sb="0" eb="2">
      <t>ヘイセイ</t>
    </rPh>
    <rPh sb="4" eb="6">
      <t>ネンド</t>
    </rPh>
    <phoneticPr fontId="13"/>
  </si>
  <si>
    <t>地球環境局</t>
    <rPh sb="0" eb="2">
      <t>チキュウ</t>
    </rPh>
    <rPh sb="2" eb="5">
      <t>カンキョウキョク</t>
    </rPh>
    <phoneticPr fontId="14"/>
  </si>
  <si>
    <t>L2-Tech（先導的低炭素技術）導入拡大推進事業</t>
    <phoneticPr fontId="13"/>
  </si>
  <si>
    <t>低炭素型廃棄物処理支援事業</t>
  </si>
  <si>
    <t>地方公共団体カーボン・マネジメント強化事業</t>
  </si>
  <si>
    <t>平成30年度</t>
    <rPh sb="0" eb="2">
      <t>ヘイセイ</t>
    </rPh>
    <rPh sb="4" eb="6">
      <t>ネンド</t>
    </rPh>
    <phoneticPr fontId="13"/>
  </si>
  <si>
    <t>公共施設等先進的CO2排出削減対策モデル事業</t>
  </si>
  <si>
    <t>地球環境局</t>
  </si>
  <si>
    <t>低炭素型浮体式洋上風力発電低コスト化・普及促進事業</t>
    <phoneticPr fontId="13"/>
  </si>
  <si>
    <t>海洋環境保全上適正な海底下CCS実施確保のための総合検討事業</t>
  </si>
  <si>
    <t>水・大気環境局</t>
  </si>
  <si>
    <t>自然環境局</t>
  </si>
  <si>
    <t>目標名：1-2 世界全体での抜本的な排出削減への貢献</t>
    <rPh sb="0" eb="2">
      <t>モクヒョウ</t>
    </rPh>
    <rPh sb="2" eb="3">
      <t>メイ</t>
    </rPh>
    <rPh sb="8" eb="10">
      <t>セカイ</t>
    </rPh>
    <rPh sb="10" eb="12">
      <t>ゼンタイ</t>
    </rPh>
    <rPh sb="14" eb="17">
      <t>バッポンテキ</t>
    </rPh>
    <rPh sb="18" eb="20">
      <t>ハイシュツ</t>
    </rPh>
    <rPh sb="20" eb="22">
      <t>サクゲン</t>
    </rPh>
    <rPh sb="24" eb="26">
      <t>コウケン</t>
    </rPh>
    <phoneticPr fontId="14"/>
  </si>
  <si>
    <t>平成19年度</t>
  </si>
  <si>
    <t>（項）地球温暖化対策推進費
　（大事項）地球温暖化対策の推進に必要な経費</t>
    <phoneticPr fontId="13"/>
  </si>
  <si>
    <t>平成14年度</t>
  </si>
  <si>
    <t>二国間クレジット制度（JCM）資金支援事業（プロジェクト補助）</t>
    <rPh sb="0" eb="3">
      <t>ニコクカン</t>
    </rPh>
    <rPh sb="8" eb="10">
      <t>セイド</t>
    </rPh>
    <rPh sb="15" eb="17">
      <t>シキン</t>
    </rPh>
    <rPh sb="17" eb="19">
      <t>シエン</t>
    </rPh>
    <rPh sb="19" eb="21">
      <t>ジギョウ</t>
    </rPh>
    <rPh sb="20" eb="21">
      <t>ギョウ</t>
    </rPh>
    <rPh sb="28" eb="30">
      <t>ホジョ</t>
    </rPh>
    <phoneticPr fontId="13"/>
  </si>
  <si>
    <t>二国間クレジット制度（JCM）資金支援事業（ＡＤＢ拠出金）</t>
    <rPh sb="0" eb="3">
      <t>ニコクカン</t>
    </rPh>
    <rPh sb="8" eb="10">
      <t>セイド</t>
    </rPh>
    <rPh sb="15" eb="17">
      <t>シキン</t>
    </rPh>
    <rPh sb="17" eb="19">
      <t>シエン</t>
    </rPh>
    <rPh sb="19" eb="21">
      <t>ジギョウ</t>
    </rPh>
    <rPh sb="25" eb="27">
      <t>キョシュツ</t>
    </rPh>
    <rPh sb="27" eb="28">
      <t>キン</t>
    </rPh>
    <phoneticPr fontId="13"/>
  </si>
  <si>
    <t>二国間クレジット制度（ＪＣＭ）基盤整備事業（制度構築・案件形成支援）</t>
    <rPh sb="8" eb="10">
      <t>セイド</t>
    </rPh>
    <rPh sb="15" eb="17">
      <t>キバン</t>
    </rPh>
    <rPh sb="17" eb="19">
      <t>セイビ</t>
    </rPh>
    <rPh sb="19" eb="21">
      <t>ジギョウ</t>
    </rPh>
    <rPh sb="22" eb="24">
      <t>セイド</t>
    </rPh>
    <rPh sb="24" eb="26">
      <t>コウチク</t>
    </rPh>
    <rPh sb="27" eb="29">
      <t>アンケン</t>
    </rPh>
    <rPh sb="29" eb="31">
      <t>ケイセイ</t>
    </rPh>
    <rPh sb="31" eb="33">
      <t>シエン</t>
    </rPh>
    <phoneticPr fontId="13"/>
  </si>
  <si>
    <t>平成18年度</t>
  </si>
  <si>
    <t>途上国向け低炭素技術イノベーション創出事業</t>
  </si>
  <si>
    <t>アジア地域におけるコベネフィット型環境汚染対策推進事業</t>
    <rPh sb="3" eb="5">
      <t>チイキ</t>
    </rPh>
    <rPh sb="16" eb="17">
      <t>ガタ</t>
    </rPh>
    <rPh sb="17" eb="19">
      <t>カンキョウ</t>
    </rPh>
    <rPh sb="19" eb="21">
      <t>オセン</t>
    </rPh>
    <rPh sb="21" eb="23">
      <t>タイサク</t>
    </rPh>
    <rPh sb="23" eb="25">
      <t>スイシン</t>
    </rPh>
    <rPh sb="25" eb="27">
      <t>ジギョウ</t>
    </rPh>
    <phoneticPr fontId="13"/>
  </si>
  <si>
    <t>一般会計</t>
  </si>
  <si>
    <t>目標名：1-3 気候変動の影響への適応策の推進</t>
    <rPh sb="0" eb="2">
      <t>モクヒョウ</t>
    </rPh>
    <rPh sb="2" eb="3">
      <t>メイ</t>
    </rPh>
    <rPh sb="8" eb="10">
      <t>キコウ</t>
    </rPh>
    <rPh sb="10" eb="12">
      <t>ヘンドウ</t>
    </rPh>
    <rPh sb="13" eb="15">
      <t>エイキョウ</t>
    </rPh>
    <rPh sb="17" eb="20">
      <t>テキオウサク</t>
    </rPh>
    <rPh sb="21" eb="23">
      <t>スイシン</t>
    </rPh>
    <phoneticPr fontId="14"/>
  </si>
  <si>
    <t>（項）環境政策基盤整備費
　（大事項）環境問題に対する調査・研究・技術開発に必要な経費</t>
    <phoneticPr fontId="13"/>
  </si>
  <si>
    <t>施策名：2.地球環境の保全</t>
    <rPh sb="0" eb="2">
      <t>シサク</t>
    </rPh>
    <rPh sb="2" eb="3">
      <t>メイ</t>
    </rPh>
    <rPh sb="8" eb="10">
      <t>カンキョウ</t>
    </rPh>
    <rPh sb="11" eb="13">
      <t>ホゼン</t>
    </rPh>
    <phoneticPr fontId="14"/>
  </si>
  <si>
    <t>目標名：2-1 オゾン層の保護・回復</t>
    <rPh sb="0" eb="2">
      <t>モクヒョウ</t>
    </rPh>
    <rPh sb="2" eb="3">
      <t>メイ</t>
    </rPh>
    <phoneticPr fontId="14"/>
  </si>
  <si>
    <t>平成元年度</t>
  </si>
  <si>
    <t>（項）地球環境保全費
　（大事項）地球環境の保全に必要な経費</t>
    <phoneticPr fontId="13"/>
  </si>
  <si>
    <t>目標名：2-2 地球環境保全に関する国際連携・協力</t>
    <rPh sb="0" eb="2">
      <t>モクヒョウ</t>
    </rPh>
    <rPh sb="2" eb="3">
      <t>メイ</t>
    </rPh>
    <phoneticPr fontId="14"/>
  </si>
  <si>
    <t>経済協力開発機構拠出金</t>
  </si>
  <si>
    <t>平成7年度</t>
  </si>
  <si>
    <t>排出・吸収量世界標準算定方式確立事業拠出金等</t>
  </si>
  <si>
    <t>平成9年度</t>
  </si>
  <si>
    <t>国際連合環境計画拠出金等</t>
  </si>
  <si>
    <t>国際連合気候変動枠組条約事務局拠出金</t>
  </si>
  <si>
    <t>国際連携戦略推進費</t>
  </si>
  <si>
    <t>環境国際協力推進費</t>
  </si>
  <si>
    <t>目標名：2-3 地球環境保全に関する調査研究</t>
    <rPh sb="0" eb="2">
      <t>モクヒョウ</t>
    </rPh>
    <rPh sb="2" eb="3">
      <t>メイ</t>
    </rPh>
    <phoneticPr fontId="14"/>
  </si>
  <si>
    <t>地球環境戦略研究機関拠出金</t>
    <phoneticPr fontId="13"/>
  </si>
  <si>
    <t>地球環境に関するアジア太平洋地域共同研究・観測事業拠出金</t>
  </si>
  <si>
    <t>地球環境保全試験研究費</t>
  </si>
  <si>
    <t>平成13年度</t>
  </si>
  <si>
    <t>施策名：3.大気・水・土壌環境等の保全</t>
    <rPh sb="0" eb="2">
      <t>シサク</t>
    </rPh>
    <rPh sb="2" eb="3">
      <t>メイ</t>
    </rPh>
    <rPh sb="6" eb="8">
      <t>タイキ</t>
    </rPh>
    <rPh sb="9" eb="10">
      <t>ミズ</t>
    </rPh>
    <rPh sb="11" eb="13">
      <t>ドジョウ</t>
    </rPh>
    <rPh sb="13" eb="15">
      <t>カンキョウ</t>
    </rPh>
    <rPh sb="15" eb="16">
      <t>トウ</t>
    </rPh>
    <rPh sb="17" eb="19">
      <t>ホゼン</t>
    </rPh>
    <phoneticPr fontId="14"/>
  </si>
  <si>
    <t>目標名：3-1　大気環境の保全（酸性雨・黄砂対策を含む）</t>
    <rPh sb="0" eb="2">
      <t>モクヒョウ</t>
    </rPh>
    <rPh sb="2" eb="3">
      <t>メイ</t>
    </rPh>
    <rPh sb="8" eb="10">
      <t>タイキ</t>
    </rPh>
    <rPh sb="10" eb="12">
      <t>カンキョウ</t>
    </rPh>
    <rPh sb="13" eb="15">
      <t>ホゼン</t>
    </rPh>
    <rPh sb="16" eb="19">
      <t>サンセイウ</t>
    </rPh>
    <rPh sb="20" eb="22">
      <t>コウサ</t>
    </rPh>
    <rPh sb="22" eb="24">
      <t>タイサク</t>
    </rPh>
    <rPh sb="25" eb="26">
      <t>フク</t>
    </rPh>
    <phoneticPr fontId="14"/>
  </si>
  <si>
    <t>昭和49年度</t>
  </si>
  <si>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13"/>
  </si>
  <si>
    <t>大気環境監視測定網整備推進費</t>
  </si>
  <si>
    <t>昭和46年度</t>
  </si>
  <si>
    <t>大気汚染防止規制等対策推進費</t>
  </si>
  <si>
    <t>昭和47年度</t>
  </si>
  <si>
    <t>有害大気汚染物質等対策推進費</t>
  </si>
  <si>
    <t>平成5年度</t>
  </si>
  <si>
    <t>在日米軍施設・区域周辺環境保全対策費</t>
  </si>
  <si>
    <t>昭和53年度</t>
  </si>
  <si>
    <t>越境大気汚染対策推進費</t>
  </si>
  <si>
    <t>オフロード特殊自動車排出ガス対策推進事業</t>
    <rPh sb="5" eb="7">
      <t>トクシュ</t>
    </rPh>
    <rPh sb="7" eb="10">
      <t>ジドウシャ</t>
    </rPh>
    <rPh sb="10" eb="12">
      <t>ハイシュツ</t>
    </rPh>
    <rPh sb="14" eb="16">
      <t>タイサク</t>
    </rPh>
    <rPh sb="16" eb="18">
      <t>スイシン</t>
    </rPh>
    <rPh sb="18" eb="20">
      <t>ジギョウ</t>
    </rPh>
    <phoneticPr fontId="13"/>
  </si>
  <si>
    <t>自動車排出ガス・騒音規制強化等の推進</t>
  </si>
  <si>
    <t>平成12年度</t>
  </si>
  <si>
    <t>昭和38年度</t>
  </si>
  <si>
    <t>昭和50年度</t>
  </si>
  <si>
    <t>終了(予定)なし</t>
    <rPh sb="0" eb="2">
      <t>シュウリョウ</t>
    </rPh>
    <rPh sb="3" eb="5">
      <t>ヨテイ</t>
    </rPh>
    <phoneticPr fontId="14"/>
  </si>
  <si>
    <t>一般会計</t>
    <rPh sb="0" eb="2">
      <t>イッパン</t>
    </rPh>
    <rPh sb="2" eb="4">
      <t>カイケイ</t>
    </rPh>
    <phoneticPr fontId="14"/>
  </si>
  <si>
    <t>目標名：3-2　大気生活環境の保全</t>
    <rPh sb="0" eb="2">
      <t>モクヒョウ</t>
    </rPh>
    <rPh sb="2" eb="3">
      <t>メイ</t>
    </rPh>
    <rPh sb="8" eb="10">
      <t>タイキ</t>
    </rPh>
    <rPh sb="10" eb="12">
      <t>セイカツ</t>
    </rPh>
    <rPh sb="12" eb="14">
      <t>カンキョウ</t>
    </rPh>
    <rPh sb="15" eb="17">
      <t>ホゼン</t>
    </rPh>
    <phoneticPr fontId="14"/>
  </si>
  <si>
    <t>昭和63年度</t>
  </si>
  <si>
    <t>目標名：3-3　水環境の保全（海洋環境の保全を含む）</t>
    <rPh sb="0" eb="2">
      <t>モクヒョウ</t>
    </rPh>
    <rPh sb="2" eb="3">
      <t>メイ</t>
    </rPh>
    <rPh sb="8" eb="9">
      <t>ミズ</t>
    </rPh>
    <rPh sb="9" eb="11">
      <t>カンキョウ</t>
    </rPh>
    <rPh sb="12" eb="14">
      <t>ホゼン</t>
    </rPh>
    <rPh sb="15" eb="17">
      <t>カイヨウ</t>
    </rPh>
    <rPh sb="17" eb="19">
      <t>カンキョウ</t>
    </rPh>
    <rPh sb="20" eb="22">
      <t>ホゼン</t>
    </rPh>
    <rPh sb="23" eb="24">
      <t>フク</t>
    </rPh>
    <phoneticPr fontId="14"/>
  </si>
  <si>
    <t>排水対策推進費</t>
  </si>
  <si>
    <t>水質関連情報利用基盤整備費</t>
  </si>
  <si>
    <t>湖沼環境対策等推進費</t>
  </si>
  <si>
    <t>昭和61年度</t>
  </si>
  <si>
    <t>放射性物質による水質汚濁状況の常時監視</t>
  </si>
  <si>
    <t xml:space="preserve">目標名：3-4　土壌環境の保全 </t>
    <rPh sb="0" eb="2">
      <t>モクヒョウ</t>
    </rPh>
    <rPh sb="2" eb="3">
      <t>メイ</t>
    </rPh>
    <rPh sb="8" eb="10">
      <t>ドジョウ</t>
    </rPh>
    <rPh sb="10" eb="12">
      <t>カンキョウ</t>
    </rPh>
    <rPh sb="13" eb="15">
      <t>ホゼン</t>
    </rPh>
    <phoneticPr fontId="14"/>
  </si>
  <si>
    <t>目標名：3-5　ダイオキシン類・農薬対策</t>
    <rPh sb="0" eb="2">
      <t>モクヒョウ</t>
    </rPh>
    <rPh sb="2" eb="3">
      <t>メイ</t>
    </rPh>
    <rPh sb="14" eb="15">
      <t>タグイ</t>
    </rPh>
    <rPh sb="16" eb="18">
      <t>ノウヤク</t>
    </rPh>
    <rPh sb="18" eb="20">
      <t>タイサク</t>
    </rPh>
    <phoneticPr fontId="14"/>
  </si>
  <si>
    <t>施策名：4.廃棄物・リサイクル対策の推進</t>
    <rPh sb="0" eb="2">
      <t>シサク</t>
    </rPh>
    <rPh sb="2" eb="3">
      <t>メイ</t>
    </rPh>
    <rPh sb="6" eb="9">
      <t>ハイキブツ</t>
    </rPh>
    <rPh sb="15" eb="17">
      <t>タイサク</t>
    </rPh>
    <rPh sb="18" eb="20">
      <t>スイシン</t>
    </rPh>
    <phoneticPr fontId="14"/>
  </si>
  <si>
    <t>目標名：4-1　国内及び国際的な循環型社会の構築</t>
    <rPh sb="0" eb="2">
      <t>モクヒョウ</t>
    </rPh>
    <rPh sb="2" eb="3">
      <t>メイ</t>
    </rPh>
    <rPh sb="8" eb="10">
      <t>コクナイ</t>
    </rPh>
    <rPh sb="10" eb="11">
      <t>オヨ</t>
    </rPh>
    <rPh sb="12" eb="15">
      <t>コクサイテキ</t>
    </rPh>
    <rPh sb="16" eb="19">
      <t>ジュンカンガタ</t>
    </rPh>
    <rPh sb="19" eb="21">
      <t>シャカイ</t>
    </rPh>
    <rPh sb="22" eb="24">
      <t>コウチク</t>
    </rPh>
    <phoneticPr fontId="14"/>
  </si>
  <si>
    <t>循環型社会形成推進等経費</t>
    <rPh sb="0" eb="3">
      <t>ジュンカンガタ</t>
    </rPh>
    <rPh sb="3" eb="5">
      <t>シャカイ</t>
    </rPh>
    <rPh sb="5" eb="7">
      <t>ケイセイ</t>
    </rPh>
    <rPh sb="7" eb="9">
      <t>スイシン</t>
    </rPh>
    <rPh sb="9" eb="10">
      <t>トウ</t>
    </rPh>
    <rPh sb="10" eb="12">
      <t>ケイヒ</t>
    </rPh>
    <phoneticPr fontId="13"/>
  </si>
  <si>
    <t>（項）廃棄物・リサイクル対策推進費
　（大事項）廃棄物・リサイクル対策の推進に必要な経費</t>
    <rPh sb="1" eb="2">
      <t>コウ</t>
    </rPh>
    <rPh sb="3" eb="6">
      <t>ハイキブツ</t>
    </rPh>
    <rPh sb="12" eb="14">
      <t>タイサク</t>
    </rPh>
    <rPh sb="14" eb="17">
      <t>スイシンヒ</t>
    </rPh>
    <rPh sb="20" eb="22">
      <t>ダイジ</t>
    </rPh>
    <rPh sb="22" eb="23">
      <t>コウ</t>
    </rPh>
    <rPh sb="24" eb="27">
      <t>ハイキブツ</t>
    </rPh>
    <rPh sb="33" eb="35">
      <t>タイサク</t>
    </rPh>
    <rPh sb="36" eb="38">
      <t>スイシン</t>
    </rPh>
    <rPh sb="39" eb="41">
      <t>ヒツヨウ</t>
    </rPh>
    <rPh sb="42" eb="44">
      <t>ケイヒ</t>
    </rPh>
    <phoneticPr fontId="13"/>
  </si>
  <si>
    <t>UNEP「持続可能な資源管理に関する国際パネル」支援</t>
    <rPh sb="10" eb="12">
      <t>シゲン</t>
    </rPh>
    <rPh sb="12" eb="14">
      <t>カンリ</t>
    </rPh>
    <phoneticPr fontId="13"/>
  </si>
  <si>
    <t>我が国循環産業の戦略的国際展開・育成事業（国際展開支援）</t>
    <rPh sb="0" eb="1">
      <t>ワ</t>
    </rPh>
    <rPh sb="2" eb="3">
      <t>クニ</t>
    </rPh>
    <rPh sb="3" eb="5">
      <t>ジュンカン</t>
    </rPh>
    <rPh sb="5" eb="7">
      <t>サンギョウ</t>
    </rPh>
    <rPh sb="8" eb="11">
      <t>センリャクテキ</t>
    </rPh>
    <rPh sb="11" eb="13">
      <t>コクサイ</t>
    </rPh>
    <rPh sb="13" eb="15">
      <t>テンカイ</t>
    </rPh>
    <rPh sb="16" eb="18">
      <t>イクセイ</t>
    </rPh>
    <rPh sb="18" eb="20">
      <t>ジギョウ</t>
    </rPh>
    <rPh sb="21" eb="23">
      <t>コクサイ</t>
    </rPh>
    <rPh sb="23" eb="25">
      <t>テンカイ</t>
    </rPh>
    <rPh sb="25" eb="27">
      <t>シエン</t>
    </rPh>
    <phoneticPr fontId="13"/>
  </si>
  <si>
    <t>（項）廃棄物・リサイクル対策推進費
　（大事項）廃棄物・リサイクル対策の推進に必要な経費</t>
  </si>
  <si>
    <t>目標名：4-2　各種リサイクル法の円滑な施行によるリサイクル等の推進</t>
    <rPh sb="0" eb="2">
      <t>モクヒョウ</t>
    </rPh>
    <rPh sb="2" eb="3">
      <t>メイ</t>
    </rPh>
    <rPh sb="8" eb="10">
      <t>カクシュ</t>
    </rPh>
    <rPh sb="15" eb="16">
      <t>ホウ</t>
    </rPh>
    <rPh sb="17" eb="19">
      <t>エンカツ</t>
    </rPh>
    <rPh sb="20" eb="22">
      <t>シコウ</t>
    </rPh>
    <rPh sb="30" eb="31">
      <t>トウ</t>
    </rPh>
    <rPh sb="32" eb="34">
      <t>スイシン</t>
    </rPh>
    <phoneticPr fontId="14"/>
  </si>
  <si>
    <t>家電リサイクル推進事業費</t>
    <rPh sb="0" eb="2">
      <t>カデン</t>
    </rPh>
    <rPh sb="7" eb="9">
      <t>スイシン</t>
    </rPh>
    <rPh sb="9" eb="12">
      <t>ジギョウヒ</t>
    </rPh>
    <phoneticPr fontId="13"/>
  </si>
  <si>
    <t>建設リサイクル推進事業費</t>
    <rPh sb="0" eb="2">
      <t>ケンセツ</t>
    </rPh>
    <rPh sb="7" eb="9">
      <t>スイシン</t>
    </rPh>
    <rPh sb="9" eb="12">
      <t>ジギョウヒ</t>
    </rPh>
    <phoneticPr fontId="13"/>
  </si>
  <si>
    <t>自動車リサイクル推進事業費</t>
    <rPh sb="0" eb="3">
      <t>ジドウシャ</t>
    </rPh>
    <rPh sb="8" eb="10">
      <t>スイシン</t>
    </rPh>
    <rPh sb="10" eb="13">
      <t>ジギョウヒ</t>
    </rPh>
    <phoneticPr fontId="13"/>
  </si>
  <si>
    <t>目標名：4-3　一般廃棄物対策（排出抑制・リサイクル・適正処理等）</t>
    <rPh sb="0" eb="2">
      <t>モクヒョウ</t>
    </rPh>
    <rPh sb="2" eb="3">
      <t>メイ</t>
    </rPh>
    <rPh sb="8" eb="10">
      <t>イッパン</t>
    </rPh>
    <rPh sb="10" eb="13">
      <t>ハイキブツ</t>
    </rPh>
    <rPh sb="13" eb="15">
      <t>タイサク</t>
    </rPh>
    <rPh sb="16" eb="18">
      <t>ハイシュツ</t>
    </rPh>
    <rPh sb="18" eb="20">
      <t>ヨクセイ</t>
    </rPh>
    <rPh sb="27" eb="29">
      <t>テキセイ</t>
    </rPh>
    <rPh sb="29" eb="32">
      <t>ショリナド</t>
    </rPh>
    <phoneticPr fontId="14"/>
  </si>
  <si>
    <t>廃棄物処理等に係る情報提供経費等</t>
    <rPh sb="0" eb="3">
      <t>ハイキブツ</t>
    </rPh>
    <rPh sb="3" eb="5">
      <t>ショリ</t>
    </rPh>
    <rPh sb="5" eb="6">
      <t>トウ</t>
    </rPh>
    <rPh sb="7" eb="8">
      <t>カカ</t>
    </rPh>
    <rPh sb="9" eb="11">
      <t>ジョウホウ</t>
    </rPh>
    <rPh sb="11" eb="13">
      <t>テイキョウ</t>
    </rPh>
    <rPh sb="13" eb="15">
      <t>ケイヒ</t>
    </rPh>
    <rPh sb="15" eb="16">
      <t>トウ</t>
    </rPh>
    <phoneticPr fontId="13"/>
  </si>
  <si>
    <t>災害等廃棄物処理事業費補助金</t>
    <rPh sb="10" eb="11">
      <t>ヒ</t>
    </rPh>
    <rPh sb="11" eb="14">
      <t>ホジョキン</t>
    </rPh>
    <phoneticPr fontId="13"/>
  </si>
  <si>
    <t>廃棄物処理施設整備費補助</t>
    <rPh sb="9" eb="10">
      <t>ヒ</t>
    </rPh>
    <phoneticPr fontId="13"/>
  </si>
  <si>
    <t>（項）廃棄物処理施設整備費
　（大事項）廃棄物処理施設整備に必要な経費</t>
    <rPh sb="1" eb="2">
      <t>コウ</t>
    </rPh>
    <rPh sb="3" eb="6">
      <t>ハイキブツ</t>
    </rPh>
    <rPh sb="6" eb="8">
      <t>ショリ</t>
    </rPh>
    <rPh sb="8" eb="10">
      <t>シセツ</t>
    </rPh>
    <rPh sb="10" eb="13">
      <t>セイビヒ</t>
    </rPh>
    <rPh sb="16" eb="18">
      <t>ダイジ</t>
    </rPh>
    <rPh sb="18" eb="19">
      <t>コウ</t>
    </rPh>
    <rPh sb="20" eb="23">
      <t>ハイキブツ</t>
    </rPh>
    <rPh sb="23" eb="25">
      <t>ショリ</t>
    </rPh>
    <rPh sb="25" eb="27">
      <t>シセツ</t>
    </rPh>
    <rPh sb="27" eb="29">
      <t>セイビ</t>
    </rPh>
    <rPh sb="30" eb="32">
      <t>ヒツヨウ</t>
    </rPh>
    <rPh sb="33" eb="35">
      <t>ケイヒ</t>
    </rPh>
    <phoneticPr fontId="13"/>
  </si>
  <si>
    <t>循環型社会形成推進交付金</t>
  </si>
  <si>
    <t>廃棄物処理施設災害復旧事業</t>
    <rPh sb="0" eb="3">
      <t>ハイキブツ</t>
    </rPh>
    <rPh sb="3" eb="5">
      <t>ショリ</t>
    </rPh>
    <rPh sb="5" eb="7">
      <t>シセツ</t>
    </rPh>
    <rPh sb="7" eb="9">
      <t>サイガイ</t>
    </rPh>
    <rPh sb="9" eb="11">
      <t>フッキュウ</t>
    </rPh>
    <rPh sb="11" eb="13">
      <t>ジギョウ</t>
    </rPh>
    <phoneticPr fontId="13"/>
  </si>
  <si>
    <t>（項）廃棄物処理施設災害復旧事業費
　（大事項）廃棄物処理施設災害復旧事業に必要な経費</t>
    <rPh sb="1" eb="2">
      <t>コウ</t>
    </rPh>
    <rPh sb="3" eb="6">
      <t>ハイキブツ</t>
    </rPh>
    <rPh sb="6" eb="8">
      <t>ショリ</t>
    </rPh>
    <rPh sb="8" eb="10">
      <t>シセツ</t>
    </rPh>
    <rPh sb="10" eb="12">
      <t>サイガイ</t>
    </rPh>
    <rPh sb="12" eb="14">
      <t>フッキュウ</t>
    </rPh>
    <rPh sb="14" eb="17">
      <t>ジギョウヒ</t>
    </rPh>
    <rPh sb="20" eb="22">
      <t>ダイジ</t>
    </rPh>
    <rPh sb="22" eb="23">
      <t>コウ</t>
    </rPh>
    <rPh sb="24" eb="27">
      <t>ハイキブツ</t>
    </rPh>
    <rPh sb="27" eb="29">
      <t>ショリ</t>
    </rPh>
    <rPh sb="29" eb="31">
      <t>シセツ</t>
    </rPh>
    <rPh sb="31" eb="33">
      <t>サイガイ</t>
    </rPh>
    <rPh sb="33" eb="35">
      <t>フッキュウ</t>
    </rPh>
    <rPh sb="35" eb="37">
      <t>ジギョウ</t>
    </rPh>
    <rPh sb="38" eb="40">
      <t>ヒツヨウ</t>
    </rPh>
    <rPh sb="41" eb="43">
      <t>ケイヒ</t>
    </rPh>
    <phoneticPr fontId="13"/>
  </si>
  <si>
    <t>大規模災害に備えた廃棄物処理体制検討・拠点整備事業</t>
    <rPh sb="0" eb="3">
      <t>ダイキボ</t>
    </rPh>
    <rPh sb="3" eb="5">
      <t>サイガイ</t>
    </rPh>
    <rPh sb="6" eb="7">
      <t>ソナ</t>
    </rPh>
    <rPh sb="9" eb="12">
      <t>ハイキブツ</t>
    </rPh>
    <rPh sb="12" eb="14">
      <t>ショリ</t>
    </rPh>
    <rPh sb="14" eb="16">
      <t>タイセイ</t>
    </rPh>
    <rPh sb="16" eb="18">
      <t>ケントウ</t>
    </rPh>
    <rPh sb="19" eb="21">
      <t>キョテン</t>
    </rPh>
    <rPh sb="21" eb="23">
      <t>セイビ</t>
    </rPh>
    <rPh sb="23" eb="25">
      <t>ジギョウ</t>
    </rPh>
    <phoneticPr fontId="13"/>
  </si>
  <si>
    <t>（項）廃棄物・リサイクル対策推進費
　（大事項）廃棄物・リサイクル対策の推進に必要な経費</t>
    <rPh sb="1" eb="2">
      <t>コウ</t>
    </rPh>
    <rPh sb="3" eb="6">
      <t>ハイキブツ</t>
    </rPh>
    <rPh sb="12" eb="14">
      <t>タイサク</t>
    </rPh>
    <rPh sb="14" eb="17">
      <t>スイシンヒ</t>
    </rPh>
    <rPh sb="20" eb="22">
      <t>ダイジ</t>
    </rPh>
    <rPh sb="22" eb="23">
      <t>コウ</t>
    </rPh>
    <rPh sb="24" eb="27">
      <t>ハイキブツ</t>
    </rPh>
    <rPh sb="33" eb="35">
      <t>タイサク</t>
    </rPh>
    <rPh sb="36" eb="38">
      <t>スイシン</t>
    </rPh>
    <rPh sb="39" eb="41">
      <t>ヒツヨウ</t>
    </rPh>
    <rPh sb="42" eb="44">
      <t>ケイヒ</t>
    </rPh>
    <phoneticPr fontId="14"/>
  </si>
  <si>
    <t>目標名：4-4　産業廃棄物対策（排出抑制・リサイクル・適正処理等）</t>
    <rPh sb="0" eb="2">
      <t>モクヒョウ</t>
    </rPh>
    <rPh sb="2" eb="3">
      <t>メイ</t>
    </rPh>
    <rPh sb="8" eb="10">
      <t>サンギョウ</t>
    </rPh>
    <rPh sb="10" eb="13">
      <t>ハイキブツ</t>
    </rPh>
    <rPh sb="13" eb="15">
      <t>タイサク</t>
    </rPh>
    <rPh sb="16" eb="18">
      <t>ハイシュツ</t>
    </rPh>
    <rPh sb="18" eb="20">
      <t>ヨクセイ</t>
    </rPh>
    <rPh sb="27" eb="29">
      <t>テキセイ</t>
    </rPh>
    <rPh sb="29" eb="32">
      <t>ショリナド</t>
    </rPh>
    <phoneticPr fontId="14"/>
  </si>
  <si>
    <t>廃棄物処分基準等設定費</t>
    <rPh sb="0" eb="3">
      <t>ハイキブツ</t>
    </rPh>
    <rPh sb="3" eb="5">
      <t>ショブン</t>
    </rPh>
    <rPh sb="5" eb="7">
      <t>キジュン</t>
    </rPh>
    <rPh sb="7" eb="8">
      <t>トウ</t>
    </rPh>
    <rPh sb="8" eb="10">
      <t>セッテイ</t>
    </rPh>
    <rPh sb="10" eb="11">
      <t>ヒ</t>
    </rPh>
    <phoneticPr fontId="13"/>
  </si>
  <si>
    <t>平成4年度</t>
  </si>
  <si>
    <t>産業廃棄物等処理対策推進費</t>
    <rPh sb="0" eb="2">
      <t>サンギョウ</t>
    </rPh>
    <rPh sb="2" eb="5">
      <t>ハイキブツ</t>
    </rPh>
    <rPh sb="5" eb="6">
      <t>トウ</t>
    </rPh>
    <rPh sb="6" eb="8">
      <t>ショリ</t>
    </rPh>
    <rPh sb="8" eb="10">
      <t>タイサク</t>
    </rPh>
    <rPh sb="10" eb="13">
      <t>スイシンヒ</t>
    </rPh>
    <phoneticPr fontId="13"/>
  </si>
  <si>
    <t>平成2年度</t>
  </si>
  <si>
    <t>石綿含有廃棄物無害化処理技術認定事業</t>
  </si>
  <si>
    <t>ＰＣＢ廃棄物適正処理対策推進事業</t>
    <rPh sb="6" eb="8">
      <t>テキセイ</t>
    </rPh>
    <rPh sb="8" eb="10">
      <t>ショリ</t>
    </rPh>
    <rPh sb="10" eb="12">
      <t>タイサク</t>
    </rPh>
    <rPh sb="12" eb="14">
      <t>スイシン</t>
    </rPh>
    <rPh sb="14" eb="16">
      <t>ジギョウ</t>
    </rPh>
    <phoneticPr fontId="13"/>
  </si>
  <si>
    <t>ＰＣＢ廃棄物対策推進費補助金</t>
  </si>
  <si>
    <t>水俣条約に基づく水銀廃棄物の環境上適正な管理推進事業</t>
    <rPh sb="0" eb="2">
      <t>ミナマタ</t>
    </rPh>
    <rPh sb="2" eb="4">
      <t>ジョウヤク</t>
    </rPh>
    <rPh sb="5" eb="6">
      <t>モト</t>
    </rPh>
    <rPh sb="8" eb="10">
      <t>スイギン</t>
    </rPh>
    <rPh sb="10" eb="13">
      <t>ハイキブツ</t>
    </rPh>
    <rPh sb="14" eb="16">
      <t>カンキョウ</t>
    </rPh>
    <rPh sb="16" eb="17">
      <t>ジョウ</t>
    </rPh>
    <rPh sb="17" eb="19">
      <t>テキセイ</t>
    </rPh>
    <rPh sb="24" eb="26">
      <t>ジギョウ</t>
    </rPh>
    <phoneticPr fontId="13"/>
  </si>
  <si>
    <t>平成26年度</t>
    <rPh sb="0" eb="2">
      <t>ヘイセイ</t>
    </rPh>
    <rPh sb="4" eb="6">
      <t>ネンド</t>
    </rPh>
    <phoneticPr fontId="14"/>
  </si>
  <si>
    <t>産業廃棄物処理業のグリーン成長・地域魅力創出促進支援事業</t>
    <rPh sb="0" eb="2">
      <t>サンギョウ</t>
    </rPh>
    <rPh sb="2" eb="5">
      <t>ハイキブツ</t>
    </rPh>
    <rPh sb="5" eb="8">
      <t>ショリギョウ</t>
    </rPh>
    <rPh sb="13" eb="15">
      <t>セイチョウ</t>
    </rPh>
    <rPh sb="16" eb="18">
      <t>チイキ</t>
    </rPh>
    <rPh sb="18" eb="20">
      <t>ミリョク</t>
    </rPh>
    <rPh sb="20" eb="22">
      <t>ソウシュツ</t>
    </rPh>
    <rPh sb="22" eb="24">
      <t>ソクシン</t>
    </rPh>
    <rPh sb="24" eb="26">
      <t>シエン</t>
    </rPh>
    <rPh sb="26" eb="28">
      <t>ジギョウ</t>
    </rPh>
    <phoneticPr fontId="14"/>
  </si>
  <si>
    <t>目標名：4-5　廃棄物の不法投棄の防止等</t>
    <rPh sb="0" eb="2">
      <t>モクヒョウ</t>
    </rPh>
    <rPh sb="2" eb="3">
      <t>メイ</t>
    </rPh>
    <rPh sb="8" eb="11">
      <t>ハイキブツ</t>
    </rPh>
    <rPh sb="12" eb="14">
      <t>フホウ</t>
    </rPh>
    <rPh sb="14" eb="16">
      <t>トウキ</t>
    </rPh>
    <rPh sb="17" eb="19">
      <t>ボウシ</t>
    </rPh>
    <rPh sb="19" eb="20">
      <t>トウ</t>
    </rPh>
    <phoneticPr fontId="14"/>
  </si>
  <si>
    <t>産業廃棄物適正処理推進費</t>
    <rPh sb="0" eb="2">
      <t>サンギョウ</t>
    </rPh>
    <rPh sb="2" eb="5">
      <t>ハイキブツ</t>
    </rPh>
    <rPh sb="5" eb="7">
      <t>テキセイ</t>
    </rPh>
    <rPh sb="7" eb="9">
      <t>ショリ</t>
    </rPh>
    <rPh sb="9" eb="12">
      <t>スイシンヒ</t>
    </rPh>
    <phoneticPr fontId="13"/>
  </si>
  <si>
    <t>（項）地方環境対策費
　（大事項）廃棄物・リサイクル対策の推進に必要な経費</t>
    <rPh sb="13" eb="15">
      <t>ダイジ</t>
    </rPh>
    <rPh sb="15" eb="16">
      <t>コウ</t>
    </rPh>
    <rPh sb="17" eb="20">
      <t>ハイキブツ</t>
    </rPh>
    <rPh sb="26" eb="28">
      <t>タイサク</t>
    </rPh>
    <rPh sb="29" eb="31">
      <t>スイシン</t>
    </rPh>
    <rPh sb="32" eb="34">
      <t>ヒツヨウ</t>
    </rPh>
    <rPh sb="35" eb="37">
      <t>ケイヒ</t>
    </rPh>
    <phoneticPr fontId="13"/>
  </si>
  <si>
    <t>有害廃棄物等の環境上適正な管理事業等拠出金</t>
    <rPh sb="0" eb="2">
      <t>ユウガイ</t>
    </rPh>
    <rPh sb="2" eb="5">
      <t>ハイキブツ</t>
    </rPh>
    <rPh sb="5" eb="6">
      <t>トウ</t>
    </rPh>
    <rPh sb="7" eb="9">
      <t>カンキョウ</t>
    </rPh>
    <rPh sb="9" eb="10">
      <t>ジョウ</t>
    </rPh>
    <rPh sb="10" eb="12">
      <t>テキセイ</t>
    </rPh>
    <rPh sb="13" eb="15">
      <t>カンリ</t>
    </rPh>
    <rPh sb="15" eb="17">
      <t>ジギョウ</t>
    </rPh>
    <rPh sb="17" eb="18">
      <t>トウ</t>
    </rPh>
    <rPh sb="18" eb="21">
      <t>キョシュツキン</t>
    </rPh>
    <phoneticPr fontId="13"/>
  </si>
  <si>
    <t>クリアランス物管理システム運用費</t>
    <rPh sb="6" eb="7">
      <t>ブツ</t>
    </rPh>
    <rPh sb="7" eb="9">
      <t>カンリ</t>
    </rPh>
    <rPh sb="13" eb="15">
      <t>ウンヨウ</t>
    </rPh>
    <rPh sb="15" eb="16">
      <t>ヒ</t>
    </rPh>
    <phoneticPr fontId="13"/>
  </si>
  <si>
    <t>バーゼル条約実施等経費</t>
    <rPh sb="4" eb="6">
      <t>ジョウヤク</t>
    </rPh>
    <rPh sb="6" eb="9">
      <t>ジッシナド</t>
    </rPh>
    <rPh sb="9" eb="11">
      <t>ケイヒ</t>
    </rPh>
    <phoneticPr fontId="13"/>
  </si>
  <si>
    <t>平成8年度</t>
  </si>
  <si>
    <t>廃棄物等の越境移動の適正化推進費</t>
    <rPh sb="0" eb="4">
      <t>ハイキブツナド</t>
    </rPh>
    <rPh sb="5" eb="7">
      <t>エッキョウ</t>
    </rPh>
    <rPh sb="7" eb="9">
      <t>イドウ</t>
    </rPh>
    <rPh sb="10" eb="13">
      <t>テキセイカ</t>
    </rPh>
    <rPh sb="13" eb="15">
      <t>スイシン</t>
    </rPh>
    <rPh sb="15" eb="16">
      <t>ヒ</t>
    </rPh>
    <phoneticPr fontId="13"/>
  </si>
  <si>
    <t>平成25年度</t>
    <rPh sb="0" eb="2">
      <t>ヘイセイ</t>
    </rPh>
    <rPh sb="4" eb="6">
      <t>ネンド</t>
    </rPh>
    <phoneticPr fontId="14"/>
  </si>
  <si>
    <t>目標名：4-6　浄化槽の整備によるし尿及び雑排水の適正な処理</t>
    <rPh sb="0" eb="2">
      <t>モクヒョウ</t>
    </rPh>
    <rPh sb="2" eb="3">
      <t>メイ</t>
    </rPh>
    <rPh sb="8" eb="11">
      <t>ジョウカソウ</t>
    </rPh>
    <rPh sb="12" eb="14">
      <t>セイビ</t>
    </rPh>
    <rPh sb="18" eb="19">
      <t>ニョウ</t>
    </rPh>
    <rPh sb="19" eb="20">
      <t>オヨ</t>
    </rPh>
    <rPh sb="21" eb="24">
      <t>ザッパイスイ</t>
    </rPh>
    <rPh sb="25" eb="27">
      <t>テキセイ</t>
    </rPh>
    <rPh sb="28" eb="30">
      <t>ショリ</t>
    </rPh>
    <phoneticPr fontId="14"/>
  </si>
  <si>
    <t>浄化槽指導普及事業費等</t>
    <rPh sb="0" eb="3">
      <t>ジョウカソウ</t>
    </rPh>
    <rPh sb="3" eb="5">
      <t>シドウ</t>
    </rPh>
    <rPh sb="5" eb="7">
      <t>フキュウ</t>
    </rPh>
    <rPh sb="7" eb="10">
      <t>ジギョウヒ</t>
    </rPh>
    <rPh sb="10" eb="11">
      <t>トウ</t>
    </rPh>
    <phoneticPr fontId="13"/>
  </si>
  <si>
    <t>昭和59年度</t>
    <phoneticPr fontId="13"/>
  </si>
  <si>
    <t>施策名：5.生物多様性の保全と自然との共生の推進</t>
    <rPh sb="0" eb="2">
      <t>シサク</t>
    </rPh>
    <rPh sb="2" eb="3">
      <t>メイ</t>
    </rPh>
    <rPh sb="6" eb="8">
      <t>セイブツ</t>
    </rPh>
    <rPh sb="8" eb="11">
      <t>タヨウセイ</t>
    </rPh>
    <rPh sb="12" eb="14">
      <t>ホゼン</t>
    </rPh>
    <rPh sb="15" eb="17">
      <t>シゼン</t>
    </rPh>
    <rPh sb="19" eb="21">
      <t>キョウセイ</t>
    </rPh>
    <rPh sb="22" eb="24">
      <t>スイシン</t>
    </rPh>
    <phoneticPr fontId="14"/>
  </si>
  <si>
    <t>目標名：5-1　基盤的施策の実施及び国際的取組</t>
    <rPh sb="0" eb="2">
      <t>モクヒョウ</t>
    </rPh>
    <rPh sb="2" eb="3">
      <t>メイ</t>
    </rPh>
    <phoneticPr fontId="14"/>
  </si>
  <si>
    <t>国際分担金等経費</t>
  </si>
  <si>
    <t>昭和54年度</t>
  </si>
  <si>
    <t>自然環境局</t>
    <rPh sb="0" eb="2">
      <t>シゼン</t>
    </rPh>
    <rPh sb="2" eb="5">
      <t>カンキョウキョク</t>
    </rPh>
    <phoneticPr fontId="13"/>
  </si>
  <si>
    <t>（項）生物多様性保全等推進費
　（大事項）生物多様性の保全等の推進に必要な経費</t>
    <phoneticPr fontId="0"/>
  </si>
  <si>
    <t>生物多様性センター維持運営費</t>
  </si>
  <si>
    <t>（項）生物多様性保全等推進費
　（大事項）生物多様性の保全等の推進に必要な経費</t>
  </si>
  <si>
    <t>平成27年度</t>
    <rPh sb="0" eb="2">
      <t>ヘイセイ</t>
    </rPh>
    <rPh sb="4" eb="6">
      <t>ネンド</t>
    </rPh>
    <phoneticPr fontId="14"/>
  </si>
  <si>
    <t>（項）環境保全施設整備費
　（大事項）環境保全施設整備に必要な経費</t>
    <rPh sb="3" eb="5">
      <t>カンキョウ</t>
    </rPh>
    <rPh sb="5" eb="7">
      <t>ホゼン</t>
    </rPh>
    <rPh sb="7" eb="9">
      <t>シセツ</t>
    </rPh>
    <rPh sb="9" eb="12">
      <t>セイビヒ</t>
    </rPh>
    <rPh sb="19" eb="21">
      <t>カンキョウ</t>
    </rPh>
    <rPh sb="21" eb="23">
      <t>ホゼン</t>
    </rPh>
    <rPh sb="23" eb="25">
      <t>シセツ</t>
    </rPh>
    <rPh sb="25" eb="27">
      <t>セイビ</t>
    </rPh>
    <phoneticPr fontId="13"/>
  </si>
  <si>
    <t>自然環境保全基礎調査費</t>
  </si>
  <si>
    <t>昭和48年度</t>
  </si>
  <si>
    <t>地球規模生物多様性モニタリング推進事業</t>
  </si>
  <si>
    <t>地球規模生物多様性情報システム整備推進費</t>
  </si>
  <si>
    <t>平成6年度</t>
  </si>
  <si>
    <t>「国連生物多様性の10年」推進事業費</t>
  </si>
  <si>
    <t>昭和57年度</t>
  </si>
  <si>
    <t>地方環境事務所電子政府システム維持管理更新費</t>
  </si>
  <si>
    <t>アジア保護地域イニシアティブ構築推進事業</t>
    <rPh sb="3" eb="5">
      <t>ホゴ</t>
    </rPh>
    <rPh sb="5" eb="7">
      <t>チイキ</t>
    </rPh>
    <rPh sb="14" eb="16">
      <t>コウチク</t>
    </rPh>
    <rPh sb="16" eb="18">
      <t>スイシン</t>
    </rPh>
    <rPh sb="18" eb="20">
      <t>ジギョウ</t>
    </rPh>
    <phoneticPr fontId="13"/>
  </si>
  <si>
    <t>放射線による自然生態系への影響調査費</t>
  </si>
  <si>
    <t>目標名：5-2　自然環境の保全・再生</t>
    <rPh sb="0" eb="2">
      <t>モクヒョウ</t>
    </rPh>
    <rPh sb="2" eb="3">
      <t>メイ</t>
    </rPh>
    <phoneticPr fontId="14"/>
  </si>
  <si>
    <t>原生的な自然環境の危機対策事業</t>
  </si>
  <si>
    <t>自然再生活動推進費</t>
  </si>
  <si>
    <t>国立・国定公園新規指定等推進事業費</t>
    <rPh sb="7" eb="9">
      <t>シンキ</t>
    </rPh>
    <rPh sb="9" eb="11">
      <t>シテイ</t>
    </rPh>
    <rPh sb="11" eb="12">
      <t>トウ</t>
    </rPh>
    <rPh sb="12" eb="14">
      <t>スイシン</t>
    </rPh>
    <phoneticPr fontId="13"/>
  </si>
  <si>
    <t>国立公園内生物多様性保全対策費</t>
  </si>
  <si>
    <t>（項）地方環境対策費
　（大事項）生物多様性の保全等の推進に必要な経費</t>
    <rPh sb="1" eb="2">
      <t>コウ</t>
    </rPh>
    <rPh sb="3" eb="5">
      <t>チホウ</t>
    </rPh>
    <rPh sb="5" eb="7">
      <t>カンキョウ</t>
    </rPh>
    <rPh sb="7" eb="10">
      <t>タイサクヒ</t>
    </rPh>
    <rPh sb="13" eb="14">
      <t>ダイ</t>
    </rPh>
    <rPh sb="14" eb="16">
      <t>ジコウ</t>
    </rPh>
    <rPh sb="17" eb="19">
      <t>セイブツ</t>
    </rPh>
    <rPh sb="19" eb="22">
      <t>タヨウセイ</t>
    </rPh>
    <rPh sb="23" eb="25">
      <t>ホゼン</t>
    </rPh>
    <rPh sb="25" eb="26">
      <t>トウ</t>
    </rPh>
    <rPh sb="27" eb="29">
      <t>スイシン</t>
    </rPh>
    <rPh sb="30" eb="32">
      <t>ヒツヨウ</t>
    </rPh>
    <rPh sb="33" eb="35">
      <t>ケイヒ</t>
    </rPh>
    <phoneticPr fontId="13"/>
  </si>
  <si>
    <t>特定民有地買上事業費</t>
  </si>
  <si>
    <t>鳥獣保護管理強化総合対策事業</t>
  </si>
  <si>
    <t>特定地域自然林保全整備</t>
  </si>
  <si>
    <t>（項）環境保全施設整備費
　（大事項）環境保全施設整備に必要な経費</t>
  </si>
  <si>
    <t>国立公園管理計画等策定調査費</t>
  </si>
  <si>
    <t>国立公園等民間活用特定自然環境保全活動(グリーンワーカー)事業費</t>
  </si>
  <si>
    <t>（項）地方環境対策費
　（大事項）生物多様性の保全等の推進に必要な経費</t>
    <rPh sb="3" eb="5">
      <t>チホウ</t>
    </rPh>
    <rPh sb="5" eb="7">
      <t>カンキョウ</t>
    </rPh>
    <rPh sb="7" eb="10">
      <t>タイサクヒ</t>
    </rPh>
    <phoneticPr fontId="13"/>
  </si>
  <si>
    <t>世界遺産保全管理拠点施設等整備</t>
    <rPh sb="10" eb="12">
      <t>シセツ</t>
    </rPh>
    <rPh sb="12" eb="13">
      <t>トウ</t>
    </rPh>
    <rPh sb="13" eb="15">
      <t>セイビ</t>
    </rPh>
    <phoneticPr fontId="13"/>
  </si>
  <si>
    <t>生物多様性及び生態系サービスに関する科学政策プラットフォーム推進費</t>
    <rPh sb="0" eb="2">
      <t>セイブツ</t>
    </rPh>
    <rPh sb="2" eb="5">
      <t>タヨウセイ</t>
    </rPh>
    <rPh sb="5" eb="6">
      <t>オヨ</t>
    </rPh>
    <rPh sb="7" eb="10">
      <t>セイタイケイ</t>
    </rPh>
    <rPh sb="15" eb="16">
      <t>カン</t>
    </rPh>
    <rPh sb="18" eb="20">
      <t>カガク</t>
    </rPh>
    <rPh sb="20" eb="22">
      <t>セイサク</t>
    </rPh>
    <rPh sb="30" eb="33">
      <t>スイシンヒ</t>
    </rPh>
    <phoneticPr fontId="13"/>
  </si>
  <si>
    <t>山岳環境保全対策事業</t>
    <rPh sb="8" eb="10">
      <t>ジギョウ</t>
    </rPh>
    <phoneticPr fontId="13"/>
  </si>
  <si>
    <t>生物多様性保全回復施設整備交付金事業</t>
  </si>
  <si>
    <t>日本の国立公園と世界遺産を活かした地域活性化推進費</t>
  </si>
  <si>
    <t>目標名：5-3　野生生物の保護管理</t>
    <rPh sb="0" eb="2">
      <t>モクヒョウ</t>
    </rPh>
    <rPh sb="2" eb="3">
      <t>メイ</t>
    </rPh>
    <phoneticPr fontId="14"/>
  </si>
  <si>
    <t>国際希少野生動植物種流通管理対策費</t>
    <rPh sb="0" eb="2">
      <t>コクサイ</t>
    </rPh>
    <rPh sb="2" eb="4">
      <t>キショウ</t>
    </rPh>
    <rPh sb="4" eb="6">
      <t>ヤセイ</t>
    </rPh>
    <rPh sb="6" eb="9">
      <t>ドウショクブツ</t>
    </rPh>
    <rPh sb="9" eb="10">
      <t>シュ</t>
    </rPh>
    <rPh sb="10" eb="12">
      <t>リュウツウ</t>
    </rPh>
    <rPh sb="12" eb="14">
      <t>カンリ</t>
    </rPh>
    <rPh sb="14" eb="17">
      <t>タイサクヒ</t>
    </rPh>
    <phoneticPr fontId="13"/>
  </si>
  <si>
    <t>トキ生息環境保護推進協力費</t>
  </si>
  <si>
    <t>希少種保護推進費</t>
  </si>
  <si>
    <t>外来生物対策費</t>
  </si>
  <si>
    <t>野生鳥獣感染症対策事業費</t>
  </si>
  <si>
    <t>遺伝子組換え生物対策費</t>
  </si>
  <si>
    <t>野生生物保護センター等整備・維持費</t>
    <rPh sb="0" eb="4">
      <t>ヤセイセイブツ</t>
    </rPh>
    <rPh sb="4" eb="6">
      <t>ホゴ</t>
    </rPh>
    <rPh sb="11" eb="13">
      <t>セイビ</t>
    </rPh>
    <phoneticPr fontId="13"/>
  </si>
  <si>
    <t>平成4年度</t>
    <phoneticPr fontId="13"/>
  </si>
  <si>
    <t>希少野生動植物種生息地等保護区管理費</t>
    <phoneticPr fontId="13"/>
  </si>
  <si>
    <t>外来生物対策管理事業地方事務費</t>
  </si>
  <si>
    <t>特定外来生物防除等推進事業</t>
  </si>
  <si>
    <t>指定管理鳥獣捕獲等事業</t>
    <rPh sb="0" eb="2">
      <t>シテイ</t>
    </rPh>
    <rPh sb="2" eb="4">
      <t>カンリ</t>
    </rPh>
    <rPh sb="4" eb="6">
      <t>チョウジュウ</t>
    </rPh>
    <rPh sb="6" eb="8">
      <t>ホカク</t>
    </rPh>
    <rPh sb="8" eb="9">
      <t>トウ</t>
    </rPh>
    <rPh sb="9" eb="11">
      <t>ジギョウ</t>
    </rPh>
    <phoneticPr fontId="13"/>
  </si>
  <si>
    <t>目標名：5-4　動物の愛護及び管理</t>
    <rPh sb="0" eb="2">
      <t>モクヒョウ</t>
    </rPh>
    <rPh sb="2" eb="3">
      <t>メイ</t>
    </rPh>
    <phoneticPr fontId="14"/>
  </si>
  <si>
    <t>目標名：5-5　自然とのふれあいの推進</t>
    <rPh sb="0" eb="2">
      <t>モクヒョウ</t>
    </rPh>
    <rPh sb="2" eb="3">
      <t>メイ</t>
    </rPh>
    <phoneticPr fontId="14"/>
  </si>
  <si>
    <t>エコツーリズム総合推進事業費</t>
  </si>
  <si>
    <t>温泉の保護及び安全・適正利用推進事業</t>
  </si>
  <si>
    <t>目標名：5-6　東日本大震災への対応（自然環境の復旧・復興）</t>
    <rPh sb="0" eb="2">
      <t>モクヒョウ</t>
    </rPh>
    <rPh sb="2" eb="3">
      <t>メイ</t>
    </rPh>
    <rPh sb="8" eb="11">
      <t>ヒガシニホン</t>
    </rPh>
    <rPh sb="11" eb="14">
      <t>ダイシンサイ</t>
    </rPh>
    <rPh sb="16" eb="18">
      <t>タイオウ</t>
    </rPh>
    <rPh sb="19" eb="21">
      <t>シゼン</t>
    </rPh>
    <rPh sb="21" eb="23">
      <t>カンキョウ</t>
    </rPh>
    <rPh sb="24" eb="26">
      <t>フッキュウ</t>
    </rPh>
    <rPh sb="27" eb="29">
      <t>フッコウ</t>
    </rPh>
    <phoneticPr fontId="14"/>
  </si>
  <si>
    <t>三陸復興国立公園再編成等推進事業費</t>
  </si>
  <si>
    <t>目標名：6-1　環境リスクの評価</t>
    <rPh sb="0" eb="2">
      <t>モクヒョウ</t>
    </rPh>
    <rPh sb="2" eb="3">
      <t>メイ</t>
    </rPh>
    <rPh sb="8" eb="10">
      <t>カンキョウ</t>
    </rPh>
    <rPh sb="14" eb="16">
      <t>ヒョウカ</t>
    </rPh>
    <phoneticPr fontId="14"/>
  </si>
  <si>
    <t>環境保健部</t>
    <rPh sb="0" eb="2">
      <t>カンキョウ</t>
    </rPh>
    <rPh sb="2" eb="5">
      <t>ホケンブ</t>
    </rPh>
    <phoneticPr fontId="13"/>
  </si>
  <si>
    <t>化学物質環境リスク初期評価推進費</t>
    <rPh sb="13" eb="15">
      <t>スイシン</t>
    </rPh>
    <rPh sb="15" eb="16">
      <t>ヒ</t>
    </rPh>
    <phoneticPr fontId="13"/>
  </si>
  <si>
    <t>（項）化学物質対策推進費
　（大事項）化学物質対策の推進に必要な経費</t>
  </si>
  <si>
    <t>目標名：6-2　環境リスクの管理</t>
    <rPh sb="0" eb="2">
      <t>モクヒョウ</t>
    </rPh>
    <rPh sb="2" eb="3">
      <t>メイ</t>
    </rPh>
    <rPh sb="8" eb="10">
      <t>カンキョウ</t>
    </rPh>
    <rPh sb="14" eb="16">
      <t>カンリ</t>
    </rPh>
    <phoneticPr fontId="14"/>
  </si>
  <si>
    <t>ＰＲＴＲ制度運用・データ活用事業</t>
    <rPh sb="4" eb="6">
      <t>セイド</t>
    </rPh>
    <rPh sb="6" eb="8">
      <t>ウンヨウ</t>
    </rPh>
    <rPh sb="12" eb="14">
      <t>カツヨウ</t>
    </rPh>
    <rPh sb="14" eb="16">
      <t>ジギョウ</t>
    </rPh>
    <phoneticPr fontId="13"/>
  </si>
  <si>
    <t>化学物質緊急安全点検調査費</t>
    <rPh sb="0" eb="2">
      <t>カガク</t>
    </rPh>
    <rPh sb="2" eb="4">
      <t>ブッシツ</t>
    </rPh>
    <rPh sb="4" eb="6">
      <t>キンキュウ</t>
    </rPh>
    <rPh sb="6" eb="8">
      <t>アンゼン</t>
    </rPh>
    <rPh sb="8" eb="10">
      <t>テンケン</t>
    </rPh>
    <rPh sb="10" eb="13">
      <t>チョウサヒ</t>
    </rPh>
    <phoneticPr fontId="13"/>
  </si>
  <si>
    <t>目標名：6-3　国際協調による取組</t>
    <rPh sb="0" eb="2">
      <t>モクヒョウ</t>
    </rPh>
    <rPh sb="2" eb="3">
      <t>メイ</t>
    </rPh>
    <rPh sb="8" eb="10">
      <t>コクサイ</t>
    </rPh>
    <rPh sb="10" eb="12">
      <t>キョウチョウ</t>
    </rPh>
    <rPh sb="15" eb="17">
      <t>トリクミ</t>
    </rPh>
    <phoneticPr fontId="14"/>
  </si>
  <si>
    <t>ＰＯＰs（残留性有機汚染物質）条約対応関係事業</t>
  </si>
  <si>
    <t>化学物質国際対応政策強化事業費</t>
    <rPh sb="0" eb="2">
      <t>カガク</t>
    </rPh>
    <rPh sb="2" eb="4">
      <t>ブッシツ</t>
    </rPh>
    <rPh sb="4" eb="6">
      <t>コクサイ</t>
    </rPh>
    <rPh sb="6" eb="8">
      <t>タイオウ</t>
    </rPh>
    <rPh sb="8" eb="10">
      <t>セイサク</t>
    </rPh>
    <rPh sb="10" eb="12">
      <t>キョウカ</t>
    </rPh>
    <rPh sb="12" eb="15">
      <t>ジギョウヒ</t>
    </rPh>
    <phoneticPr fontId="13"/>
  </si>
  <si>
    <t>目標名：6-4　国内における毒ガス弾等対策</t>
    <rPh sb="0" eb="2">
      <t>モクヒョウ</t>
    </rPh>
    <rPh sb="2" eb="3">
      <t>メイ</t>
    </rPh>
    <rPh sb="8" eb="10">
      <t>コクナイ</t>
    </rPh>
    <rPh sb="14" eb="15">
      <t>ドク</t>
    </rPh>
    <rPh sb="17" eb="19">
      <t>タマナド</t>
    </rPh>
    <rPh sb="19" eb="21">
      <t>タイサク</t>
    </rPh>
    <phoneticPr fontId="14"/>
  </si>
  <si>
    <t>茨城県神栖市における有機ヒ素化合物汚染等への緊急対応策</t>
    <rPh sb="0" eb="3">
      <t>イバラキケン</t>
    </rPh>
    <rPh sb="3" eb="6">
      <t>カミスシ</t>
    </rPh>
    <rPh sb="10" eb="12">
      <t>ユウキ</t>
    </rPh>
    <rPh sb="13" eb="14">
      <t>ソ</t>
    </rPh>
    <rPh sb="14" eb="17">
      <t>カゴウブツ</t>
    </rPh>
    <rPh sb="17" eb="20">
      <t>オセントウ</t>
    </rPh>
    <rPh sb="22" eb="24">
      <t>キンキュウ</t>
    </rPh>
    <rPh sb="24" eb="26">
      <t>タイオウ</t>
    </rPh>
    <rPh sb="26" eb="27">
      <t>サク</t>
    </rPh>
    <phoneticPr fontId="13"/>
  </si>
  <si>
    <t>施策名：7.環境保健対策の推進</t>
    <rPh sb="0" eb="2">
      <t>セサク</t>
    </rPh>
    <rPh sb="2" eb="3">
      <t>メイ</t>
    </rPh>
    <rPh sb="6" eb="8">
      <t>カンキョウ</t>
    </rPh>
    <rPh sb="8" eb="10">
      <t>ホケン</t>
    </rPh>
    <rPh sb="10" eb="12">
      <t>タイサク</t>
    </rPh>
    <rPh sb="13" eb="15">
      <t>スイシン</t>
    </rPh>
    <phoneticPr fontId="14"/>
  </si>
  <si>
    <t>目標名：7-1（公害健康被害対策（補償・予防）</t>
    <rPh sb="0" eb="2">
      <t>モクヒョウ</t>
    </rPh>
    <rPh sb="2" eb="3">
      <t>メイ</t>
    </rPh>
    <rPh sb="8" eb="10">
      <t>コウガイ</t>
    </rPh>
    <rPh sb="10" eb="12">
      <t>ケンコウ</t>
    </rPh>
    <rPh sb="12" eb="14">
      <t>ヒガイ</t>
    </rPh>
    <rPh sb="14" eb="16">
      <t>タイサク</t>
    </rPh>
    <rPh sb="17" eb="19">
      <t>ホショウ</t>
    </rPh>
    <rPh sb="20" eb="22">
      <t>ヨボウ</t>
    </rPh>
    <phoneticPr fontId="14"/>
  </si>
  <si>
    <t>公害健康被害補償基本統計調査</t>
    <rPh sb="0" eb="2">
      <t>コウガイ</t>
    </rPh>
    <rPh sb="2" eb="4">
      <t>ケンコウ</t>
    </rPh>
    <rPh sb="4" eb="6">
      <t>ヒガイ</t>
    </rPh>
    <rPh sb="6" eb="8">
      <t>ホショウ</t>
    </rPh>
    <rPh sb="8" eb="10">
      <t>キホン</t>
    </rPh>
    <rPh sb="10" eb="12">
      <t>トウケイ</t>
    </rPh>
    <rPh sb="12" eb="14">
      <t>チョウサ</t>
    </rPh>
    <phoneticPr fontId="13"/>
  </si>
  <si>
    <t>（項）環境保健対策推進費
　（大事項）環境保健対策の推進に必要な経費</t>
    <rPh sb="1" eb="2">
      <t>コウ</t>
    </rPh>
    <rPh sb="3" eb="5">
      <t>カンキョウ</t>
    </rPh>
    <rPh sb="5" eb="7">
      <t>ホケン</t>
    </rPh>
    <rPh sb="7" eb="9">
      <t>タイサク</t>
    </rPh>
    <rPh sb="9" eb="12">
      <t>スイシンヒ</t>
    </rPh>
    <rPh sb="15" eb="17">
      <t>ダイジ</t>
    </rPh>
    <rPh sb="17" eb="18">
      <t>コウ</t>
    </rPh>
    <rPh sb="19" eb="21">
      <t>カンキョウ</t>
    </rPh>
    <rPh sb="21" eb="23">
      <t>ホケン</t>
    </rPh>
    <rPh sb="23" eb="25">
      <t>タイサク</t>
    </rPh>
    <rPh sb="26" eb="28">
      <t>スイシン</t>
    </rPh>
    <rPh sb="29" eb="31">
      <t>ヒツヨウ</t>
    </rPh>
    <rPh sb="32" eb="34">
      <t>ケイヒ</t>
    </rPh>
    <phoneticPr fontId="13"/>
  </si>
  <si>
    <t>環境保健サーベイランス調査費（健康影響等調査）</t>
    <rPh sb="15" eb="17">
      <t>ケンコウ</t>
    </rPh>
    <phoneticPr fontId="13"/>
  </si>
  <si>
    <t>公害健康被害補償給付支給事務費交付金</t>
  </si>
  <si>
    <t>公害保健福祉事業助成費</t>
  </si>
  <si>
    <t>公害健康被害補償基礎調査費</t>
  </si>
  <si>
    <t>昭和51年度</t>
  </si>
  <si>
    <t>自立支援型公害健康被害予防事業推進費</t>
    <rPh sb="15" eb="18">
      <t>スイシンヒ</t>
    </rPh>
    <phoneticPr fontId="13"/>
  </si>
  <si>
    <t>自動車重量税財源公害健康被害補償に係る納付金財源交付</t>
    <rPh sb="0" eb="3">
      <t>ジドウシャ</t>
    </rPh>
    <rPh sb="3" eb="6">
      <t>ジュウリョウゼイ</t>
    </rPh>
    <rPh sb="6" eb="8">
      <t>ザイゲン</t>
    </rPh>
    <rPh sb="8" eb="10">
      <t>コウガイ</t>
    </rPh>
    <rPh sb="10" eb="12">
      <t>ケンコウ</t>
    </rPh>
    <rPh sb="12" eb="14">
      <t>ヒガイ</t>
    </rPh>
    <rPh sb="14" eb="16">
      <t>ホショウ</t>
    </rPh>
    <rPh sb="17" eb="18">
      <t>カカ</t>
    </rPh>
    <rPh sb="19" eb="22">
      <t>ノウフキン</t>
    </rPh>
    <rPh sb="22" eb="24">
      <t>ザイゲン</t>
    </rPh>
    <rPh sb="24" eb="26">
      <t>コウフ</t>
    </rPh>
    <phoneticPr fontId="13"/>
  </si>
  <si>
    <t>（項）自動車重量税財源公害健康被害補償費
　（大事項）自動車重量税財源公害健康被害補償に必要な経費</t>
    <rPh sb="1" eb="2">
      <t>コウ</t>
    </rPh>
    <rPh sb="3" eb="6">
      <t>ジドウシャ</t>
    </rPh>
    <rPh sb="6" eb="9">
      <t>ジュウリョウゼイ</t>
    </rPh>
    <rPh sb="9" eb="11">
      <t>ザイゲン</t>
    </rPh>
    <rPh sb="11" eb="13">
      <t>コウガイ</t>
    </rPh>
    <rPh sb="13" eb="15">
      <t>ケンコウ</t>
    </rPh>
    <rPh sb="15" eb="17">
      <t>ヒガイ</t>
    </rPh>
    <rPh sb="17" eb="20">
      <t>ホショウヒ</t>
    </rPh>
    <rPh sb="23" eb="25">
      <t>ダイジ</t>
    </rPh>
    <rPh sb="25" eb="26">
      <t>コウ</t>
    </rPh>
    <rPh sb="27" eb="30">
      <t>ジドウシャ</t>
    </rPh>
    <rPh sb="30" eb="33">
      <t>ジュウリョウゼイ</t>
    </rPh>
    <rPh sb="33" eb="35">
      <t>ザイゲン</t>
    </rPh>
    <rPh sb="35" eb="37">
      <t>コウガイ</t>
    </rPh>
    <rPh sb="37" eb="39">
      <t>ケンコウ</t>
    </rPh>
    <rPh sb="39" eb="41">
      <t>ヒガイ</t>
    </rPh>
    <rPh sb="41" eb="43">
      <t>ホショウ</t>
    </rPh>
    <rPh sb="44" eb="46">
      <t>ヒツヨウ</t>
    </rPh>
    <rPh sb="47" eb="49">
      <t>ケイヒ</t>
    </rPh>
    <phoneticPr fontId="13"/>
  </si>
  <si>
    <t>目標名：7-2　水俣病対策</t>
    <rPh sb="0" eb="2">
      <t>モクヒョウ</t>
    </rPh>
    <rPh sb="2" eb="3">
      <t>メイ</t>
    </rPh>
    <rPh sb="8" eb="11">
      <t>ミナマタビョウ</t>
    </rPh>
    <rPh sb="11" eb="13">
      <t>タイサク</t>
    </rPh>
    <phoneticPr fontId="14"/>
  </si>
  <si>
    <t>水俣病総合対策関係経費</t>
    <rPh sb="0" eb="3">
      <t>ミナマタビョウ</t>
    </rPh>
    <rPh sb="3" eb="5">
      <t>ソウゴウ</t>
    </rPh>
    <rPh sb="5" eb="7">
      <t>タイサク</t>
    </rPh>
    <rPh sb="7" eb="9">
      <t>カンケイ</t>
    </rPh>
    <rPh sb="9" eb="11">
      <t>ケイヒ</t>
    </rPh>
    <phoneticPr fontId="13"/>
  </si>
  <si>
    <t>目標名：7-3　石綿健康被害救済対策</t>
    <rPh sb="0" eb="2">
      <t>モクヒョウ</t>
    </rPh>
    <rPh sb="2" eb="3">
      <t>メイ</t>
    </rPh>
    <rPh sb="8" eb="10">
      <t>イシワタ</t>
    </rPh>
    <rPh sb="10" eb="12">
      <t>ケンコウ</t>
    </rPh>
    <rPh sb="12" eb="14">
      <t>ヒガイ</t>
    </rPh>
    <rPh sb="14" eb="16">
      <t>キュウサイ</t>
    </rPh>
    <rPh sb="16" eb="18">
      <t>タイサク</t>
    </rPh>
    <phoneticPr fontId="14"/>
  </si>
  <si>
    <t>石綿問題への緊急対応に必要な経費</t>
    <rPh sb="0" eb="2">
      <t>イシワタ</t>
    </rPh>
    <rPh sb="2" eb="4">
      <t>モンダイ</t>
    </rPh>
    <rPh sb="6" eb="8">
      <t>キンキュウ</t>
    </rPh>
    <rPh sb="8" eb="10">
      <t>タイオウ</t>
    </rPh>
    <rPh sb="11" eb="13">
      <t>ヒツヨウ</t>
    </rPh>
    <rPh sb="14" eb="16">
      <t>ケイヒ</t>
    </rPh>
    <phoneticPr fontId="13"/>
  </si>
  <si>
    <t>目標名：7-4　環境保健に関する調査研究</t>
    <rPh sb="0" eb="2">
      <t>モクヒョウ</t>
    </rPh>
    <rPh sb="2" eb="3">
      <t>メイ</t>
    </rPh>
    <rPh sb="8" eb="10">
      <t>カンキョウ</t>
    </rPh>
    <rPh sb="10" eb="12">
      <t>ホケン</t>
    </rPh>
    <rPh sb="13" eb="14">
      <t>カン</t>
    </rPh>
    <rPh sb="16" eb="18">
      <t>チョウサ</t>
    </rPh>
    <rPh sb="18" eb="20">
      <t>ケンキュウ</t>
    </rPh>
    <phoneticPr fontId="14"/>
  </si>
  <si>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phoneticPr fontId="13"/>
  </si>
  <si>
    <t>施策名：8.環境・経済・社旗の統合的向上</t>
    <rPh sb="0" eb="2">
      <t>セサク</t>
    </rPh>
    <rPh sb="2" eb="3">
      <t>メイ</t>
    </rPh>
    <rPh sb="6" eb="8">
      <t>カンキョウ</t>
    </rPh>
    <rPh sb="9" eb="11">
      <t>ケイザイ</t>
    </rPh>
    <rPh sb="12" eb="14">
      <t>シャキ</t>
    </rPh>
    <rPh sb="15" eb="18">
      <t>トウゴウテキ</t>
    </rPh>
    <rPh sb="18" eb="20">
      <t>コウジョウ</t>
    </rPh>
    <phoneticPr fontId="14"/>
  </si>
  <si>
    <t>目標名：8-1 　経済のグリーン化の推進</t>
    <rPh sb="0" eb="2">
      <t>モクヒョウ</t>
    </rPh>
    <rPh sb="2" eb="3">
      <t>メイ</t>
    </rPh>
    <rPh sb="9" eb="11">
      <t>ケイザイ</t>
    </rPh>
    <rPh sb="16" eb="17">
      <t>カ</t>
    </rPh>
    <rPh sb="18" eb="20">
      <t>スイシン</t>
    </rPh>
    <phoneticPr fontId="14"/>
  </si>
  <si>
    <t>国等におけるグリーン購入推進等経費</t>
  </si>
  <si>
    <t>（項）環境・経済・社会の統合的向上費
　（大事項）環境・経済・社会の統合的向上に必要な経費</t>
    <rPh sb="1" eb="2">
      <t>コウ</t>
    </rPh>
    <rPh sb="3" eb="5">
      <t>カンキョウ</t>
    </rPh>
    <rPh sb="6" eb="8">
      <t>ケイザイ</t>
    </rPh>
    <rPh sb="9" eb="11">
      <t>シャカイ</t>
    </rPh>
    <rPh sb="12" eb="15">
      <t>トウゴウテキ</t>
    </rPh>
    <rPh sb="15" eb="18">
      <t>コウジョウヒ</t>
    </rPh>
    <rPh sb="21" eb="23">
      <t>ダイジ</t>
    </rPh>
    <rPh sb="23" eb="24">
      <t>コウ</t>
    </rPh>
    <rPh sb="25" eb="27">
      <t>カンキョウ</t>
    </rPh>
    <rPh sb="28" eb="30">
      <t>ケイザイ</t>
    </rPh>
    <rPh sb="31" eb="33">
      <t>シャカイ</t>
    </rPh>
    <rPh sb="34" eb="37">
      <t>トウゴウテキ</t>
    </rPh>
    <rPh sb="37" eb="39">
      <t>コウジョウ</t>
    </rPh>
    <rPh sb="40" eb="42">
      <t>ヒツヨウ</t>
    </rPh>
    <rPh sb="43" eb="45">
      <t>ケイヒ</t>
    </rPh>
    <phoneticPr fontId="13"/>
  </si>
  <si>
    <t>製品対策推進経費</t>
  </si>
  <si>
    <t>国等における環境配慮契約等推進経費</t>
  </si>
  <si>
    <t>税制全体のグリーン化推進検討経費</t>
  </si>
  <si>
    <t>企業行動推進経費</t>
  </si>
  <si>
    <t>目標名：8-2　環境に配慮した地域づくりの推進</t>
    <rPh sb="0" eb="2">
      <t>モクヒョウ</t>
    </rPh>
    <rPh sb="2" eb="3">
      <t>メイ</t>
    </rPh>
    <rPh sb="8" eb="10">
      <t>カンキョウ</t>
    </rPh>
    <rPh sb="11" eb="13">
      <t>ハイリョ</t>
    </rPh>
    <rPh sb="15" eb="17">
      <t>チイキ</t>
    </rPh>
    <rPh sb="21" eb="23">
      <t>スイシン</t>
    </rPh>
    <phoneticPr fontId="14"/>
  </si>
  <si>
    <t>公害防止計画策定経費</t>
  </si>
  <si>
    <t>昭和45年度</t>
  </si>
  <si>
    <t>目標名：8-3　環境パートナーシップの形成</t>
    <rPh sb="0" eb="2">
      <t>モクヒョウ</t>
    </rPh>
    <rPh sb="2" eb="3">
      <t>メイ</t>
    </rPh>
    <rPh sb="8" eb="10">
      <t>カンキョウ</t>
    </rPh>
    <rPh sb="19" eb="21">
      <t>ケイセイ</t>
    </rPh>
    <phoneticPr fontId="14"/>
  </si>
  <si>
    <t>地球環境パートナーシッププラザ運営</t>
  </si>
  <si>
    <t>地方環境パートナーシップ推進事業</t>
  </si>
  <si>
    <t>（項）地方環境対策費
　（大事項）環境・経済・社会の統合的向上に必要な経費</t>
  </si>
  <si>
    <t>目標名：8-4　環境教育・環境学習の推進</t>
    <rPh sb="0" eb="2">
      <t>モクヒョウ</t>
    </rPh>
    <rPh sb="2" eb="3">
      <t>メイ</t>
    </rPh>
    <rPh sb="8" eb="10">
      <t>カンキョウ</t>
    </rPh>
    <rPh sb="10" eb="12">
      <t>キョウイク</t>
    </rPh>
    <rPh sb="13" eb="15">
      <t>カンキョウ</t>
    </rPh>
    <rPh sb="15" eb="17">
      <t>ガクシュウ</t>
    </rPh>
    <rPh sb="18" eb="20">
      <t>スイシン</t>
    </rPh>
    <phoneticPr fontId="14"/>
  </si>
  <si>
    <t>国連大学拠出金（国連大学ESDプログラム推進事業費）</t>
    <rPh sb="0" eb="2">
      <t>コクレン</t>
    </rPh>
    <rPh sb="2" eb="4">
      <t>ダイガク</t>
    </rPh>
    <rPh sb="4" eb="7">
      <t>キョシュツキン</t>
    </rPh>
    <rPh sb="8" eb="10">
      <t>コクレン</t>
    </rPh>
    <rPh sb="10" eb="12">
      <t>ダイガク</t>
    </rPh>
    <rPh sb="20" eb="22">
      <t>スイシン</t>
    </rPh>
    <rPh sb="22" eb="25">
      <t>ジギョウヒ</t>
    </rPh>
    <phoneticPr fontId="13"/>
  </si>
  <si>
    <t>環境教育強化総合対策事業</t>
    <rPh sb="0" eb="2">
      <t>カンキョウ</t>
    </rPh>
    <rPh sb="2" eb="4">
      <t>キョウイク</t>
    </rPh>
    <rPh sb="4" eb="6">
      <t>キョウカ</t>
    </rPh>
    <rPh sb="6" eb="8">
      <t>ソウゴウ</t>
    </rPh>
    <rPh sb="8" eb="10">
      <t>タイサク</t>
    </rPh>
    <rPh sb="10" eb="12">
      <t>ジギョウ</t>
    </rPh>
    <phoneticPr fontId="13"/>
  </si>
  <si>
    <t>「国連ESDの10年」後の環境教育推進費</t>
    <rPh sb="1" eb="3">
      <t>コクレン</t>
    </rPh>
    <rPh sb="9" eb="10">
      <t>ネン</t>
    </rPh>
    <rPh sb="11" eb="12">
      <t>ゴ</t>
    </rPh>
    <rPh sb="13" eb="15">
      <t>カンキョウ</t>
    </rPh>
    <rPh sb="15" eb="17">
      <t>キョウイク</t>
    </rPh>
    <rPh sb="17" eb="20">
      <t>スイシンヒ</t>
    </rPh>
    <phoneticPr fontId="13"/>
  </si>
  <si>
    <t>（項）環境・経済・社会の統合的向上費
　（大事項）環境・経済・社会の統合的向上に必要な経費</t>
    <rPh sb="1" eb="2">
      <t>コウ</t>
    </rPh>
    <rPh sb="3" eb="5">
      <t>カンキョウ</t>
    </rPh>
    <rPh sb="6" eb="8">
      <t>ケイザイ</t>
    </rPh>
    <rPh sb="9" eb="11">
      <t>シャカイ</t>
    </rPh>
    <rPh sb="12" eb="15">
      <t>トウゴウテキ</t>
    </rPh>
    <rPh sb="15" eb="17">
      <t>コウジョウ</t>
    </rPh>
    <rPh sb="17" eb="18">
      <t>ヒ</t>
    </rPh>
    <rPh sb="21" eb="23">
      <t>ダイジ</t>
    </rPh>
    <rPh sb="23" eb="24">
      <t>コウ</t>
    </rPh>
    <rPh sb="25" eb="27">
      <t>カンキョウ</t>
    </rPh>
    <rPh sb="28" eb="30">
      <t>ケイザイ</t>
    </rPh>
    <rPh sb="31" eb="33">
      <t>シャカイ</t>
    </rPh>
    <rPh sb="34" eb="37">
      <t>トウゴウテキ</t>
    </rPh>
    <rPh sb="37" eb="39">
      <t>コウジョウ</t>
    </rPh>
    <rPh sb="40" eb="42">
      <t>ヒツヨウ</t>
    </rPh>
    <rPh sb="43" eb="45">
      <t>ケイヒ</t>
    </rPh>
    <phoneticPr fontId="13"/>
  </si>
  <si>
    <t>施策名：9.環境政策の基盤整備</t>
    <rPh sb="0" eb="2">
      <t>セサク</t>
    </rPh>
    <rPh sb="2" eb="3">
      <t>メイ</t>
    </rPh>
    <rPh sb="6" eb="8">
      <t>カンキョウ</t>
    </rPh>
    <rPh sb="8" eb="10">
      <t>セイサク</t>
    </rPh>
    <rPh sb="11" eb="13">
      <t>キバン</t>
    </rPh>
    <rPh sb="13" eb="15">
      <t>セイビ</t>
    </rPh>
    <phoneticPr fontId="14"/>
  </si>
  <si>
    <t>目標名：9-1（環境基本計画の効果的実施）</t>
    <rPh sb="0" eb="2">
      <t>モクヒョウ</t>
    </rPh>
    <rPh sb="2" eb="3">
      <t>メイ</t>
    </rPh>
    <rPh sb="8" eb="10">
      <t>カンキョウ</t>
    </rPh>
    <rPh sb="10" eb="12">
      <t>キホン</t>
    </rPh>
    <rPh sb="12" eb="14">
      <t>ケイカク</t>
    </rPh>
    <rPh sb="15" eb="18">
      <t>コウカテキ</t>
    </rPh>
    <rPh sb="18" eb="20">
      <t>ジッシ</t>
    </rPh>
    <phoneticPr fontId="14"/>
  </si>
  <si>
    <t>環境行政年次報告書作成等経費</t>
  </si>
  <si>
    <t>昭和43年度</t>
  </si>
  <si>
    <t>（項）環境政策基盤整備費
　（大事項）環境政策基盤整備等に必要な経費</t>
    <rPh sb="1" eb="2">
      <t>コウ</t>
    </rPh>
    <rPh sb="3" eb="5">
      <t>カンキョウ</t>
    </rPh>
    <rPh sb="5" eb="7">
      <t>セイサク</t>
    </rPh>
    <rPh sb="7" eb="9">
      <t>キバン</t>
    </rPh>
    <rPh sb="9" eb="11">
      <t>セイビ</t>
    </rPh>
    <rPh sb="11" eb="12">
      <t>ヒ</t>
    </rPh>
    <rPh sb="15" eb="17">
      <t>ダイジ</t>
    </rPh>
    <rPh sb="17" eb="18">
      <t>コウ</t>
    </rPh>
    <rPh sb="19" eb="21">
      <t>カンキョウ</t>
    </rPh>
    <rPh sb="21" eb="23">
      <t>セイサク</t>
    </rPh>
    <rPh sb="23" eb="25">
      <t>キバン</t>
    </rPh>
    <rPh sb="25" eb="27">
      <t>セイビ</t>
    </rPh>
    <rPh sb="27" eb="28">
      <t>トウ</t>
    </rPh>
    <rPh sb="29" eb="31">
      <t>ヒツヨウ</t>
    </rPh>
    <rPh sb="32" eb="34">
      <t>ケイヒ</t>
    </rPh>
    <phoneticPr fontId="13"/>
  </si>
  <si>
    <t>環境保全経費見積調整費</t>
  </si>
  <si>
    <t>環境統計・環境情報の総合的な整備推進費</t>
    <rPh sb="0" eb="2">
      <t>カンキョウ</t>
    </rPh>
    <rPh sb="2" eb="4">
      <t>トウケイ</t>
    </rPh>
    <rPh sb="5" eb="7">
      <t>カンキョウ</t>
    </rPh>
    <rPh sb="7" eb="9">
      <t>ジョウホウ</t>
    </rPh>
    <rPh sb="10" eb="13">
      <t>ソウゴウテキ</t>
    </rPh>
    <rPh sb="14" eb="16">
      <t>セイビ</t>
    </rPh>
    <rPh sb="16" eb="19">
      <t>スイシンヒ</t>
    </rPh>
    <phoneticPr fontId="13"/>
  </si>
  <si>
    <t>環境基本計画推進事業費</t>
    <rPh sb="0" eb="2">
      <t>カンキョウ</t>
    </rPh>
    <rPh sb="8" eb="11">
      <t>ジギョウヒ</t>
    </rPh>
    <phoneticPr fontId="13"/>
  </si>
  <si>
    <t>目標名：9-2　環境アセスメント制度の適切な運用と改善</t>
    <rPh sb="0" eb="2">
      <t>モクヒョウ</t>
    </rPh>
    <rPh sb="2" eb="3">
      <t>メイ</t>
    </rPh>
    <rPh sb="8" eb="10">
      <t>カンキョウ</t>
    </rPh>
    <rPh sb="16" eb="18">
      <t>セイド</t>
    </rPh>
    <rPh sb="19" eb="21">
      <t>テキセツ</t>
    </rPh>
    <rPh sb="22" eb="24">
      <t>ウンヨウ</t>
    </rPh>
    <rPh sb="25" eb="27">
      <t>カイゼン</t>
    </rPh>
    <phoneticPr fontId="14"/>
  </si>
  <si>
    <t>環境影響評価制度高度化経費</t>
  </si>
  <si>
    <t>昭和55年度</t>
  </si>
  <si>
    <t>（項）環境政策基盤整備費
　（大事項）環境政策基盤整備等に必要な経費</t>
  </si>
  <si>
    <t>環境影響評価制度合理化・最適化経費</t>
  </si>
  <si>
    <t>地方環境事務所における環境影響評価審査体制強化費</t>
  </si>
  <si>
    <t>（項）地方環境対策費
　（大事項）環境政策基盤整備等に必要な経費</t>
  </si>
  <si>
    <t>環境影響評価審査体制強化費</t>
  </si>
  <si>
    <t>目標名：9-3　環境問題に関する調査・研究・技術開発</t>
    <rPh sb="0" eb="2">
      <t>モクヒョウ</t>
    </rPh>
    <rPh sb="2" eb="3">
      <t>メイ</t>
    </rPh>
    <rPh sb="8" eb="10">
      <t>カンキョウ</t>
    </rPh>
    <rPh sb="10" eb="12">
      <t>モンダイ</t>
    </rPh>
    <rPh sb="13" eb="14">
      <t>カン</t>
    </rPh>
    <rPh sb="16" eb="18">
      <t>チョウサ</t>
    </rPh>
    <rPh sb="19" eb="21">
      <t>ケンキュウ</t>
    </rPh>
    <rPh sb="22" eb="24">
      <t>ギジュツ</t>
    </rPh>
    <rPh sb="24" eb="26">
      <t>カイハツ</t>
    </rPh>
    <phoneticPr fontId="14"/>
  </si>
  <si>
    <t>環境研究・技術開発推進事業</t>
  </si>
  <si>
    <t>グリーン経済の実現に向けた政策研究と環境ビジネス情報整備・発信事業</t>
    <rPh sb="4" eb="6">
      <t>ケイザイ</t>
    </rPh>
    <rPh sb="7" eb="9">
      <t>ジツゲン</t>
    </rPh>
    <rPh sb="10" eb="11">
      <t>ム</t>
    </rPh>
    <rPh sb="13" eb="15">
      <t>セイサク</t>
    </rPh>
    <rPh sb="15" eb="17">
      <t>ケンキュウ</t>
    </rPh>
    <rPh sb="18" eb="20">
      <t>カンキョウ</t>
    </rPh>
    <rPh sb="24" eb="26">
      <t>ジョウホウ</t>
    </rPh>
    <rPh sb="26" eb="28">
      <t>セイビ</t>
    </rPh>
    <rPh sb="29" eb="31">
      <t>ハッシン</t>
    </rPh>
    <rPh sb="31" eb="33">
      <t>ジギョウ</t>
    </rPh>
    <phoneticPr fontId="13"/>
  </si>
  <si>
    <t>子どもの健康と環境に関する全国調査（エコチル調査）</t>
    <rPh sb="0" eb="1">
      <t>コ</t>
    </rPh>
    <rPh sb="4" eb="6">
      <t>ケンコウ</t>
    </rPh>
    <rPh sb="7" eb="9">
      <t>カンキョウ</t>
    </rPh>
    <rPh sb="10" eb="11">
      <t>カン</t>
    </rPh>
    <rPh sb="13" eb="15">
      <t>ゼンコク</t>
    </rPh>
    <rPh sb="15" eb="17">
      <t>チョウサ</t>
    </rPh>
    <rPh sb="22" eb="24">
      <t>チョウサ</t>
    </rPh>
    <phoneticPr fontId="13"/>
  </si>
  <si>
    <t>平成44年度</t>
  </si>
  <si>
    <t>環境汚染等健康影響基礎調査費</t>
  </si>
  <si>
    <t>化学物質環境実態調査費</t>
    <rPh sb="6" eb="8">
      <t>ジッタイ</t>
    </rPh>
    <phoneticPr fontId="13"/>
  </si>
  <si>
    <t>化学物質の人へのばく露総合調査事業費</t>
    <rPh sb="0" eb="2">
      <t>カガク</t>
    </rPh>
    <rPh sb="2" eb="4">
      <t>ブッシツ</t>
    </rPh>
    <rPh sb="5" eb="6">
      <t>ヒト</t>
    </rPh>
    <rPh sb="10" eb="11">
      <t>ロ</t>
    </rPh>
    <rPh sb="11" eb="13">
      <t>ソウゴウ</t>
    </rPh>
    <rPh sb="13" eb="15">
      <t>チョウサ</t>
    </rPh>
    <rPh sb="15" eb="18">
      <t>ジギョウヒ</t>
    </rPh>
    <phoneticPr fontId="13"/>
  </si>
  <si>
    <t>水俣病に関する総合的研究</t>
  </si>
  <si>
    <t>国立水俣病総合研究センター</t>
  </si>
  <si>
    <t>（項）環境調査研修所
　（大事項）環境保全に関する調査、研修等に必要な経費
（項）環境調査研修所施設費
　（大事項）環境調査研修所施設整備に必要な経費</t>
    <rPh sb="3" eb="5">
      <t>カンキョウ</t>
    </rPh>
    <rPh sb="5" eb="7">
      <t>チョウサ</t>
    </rPh>
    <rPh sb="7" eb="10">
      <t>ケンシュウジョ</t>
    </rPh>
    <rPh sb="17" eb="19">
      <t>カンキョウ</t>
    </rPh>
    <rPh sb="19" eb="21">
      <t>ホゼン</t>
    </rPh>
    <rPh sb="22" eb="23">
      <t>カン</t>
    </rPh>
    <rPh sb="25" eb="27">
      <t>チョウサ</t>
    </rPh>
    <rPh sb="28" eb="30">
      <t>ケンシュウ</t>
    </rPh>
    <rPh sb="30" eb="31">
      <t>トウ</t>
    </rPh>
    <rPh sb="32" eb="34">
      <t>ヒツヨウ</t>
    </rPh>
    <rPh sb="35" eb="37">
      <t>ケイヒ</t>
    </rPh>
    <rPh sb="48" eb="51">
      <t>シセツヒ</t>
    </rPh>
    <rPh sb="67" eb="69">
      <t>セイビ</t>
    </rPh>
    <phoneticPr fontId="13"/>
  </si>
  <si>
    <t>イタイイタイ病及び慢性カドミウム中毒に関する総合的研究</t>
    <rPh sb="6" eb="7">
      <t>ビョウ</t>
    </rPh>
    <rPh sb="7" eb="8">
      <t>オヨ</t>
    </rPh>
    <rPh sb="9" eb="11">
      <t>マンセイ</t>
    </rPh>
    <rPh sb="16" eb="18">
      <t>チュウドク</t>
    </rPh>
    <rPh sb="19" eb="20">
      <t>カン</t>
    </rPh>
    <rPh sb="22" eb="25">
      <t>ソウゴウテキ</t>
    </rPh>
    <rPh sb="25" eb="27">
      <t>ケンキュウ</t>
    </rPh>
    <phoneticPr fontId="13"/>
  </si>
  <si>
    <t>イタイイタイ病及び慢性砒素中毒発生地域住民健康影響実態調査費</t>
    <rPh sb="6" eb="7">
      <t>ビョウ</t>
    </rPh>
    <rPh sb="7" eb="8">
      <t>オヨ</t>
    </rPh>
    <rPh sb="9" eb="11">
      <t>マンセイ</t>
    </rPh>
    <rPh sb="11" eb="13">
      <t>ヒソ</t>
    </rPh>
    <rPh sb="13" eb="15">
      <t>チュウドク</t>
    </rPh>
    <rPh sb="15" eb="17">
      <t>ハッセイ</t>
    </rPh>
    <rPh sb="17" eb="19">
      <t>チイキ</t>
    </rPh>
    <rPh sb="19" eb="21">
      <t>ジュウミン</t>
    </rPh>
    <rPh sb="21" eb="23">
      <t>ケンコウ</t>
    </rPh>
    <rPh sb="23" eb="25">
      <t>エイキョウ</t>
    </rPh>
    <rPh sb="25" eb="27">
      <t>ジッタイ</t>
    </rPh>
    <rPh sb="27" eb="29">
      <t>チョウサ</t>
    </rPh>
    <rPh sb="29" eb="30">
      <t>ヒ</t>
    </rPh>
    <phoneticPr fontId="13"/>
  </si>
  <si>
    <t>熱中症対策推進事業</t>
    <rPh sb="0" eb="3">
      <t>ネッチュウショウ</t>
    </rPh>
    <rPh sb="3" eb="5">
      <t>タイサク</t>
    </rPh>
    <rPh sb="5" eb="7">
      <t>スイシン</t>
    </rPh>
    <rPh sb="7" eb="9">
      <t>ジギョウ</t>
    </rPh>
    <phoneticPr fontId="13"/>
  </si>
  <si>
    <t>気候変動に関する政府間パネル（IPCC）評価報告書作成支援事業</t>
    <rPh sb="0" eb="2">
      <t>キコウ</t>
    </rPh>
    <rPh sb="2" eb="4">
      <t>ヘンドウ</t>
    </rPh>
    <rPh sb="5" eb="6">
      <t>カン</t>
    </rPh>
    <rPh sb="8" eb="11">
      <t>セイフカン</t>
    </rPh>
    <rPh sb="20" eb="22">
      <t>ヒョウカ</t>
    </rPh>
    <rPh sb="22" eb="25">
      <t>ホウコクショ</t>
    </rPh>
    <rPh sb="25" eb="27">
      <t>サクセイ</t>
    </rPh>
    <rPh sb="27" eb="29">
      <t>シエン</t>
    </rPh>
    <rPh sb="29" eb="31">
      <t>ジギョウ</t>
    </rPh>
    <phoneticPr fontId="13"/>
  </si>
  <si>
    <t>目標名：9-4　環境情報の整備と提供・広報の充実</t>
    <rPh sb="0" eb="2">
      <t>モクヒョウ</t>
    </rPh>
    <rPh sb="2" eb="3">
      <t>メイ</t>
    </rPh>
    <rPh sb="8" eb="10">
      <t>カンキョウ</t>
    </rPh>
    <rPh sb="10" eb="12">
      <t>ジョウホウ</t>
    </rPh>
    <rPh sb="13" eb="15">
      <t>セイビ</t>
    </rPh>
    <rPh sb="16" eb="18">
      <t>テイキョウ</t>
    </rPh>
    <rPh sb="19" eb="21">
      <t>コウホウ</t>
    </rPh>
    <rPh sb="22" eb="24">
      <t>ジュウジツ</t>
    </rPh>
    <phoneticPr fontId="14"/>
  </si>
  <si>
    <t>情報基盤の強化対策費</t>
  </si>
  <si>
    <t>大臣官房総務課</t>
    <rPh sb="0" eb="2">
      <t>ダイジン</t>
    </rPh>
    <rPh sb="2" eb="4">
      <t>カンボウ</t>
    </rPh>
    <rPh sb="4" eb="7">
      <t>ソウムカ</t>
    </rPh>
    <phoneticPr fontId="13"/>
  </si>
  <si>
    <t>環境保全普及推進費</t>
    <rPh sb="0" eb="2">
      <t>カンキョウ</t>
    </rPh>
    <rPh sb="2" eb="4">
      <t>ホゼン</t>
    </rPh>
    <rPh sb="4" eb="6">
      <t>フキュウ</t>
    </rPh>
    <rPh sb="6" eb="9">
      <t>スイシンヒ</t>
    </rPh>
    <phoneticPr fontId="13"/>
  </si>
  <si>
    <t>（項）環境政策基盤整備費
　（大事項）環境政策基盤整備等に必要な経費</t>
    <rPh sb="1" eb="2">
      <t>コウ</t>
    </rPh>
    <rPh sb="3" eb="5">
      <t>カンキョウ</t>
    </rPh>
    <rPh sb="5" eb="7">
      <t>セイサク</t>
    </rPh>
    <rPh sb="7" eb="9">
      <t>キバン</t>
    </rPh>
    <rPh sb="9" eb="12">
      <t>セイビヒ</t>
    </rPh>
    <rPh sb="15" eb="16">
      <t>ダイ</t>
    </rPh>
    <rPh sb="16" eb="18">
      <t>ジコウ</t>
    </rPh>
    <rPh sb="19" eb="21">
      <t>カンキョウ</t>
    </rPh>
    <rPh sb="21" eb="23">
      <t>セイサク</t>
    </rPh>
    <rPh sb="23" eb="25">
      <t>キバン</t>
    </rPh>
    <rPh sb="25" eb="27">
      <t>セイビ</t>
    </rPh>
    <rPh sb="27" eb="28">
      <t>トウ</t>
    </rPh>
    <rPh sb="29" eb="31">
      <t>ヒツヨウ</t>
    </rPh>
    <rPh sb="32" eb="34">
      <t>ケイヒ</t>
    </rPh>
    <phoneticPr fontId="13"/>
  </si>
  <si>
    <t>環境調査研修所</t>
    <rPh sb="0" eb="2">
      <t>カンキョウ</t>
    </rPh>
    <rPh sb="2" eb="4">
      <t>チョウサ</t>
    </rPh>
    <rPh sb="4" eb="7">
      <t>ケンシュウショ</t>
    </rPh>
    <phoneticPr fontId="13"/>
  </si>
  <si>
    <t>環境調査研修所</t>
    <rPh sb="0" eb="2">
      <t>カンキョウ</t>
    </rPh>
    <rPh sb="2" eb="4">
      <t>チョウサ</t>
    </rPh>
    <rPh sb="4" eb="7">
      <t>ケンシュウジョ</t>
    </rPh>
    <phoneticPr fontId="13"/>
  </si>
  <si>
    <t>諸外国における環境法制に共通的に存在する基本問題の収集分析費</t>
    <rPh sb="0" eb="3">
      <t>ショガイコク</t>
    </rPh>
    <rPh sb="7" eb="9">
      <t>カンキョウ</t>
    </rPh>
    <rPh sb="9" eb="11">
      <t>ホウセイ</t>
    </rPh>
    <rPh sb="12" eb="15">
      <t>キョウツウテキ</t>
    </rPh>
    <rPh sb="16" eb="18">
      <t>ソンザイ</t>
    </rPh>
    <rPh sb="20" eb="22">
      <t>キホン</t>
    </rPh>
    <rPh sb="22" eb="24">
      <t>モンダイ</t>
    </rPh>
    <rPh sb="25" eb="27">
      <t>シュウシュウ</t>
    </rPh>
    <rPh sb="27" eb="29">
      <t>ブンセキ</t>
    </rPh>
    <rPh sb="29" eb="30">
      <t>ヒ</t>
    </rPh>
    <phoneticPr fontId="13"/>
  </si>
  <si>
    <t>目標名：10-3　放射線に係る一般住民の健康管理・健康不安対策</t>
    <rPh sb="0" eb="2">
      <t>モクヒョウ</t>
    </rPh>
    <phoneticPr fontId="13"/>
  </si>
  <si>
    <t>ｴﾈﾙｷﾞｰ対策特別会計電源開発促進勘定</t>
    <rPh sb="6" eb="8">
      <t>タイサク</t>
    </rPh>
    <rPh sb="8" eb="10">
      <t>トクベツ</t>
    </rPh>
    <rPh sb="10" eb="12">
      <t>カイケイ</t>
    </rPh>
    <rPh sb="12" eb="14">
      <t>デンゲン</t>
    </rPh>
    <rPh sb="14" eb="16">
      <t>カイハツ</t>
    </rPh>
    <rPh sb="16" eb="18">
      <t>ソクシン</t>
    </rPh>
    <rPh sb="18" eb="20">
      <t>カンジョウ</t>
    </rPh>
    <phoneticPr fontId="13"/>
  </si>
  <si>
    <t>（項）原子力安全規制対策費
　（大事項）原子力の安全規制対策に必要な経費</t>
  </si>
  <si>
    <t>いずれの施策にも関連しないもの</t>
    <rPh sb="4" eb="6">
      <t>シサク</t>
    </rPh>
    <rPh sb="8" eb="10">
      <t>カンレン</t>
    </rPh>
    <phoneticPr fontId="14"/>
  </si>
  <si>
    <t>大臣官房会計課</t>
    <rPh sb="0" eb="2">
      <t>ダイジン</t>
    </rPh>
    <rPh sb="2" eb="4">
      <t>カンボウ</t>
    </rPh>
    <rPh sb="4" eb="7">
      <t>カイケイカ</t>
    </rPh>
    <phoneticPr fontId="13"/>
  </si>
  <si>
    <t>地方環境事務所管理施設等整備費</t>
    <rPh sb="0" eb="2">
      <t>チホウ</t>
    </rPh>
    <rPh sb="2" eb="4">
      <t>カンキョウ</t>
    </rPh>
    <rPh sb="4" eb="6">
      <t>ジム</t>
    </rPh>
    <rPh sb="6" eb="7">
      <t>ショ</t>
    </rPh>
    <rPh sb="7" eb="9">
      <t>カンリ</t>
    </rPh>
    <rPh sb="9" eb="12">
      <t>シセツナド</t>
    </rPh>
    <rPh sb="12" eb="15">
      <t>セイビヒ</t>
    </rPh>
    <phoneticPr fontId="13"/>
  </si>
  <si>
    <t>独立行政法人環境再生保全機構運営費交付金</t>
    <rPh sb="17" eb="20">
      <t>コウフキン</t>
    </rPh>
    <phoneticPr fontId="13"/>
  </si>
  <si>
    <t>（項）独立行政法人環境再生保全機構運営費
　（大事項）独立行政法人環境再生保全機構運営費交付金に必要な経費
　（大事項）独立行政法人環境再生保全機構環境保全研究・技術開発運営費交付金に必要な経費</t>
    <rPh sb="3" eb="5">
      <t>ドクリツ</t>
    </rPh>
    <rPh sb="5" eb="7">
      <t>ギョウセイ</t>
    </rPh>
    <rPh sb="7" eb="9">
      <t>ホウジン</t>
    </rPh>
    <rPh sb="9" eb="11">
      <t>カンキョウ</t>
    </rPh>
    <rPh sb="27" eb="29">
      <t>ドクリツ</t>
    </rPh>
    <rPh sb="29" eb="31">
      <t>ギョウセイ</t>
    </rPh>
    <rPh sb="31" eb="33">
      <t>ホウジン</t>
    </rPh>
    <rPh sb="56" eb="59">
      <t>ダイジコウ</t>
    </rPh>
    <rPh sb="60" eb="62">
      <t>ドクリツ</t>
    </rPh>
    <rPh sb="62" eb="64">
      <t>ギョウセイ</t>
    </rPh>
    <rPh sb="64" eb="66">
      <t>ホウジン</t>
    </rPh>
    <rPh sb="66" eb="68">
      <t>カンキョウ</t>
    </rPh>
    <rPh sb="68" eb="70">
      <t>サイセイ</t>
    </rPh>
    <rPh sb="70" eb="72">
      <t>ホゼン</t>
    </rPh>
    <rPh sb="72" eb="74">
      <t>キコウ</t>
    </rPh>
    <rPh sb="74" eb="76">
      <t>カンキョウ</t>
    </rPh>
    <rPh sb="76" eb="78">
      <t>ホゼン</t>
    </rPh>
    <rPh sb="78" eb="80">
      <t>ケンキュウ</t>
    </rPh>
    <rPh sb="81" eb="83">
      <t>ギジュツ</t>
    </rPh>
    <rPh sb="83" eb="85">
      <t>カイハツ</t>
    </rPh>
    <rPh sb="85" eb="88">
      <t>ウンエイヒ</t>
    </rPh>
    <rPh sb="88" eb="91">
      <t>コウフキン</t>
    </rPh>
    <rPh sb="92" eb="94">
      <t>ヒツヨウ</t>
    </rPh>
    <rPh sb="95" eb="97">
      <t>ケイヒ</t>
    </rPh>
    <phoneticPr fontId="13"/>
  </si>
  <si>
    <t>国立研究開発法人国立環境研究所運営費交付金</t>
    <rPh sb="0" eb="2">
      <t>コクリツ</t>
    </rPh>
    <rPh sb="2" eb="4">
      <t>ケンキュウ</t>
    </rPh>
    <rPh sb="4" eb="6">
      <t>カイハツ</t>
    </rPh>
    <rPh sb="6" eb="8">
      <t>ホウジン</t>
    </rPh>
    <phoneticPr fontId="13"/>
  </si>
  <si>
    <t>（項）国立研究開発法人国立環境研究所運営費
　（大事項）国立研究開発法人国立環境研究所運営費交付金に必要な経費</t>
    <rPh sb="3" eb="5">
      <t>コクリツ</t>
    </rPh>
    <rPh sb="5" eb="7">
      <t>ケンキュウ</t>
    </rPh>
    <rPh sb="7" eb="9">
      <t>カイハツ</t>
    </rPh>
    <rPh sb="9" eb="11">
      <t>ホウジン</t>
    </rPh>
    <rPh sb="11" eb="13">
      <t>コクリツ</t>
    </rPh>
    <rPh sb="13" eb="15">
      <t>カンキョウ</t>
    </rPh>
    <rPh sb="15" eb="18">
      <t>ケンキュウジョ</t>
    </rPh>
    <rPh sb="18" eb="21">
      <t>ウンエイヒ</t>
    </rPh>
    <rPh sb="24" eb="25">
      <t>ダイ</t>
    </rPh>
    <rPh sb="25" eb="27">
      <t>ジコウ</t>
    </rPh>
    <rPh sb="28" eb="30">
      <t>コクリツ</t>
    </rPh>
    <rPh sb="30" eb="32">
      <t>ケンキュウ</t>
    </rPh>
    <rPh sb="32" eb="34">
      <t>カイハツ</t>
    </rPh>
    <rPh sb="34" eb="36">
      <t>ホウジン</t>
    </rPh>
    <rPh sb="36" eb="38">
      <t>コクリツ</t>
    </rPh>
    <rPh sb="38" eb="40">
      <t>カンキョウ</t>
    </rPh>
    <rPh sb="40" eb="43">
      <t>ケンキュウジョ</t>
    </rPh>
    <rPh sb="43" eb="46">
      <t>ウンエイヒ</t>
    </rPh>
    <rPh sb="46" eb="49">
      <t>コウフキン</t>
    </rPh>
    <rPh sb="50" eb="52">
      <t>ヒツヨウ</t>
    </rPh>
    <rPh sb="53" eb="55">
      <t>ケイヒ</t>
    </rPh>
    <phoneticPr fontId="13"/>
  </si>
  <si>
    <t>国立研究開発法人国立環境研究所施設費補助</t>
    <rPh sb="0" eb="2">
      <t>コクリツ</t>
    </rPh>
    <rPh sb="2" eb="4">
      <t>ケンキュウ</t>
    </rPh>
    <rPh sb="4" eb="6">
      <t>カイハツ</t>
    </rPh>
    <rPh sb="6" eb="8">
      <t>ホウジン</t>
    </rPh>
    <phoneticPr fontId="13"/>
  </si>
  <si>
    <t>（項）国立研究開発法人国立環境研究所施設整備費
　（大事項）国立研究開発法人国立環境研究所施設整備に必要な経費</t>
    <rPh sb="3" eb="5">
      <t>コクリツ</t>
    </rPh>
    <rPh sb="5" eb="7">
      <t>ケンキュウ</t>
    </rPh>
    <rPh sb="7" eb="9">
      <t>カイハツ</t>
    </rPh>
    <rPh sb="9" eb="11">
      <t>ホウジン</t>
    </rPh>
    <rPh sb="11" eb="13">
      <t>コクリツ</t>
    </rPh>
    <rPh sb="13" eb="15">
      <t>カンキョウ</t>
    </rPh>
    <rPh sb="15" eb="18">
      <t>ケンキュウジョ</t>
    </rPh>
    <rPh sb="18" eb="20">
      <t>シセツ</t>
    </rPh>
    <rPh sb="20" eb="23">
      <t>セイビヒ</t>
    </rPh>
    <rPh sb="26" eb="28">
      <t>ダイジ</t>
    </rPh>
    <rPh sb="28" eb="29">
      <t>コウ</t>
    </rPh>
    <rPh sb="30" eb="32">
      <t>コクリツ</t>
    </rPh>
    <rPh sb="32" eb="34">
      <t>ケンキュウ</t>
    </rPh>
    <rPh sb="34" eb="36">
      <t>カイハツ</t>
    </rPh>
    <rPh sb="36" eb="38">
      <t>ホウジン</t>
    </rPh>
    <rPh sb="38" eb="40">
      <t>コクリツ</t>
    </rPh>
    <rPh sb="40" eb="42">
      <t>カンキョウ</t>
    </rPh>
    <rPh sb="42" eb="45">
      <t>ケンキュウジョ</t>
    </rPh>
    <rPh sb="45" eb="47">
      <t>シセツ</t>
    </rPh>
    <rPh sb="47" eb="49">
      <t>セイビ</t>
    </rPh>
    <rPh sb="50" eb="52">
      <t>ヒツヨウ</t>
    </rPh>
    <rPh sb="53" eb="55">
      <t>ケイヒ</t>
    </rPh>
    <phoneticPr fontId="13"/>
  </si>
  <si>
    <t>エネルギー対策特別会計エネルギー需給勘定</t>
    <rPh sb="5" eb="7">
      <t>タイサク</t>
    </rPh>
    <rPh sb="7" eb="9">
      <t>トクベツ</t>
    </rPh>
    <rPh sb="9" eb="11">
      <t>カイケイ</t>
    </rPh>
    <rPh sb="16" eb="18">
      <t>ジュキュウ</t>
    </rPh>
    <rPh sb="18" eb="20">
      <t>カンジョウ</t>
    </rPh>
    <phoneticPr fontId="14"/>
  </si>
  <si>
    <t>　　　〃　　電源開発促進勘定</t>
    <rPh sb="6" eb="8">
      <t>デンゲン</t>
    </rPh>
    <rPh sb="8" eb="10">
      <t>カイハツ</t>
    </rPh>
    <rPh sb="10" eb="12">
      <t>ソクシン</t>
    </rPh>
    <rPh sb="12" eb="14">
      <t>カンジョウ</t>
    </rPh>
    <phoneticPr fontId="14"/>
  </si>
  <si>
    <t>ｴﾈﾙｷﾞｰ対策特別会計ｴﾈﾙｷﾞｰ需給勘定</t>
    <phoneticPr fontId="13"/>
  </si>
  <si>
    <t>（項）エネルギー需給構造高度化対策費
　（大事項）温暖化対策に必要な経費</t>
    <phoneticPr fontId="13"/>
  </si>
  <si>
    <t>省エネ家電等COOL CHOICE推進事業</t>
    <rPh sb="0" eb="1">
      <t>ショウ</t>
    </rPh>
    <rPh sb="3" eb="5">
      <t>カデン</t>
    </rPh>
    <rPh sb="5" eb="6">
      <t>トウ</t>
    </rPh>
    <rPh sb="17" eb="19">
      <t>スイシン</t>
    </rPh>
    <rPh sb="19" eb="21">
      <t>ジギョウ</t>
    </rPh>
    <phoneticPr fontId="13"/>
  </si>
  <si>
    <t>リサイクルプロセスの横断的高度化・効率化事業</t>
    <rPh sb="10" eb="13">
      <t>オウダンテキ</t>
    </rPh>
    <rPh sb="13" eb="16">
      <t>コウドカ</t>
    </rPh>
    <rPh sb="17" eb="20">
      <t>コウリツカ</t>
    </rPh>
    <rPh sb="20" eb="22">
      <t>ジギョウ</t>
    </rPh>
    <phoneticPr fontId="13"/>
  </si>
  <si>
    <t>自然環境局</t>
    <phoneticPr fontId="13"/>
  </si>
  <si>
    <t>（項）生物多様性保全等推進費
　（大事項）生物多様性の保全等の推進に必要な経費</t>
    <phoneticPr fontId="13"/>
  </si>
  <si>
    <t>国立公園満喫プロジェクト推進事業</t>
    <rPh sb="0" eb="2">
      <t>コクリツ</t>
    </rPh>
    <rPh sb="2" eb="4">
      <t>コウエン</t>
    </rPh>
    <rPh sb="4" eb="6">
      <t>マンキツ</t>
    </rPh>
    <rPh sb="12" eb="14">
      <t>スイシン</t>
    </rPh>
    <rPh sb="14" eb="16">
      <t>ジギョウ</t>
    </rPh>
    <phoneticPr fontId="13"/>
  </si>
  <si>
    <t>前年度からの
繰越</t>
    <rPh sb="0" eb="3">
      <t>ゼンネンド</t>
    </rPh>
    <rPh sb="7" eb="9">
      <t>クリコシ</t>
    </rPh>
    <phoneticPr fontId="13"/>
  </si>
  <si>
    <t>翌年度へ繰越</t>
    <rPh sb="0" eb="3">
      <t>ヨクネンド</t>
    </rPh>
    <rPh sb="4" eb="6">
      <t>クリコシ</t>
    </rPh>
    <phoneticPr fontId="13"/>
  </si>
  <si>
    <t>一般会計
環境本省</t>
  </si>
  <si>
    <t>（項）環境本省共通費
（大事項）環境本省一般行政に必要な経費</t>
  </si>
  <si>
    <t>－</t>
  </si>
  <si>
    <t>対象外指定経費</t>
  </si>
  <si>
    <t>-</t>
  </si>
  <si>
    <t>いずれの施策にも関連しないもの</t>
  </si>
  <si>
    <t>（項）環境本省共通費
（大事項）審議会等に必要な経費</t>
  </si>
  <si>
    <t>類似経費（４）</t>
  </si>
  <si>
    <t>大臣官房総務課</t>
  </si>
  <si>
    <t>（項）環境政策基盤整備費
（大事項）環境政策基盤整備等に必要な経費</t>
  </si>
  <si>
    <t>環境政策基盤整備等に必要な共通経費</t>
  </si>
  <si>
    <t>大臣官房秘書課
大臣官房総務課
大臣官房会計課</t>
    <phoneticPr fontId="13"/>
  </si>
  <si>
    <t>独立行政法人評価検討会経費</t>
  </si>
  <si>
    <t>類似経費（５）</t>
  </si>
  <si>
    <t>（項）大気・水・土壌環境等保全費
（大事項）大気・水・土壌環境等の保全に必要な経費</t>
  </si>
  <si>
    <t>大気・水・土壌環境等保全対策共通経費</t>
  </si>
  <si>
    <t>類似経費（１）</t>
  </si>
  <si>
    <t>大気・水・土壌等の保全</t>
  </si>
  <si>
    <t>（項）廃棄物・リサイクル対策推進費
　　（大事項）廃棄物・リサイクル対策の推進に必要な経費</t>
  </si>
  <si>
    <t>廃棄物対策等共通経費</t>
  </si>
  <si>
    <t>廃棄物・リサイクル対策の推進</t>
  </si>
  <si>
    <t>（項）廃棄物処理施設整備事業調査諸費
（大事項）廃棄物処理施設整備事業調査諸費に必要な経費</t>
  </si>
  <si>
    <t>（項）環境・経済・社会の統合的向上費
（大事項）環境・経済・社会の統合的向上に必要な経費</t>
  </si>
  <si>
    <t>環境・経済・社会の統合的向上共通経費</t>
  </si>
  <si>
    <t>類似経費（５）
正規職員が直接消費する（目）職員旅費や備品、消耗品等のための（目）庁費を計上。</t>
  </si>
  <si>
    <t>環境・経済・社会の統合的向上</t>
  </si>
  <si>
    <t>環境政策の基盤整備</t>
  </si>
  <si>
    <t>（項）環境調査研修所
（大事項）環境調査研修所に必要な経費</t>
  </si>
  <si>
    <t>人件費</t>
  </si>
  <si>
    <t>環境調査研修所</t>
  </si>
  <si>
    <t>環境調査研修所共通経費</t>
  </si>
  <si>
    <t>類似経費（２）</t>
  </si>
  <si>
    <t>（項）化学物質対策推進費
（大事項）化学物質対策の推進に必要な経費</t>
  </si>
  <si>
    <t>化学物質対策推進共通経費</t>
  </si>
  <si>
    <t>環境保健部</t>
  </si>
  <si>
    <t>化学物質対策の推進</t>
  </si>
  <si>
    <t>（項）環境保健対策推進費
（大事項）環境保健対策の推進に必要な経費</t>
  </si>
  <si>
    <t>環境保健対策推進共通経費</t>
  </si>
  <si>
    <t>環境保健対策の推進</t>
  </si>
  <si>
    <t>公害健康被害補償不服審査会等経費</t>
  </si>
  <si>
    <t>類似経費（５）
環境省設置法第7条に基づき設置された公害健康被害補償不服審査会の委員手当、委員の旅費、委員が直接消費する備品、消耗品等の事務経費であるため。</t>
  </si>
  <si>
    <t>類似経費（５）
環境省組織令第41条に基づき設置された臨時水俣病認定審査会の委員手当、委員の旅費、委員が直接消費する備品、消耗品等の事務経費や水俣病訴訟関係の事務経費であるため。</t>
  </si>
  <si>
    <t>放射線の健康管理・健康不安対策に必要な経費</t>
  </si>
  <si>
    <t>類似経費（５）
正規職員が直接消費する（目）職員旅費や備品、消耗品等ののための（目）環境保全調査費を計上。</t>
  </si>
  <si>
    <t>（項）石綿健康被害救済事務費労働保険特別会計へ繰入
（大事項）石綿健康被害救済事務の労働保険特別会計への繰入経費</t>
  </si>
  <si>
    <t>石綿健康被害救済事務の財源の労働保険特別会計への繰入経費</t>
  </si>
  <si>
    <t>対象目整理表対象外</t>
  </si>
  <si>
    <t>（項）環境政策基盤整備費
（大事項）環境問題に対する調査・研究・技術開発に必要な経費</t>
  </si>
  <si>
    <t>環境問題に対する調査・研究・技術開発共通経費</t>
  </si>
  <si>
    <t>類似経費（５）
正規職員が直接消費する（目）環境保全研究職員旅費を計上。</t>
  </si>
  <si>
    <t>エネルギー対策特別会計電源開発促進勘定</t>
  </si>
  <si>
    <t>（項）事務取扱費
（大事項）原子力の安全規制対策に必要な経費</t>
  </si>
  <si>
    <t>類似経費（３）</t>
  </si>
  <si>
    <t>（項）環境調査研修所
（大事項）環境保全に関する調査、研修等に必要な経費</t>
  </si>
  <si>
    <t>環境保全調査・研修等共通経費
（国立水俣病総合研究センターの調査・研究に必要な共通経費）</t>
  </si>
  <si>
    <t>類似経費（５）
正規職員が研究のために直接消費する（目）職員旅費や施設の維持管理等のための（目）試験研究費のみ計上しているため。</t>
  </si>
  <si>
    <t>国立水俣病総合
研究センター</t>
  </si>
  <si>
    <t>7
9</t>
  </si>
  <si>
    <t>環境保健対策の推進
環境政策の基盤整備</t>
  </si>
  <si>
    <t>（項）石油石炭税財源エネルギー需給構造高度化対策費エネルギー対策特別会計へ繰入
（大事項）石油石炭税財源エネルギー需給構造高度化対策に係るエネルギー対策特別エネルギー需給勘定へ繰入れに必要な経費</t>
  </si>
  <si>
    <t>特別会計繰入経費</t>
  </si>
  <si>
    <t>対象目整理票対象外</t>
  </si>
  <si>
    <t>地球温暖化対策の推進</t>
  </si>
  <si>
    <t>（項）地球環境保全費
（大事項）地球環境の保全に必要な経費</t>
  </si>
  <si>
    <t>地球環境保全対策共通経費</t>
  </si>
  <si>
    <t>類似経費（５）
正規職員が直接消費する（目）職員旅費及びコピー用紙代や外国でのインターネット使用料等のための(目)庁費</t>
  </si>
  <si>
    <t>地球環境の保全</t>
  </si>
  <si>
    <t>国際会議等派遣等経費</t>
  </si>
  <si>
    <t>類似経費（５）
正規職員が直接消費する(目)外国旅費や携帯電話使用料等のための(目)庁費</t>
  </si>
  <si>
    <t>エネルギー対策特別会計エネルギー需給勘定</t>
  </si>
  <si>
    <t>（項）事務取扱費
（大事項）事務取扱いに必要な経費</t>
  </si>
  <si>
    <t>（項）事務取扱費
（大事項）温暖化対策に必要な経費</t>
  </si>
  <si>
    <t>（項）諸支出金
（大事項）返納金等の払戻しに必要な経費</t>
  </si>
  <si>
    <t>類似経費（５）
過誤納に係る返納金等の諸払戻しに備えたいわゆる立目予算としての事務的経費であるため。</t>
  </si>
  <si>
    <t>（項）予備費
（大事項）予備費</t>
  </si>
  <si>
    <t>（項）生物多様性保全等推進費
（大事項）生物多様性保全等共通経費</t>
  </si>
  <si>
    <t>生物多様性保全等共通経費</t>
  </si>
  <si>
    <t>類似経費（５）
正規職員が直接消費する職員旅費及び備品、消耗品、印刷製本、借料、会議費、賃金等のため</t>
  </si>
  <si>
    <t>生物多様性の保全と自然との共生の推進</t>
  </si>
  <si>
    <t>（項）自然公園等事業工事諸費
（大事項）自然公園等事業工事諸費に必要な経費</t>
  </si>
  <si>
    <t>自然公園等事業費（うち既定定員に伴う経費等）</t>
  </si>
  <si>
    <t>対象外指定経費、類似経費（５）
自然公園等事業に直接必要な人件費及び事務費であるため。</t>
  </si>
  <si>
    <t>一般会計
地方環境事務所</t>
  </si>
  <si>
    <t>地方環境室</t>
  </si>
  <si>
    <t>（項）地方環境対策費
（大事項）生物多様性の保全等の推進に必要な経費</t>
  </si>
  <si>
    <t>類似経費（５）
正規職員が直接消費する旅費や備品、消耗品等のための事務費を計上。</t>
  </si>
  <si>
    <t>（項）地方環境事務所共通費
（大事項）地方環境事務所一般行政に必要な経費</t>
    <phoneticPr fontId="13"/>
  </si>
  <si>
    <t>平成２８年度対象</t>
  </si>
  <si>
    <t>（項）地方環境対策費
　（大事項）大気・水・土壌環境等の保全に必要な経費</t>
    <rPh sb="1" eb="2">
      <t>コウ</t>
    </rPh>
    <rPh sb="3" eb="5">
      <t>チホウ</t>
    </rPh>
    <rPh sb="5" eb="7">
      <t>カンキョウ</t>
    </rPh>
    <rPh sb="7" eb="9">
      <t>タイサク</t>
    </rPh>
    <rPh sb="9" eb="10">
      <t>ヒ</t>
    </rPh>
    <rPh sb="13" eb="15">
      <t>ダイジ</t>
    </rPh>
    <rPh sb="15" eb="16">
      <t>コウ</t>
    </rPh>
    <rPh sb="17" eb="19">
      <t>タイキ</t>
    </rPh>
    <rPh sb="20" eb="21">
      <t>ミズ</t>
    </rPh>
    <rPh sb="22" eb="24">
      <t>ドジョウ</t>
    </rPh>
    <rPh sb="24" eb="26">
      <t>カンキョウ</t>
    </rPh>
    <rPh sb="26" eb="27">
      <t>トウ</t>
    </rPh>
    <rPh sb="28" eb="30">
      <t>ホゼン</t>
    </rPh>
    <rPh sb="31" eb="33">
      <t>ヒツヨウ</t>
    </rPh>
    <rPh sb="34" eb="36">
      <t>ケイヒ</t>
    </rPh>
    <phoneticPr fontId="13"/>
  </si>
  <si>
    <t>平成15年度</t>
    <phoneticPr fontId="13"/>
  </si>
  <si>
    <t>温室効果ｶﾞｽ排出抑制等指針策定調査事業　</t>
    <phoneticPr fontId="13"/>
  </si>
  <si>
    <t>大規模潜在エネルギー源を活用した低炭素技術実用化推進事業（一部経済産業省連携事業）</t>
    <phoneticPr fontId="13"/>
  </si>
  <si>
    <t>パリ協定の実施に向けた検討経費</t>
    <phoneticPr fontId="13"/>
  </si>
  <si>
    <t>○</t>
    <phoneticPr fontId="13"/>
  </si>
  <si>
    <t>地球環境局</t>
    <phoneticPr fontId="13"/>
  </si>
  <si>
    <t>ｴﾈﾙｷﾞｰ対策特別会計ｴﾈﾙｷﾞｰ需給勘定</t>
    <phoneticPr fontId="13"/>
  </si>
  <si>
    <t>認定業務等促進関係経費</t>
    <rPh sb="0" eb="2">
      <t>ニンテイ</t>
    </rPh>
    <rPh sb="2" eb="5">
      <t>ギョウムトウ</t>
    </rPh>
    <rPh sb="5" eb="7">
      <t>ソクシン</t>
    </rPh>
    <rPh sb="7" eb="9">
      <t>カンケイ</t>
    </rPh>
    <rPh sb="9" eb="11">
      <t>ケイヒ</t>
    </rPh>
    <phoneticPr fontId="13"/>
  </si>
  <si>
    <t>課題対応型産業廃棄物処理施設運用支援事業</t>
    <rPh sb="0" eb="2">
      <t>カダイ</t>
    </rPh>
    <rPh sb="2" eb="5">
      <t>タイオウガタ</t>
    </rPh>
    <rPh sb="5" eb="7">
      <t>サンギョウ</t>
    </rPh>
    <rPh sb="7" eb="10">
      <t>ハイキブツ</t>
    </rPh>
    <rPh sb="10" eb="12">
      <t>ショリ</t>
    </rPh>
    <rPh sb="12" eb="14">
      <t>シセツ</t>
    </rPh>
    <rPh sb="14" eb="16">
      <t>ウンヨウ</t>
    </rPh>
    <rPh sb="16" eb="18">
      <t>シエン</t>
    </rPh>
    <rPh sb="18" eb="20">
      <t>ジギョウ</t>
    </rPh>
    <phoneticPr fontId="13"/>
  </si>
  <si>
    <t>温室効果ガス観測技術衛星「いぶき」（GOSAT）シリーズによる地球環境観測事業</t>
    <phoneticPr fontId="13"/>
  </si>
  <si>
    <t>行革推進会議</t>
  </si>
  <si>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13"/>
  </si>
  <si>
    <t>（項）地球温暖化対策推進費
　（大事項）気候変動の影響への適応策に関する調査研究に必要な経費</t>
    <rPh sb="20" eb="22">
      <t>キコウ</t>
    </rPh>
    <rPh sb="22" eb="24">
      <t>ヘンドウ</t>
    </rPh>
    <rPh sb="25" eb="27">
      <t>エイキョウ</t>
    </rPh>
    <rPh sb="29" eb="31">
      <t>テキオウ</t>
    </rPh>
    <rPh sb="31" eb="32">
      <t>サク</t>
    </rPh>
    <rPh sb="33" eb="34">
      <t>カン</t>
    </rPh>
    <rPh sb="36" eb="38">
      <t>チョウサ</t>
    </rPh>
    <rPh sb="38" eb="40">
      <t>ケンキュウ</t>
    </rPh>
    <phoneticPr fontId="13"/>
  </si>
  <si>
    <t>森林等の吸収源対策に関する国内体制整備検討調査費</t>
    <rPh sb="19" eb="21">
      <t>ケントウ</t>
    </rPh>
    <phoneticPr fontId="13"/>
  </si>
  <si>
    <t>水銀に関する水俣条約実施推進事業</t>
    <rPh sb="0" eb="2">
      <t>スイギン</t>
    </rPh>
    <rPh sb="3" eb="4">
      <t>カン</t>
    </rPh>
    <rPh sb="6" eb="8">
      <t>ミナマタ</t>
    </rPh>
    <rPh sb="8" eb="10">
      <t>ジョウヤク</t>
    </rPh>
    <rPh sb="10" eb="12">
      <t>ジッシ</t>
    </rPh>
    <rPh sb="12" eb="14">
      <t>スイシン</t>
    </rPh>
    <rPh sb="14" eb="16">
      <t>ジギョウ</t>
    </rPh>
    <phoneticPr fontId="13"/>
  </si>
  <si>
    <t>平成20年度</t>
    <rPh sb="0" eb="2">
      <t>ヘイセイ</t>
    </rPh>
    <rPh sb="4" eb="6">
      <t>ネンド</t>
    </rPh>
    <phoneticPr fontId="13"/>
  </si>
  <si>
    <t>アジア・太平洋地域の災害廃棄物対策強化支援事業</t>
    <phoneticPr fontId="13"/>
  </si>
  <si>
    <t>地球温暖化対策推進法施行推進経費</t>
    <phoneticPr fontId="13"/>
  </si>
  <si>
    <t>フロン等対策推進調査費</t>
    <phoneticPr fontId="13"/>
  </si>
  <si>
    <t>原子力被災者に対する健康管理・健康調査</t>
    <phoneticPr fontId="13"/>
  </si>
  <si>
    <t>自然公園等事業費等</t>
    <rPh sb="8" eb="9">
      <t>トウ</t>
    </rPh>
    <phoneticPr fontId="13"/>
  </si>
  <si>
    <t>施策名：6.化学物質対策の推進</t>
    <rPh sb="0" eb="2">
      <t>シサク</t>
    </rPh>
    <rPh sb="2" eb="3">
      <t>メイ</t>
    </rPh>
    <rPh sb="6" eb="8">
      <t>カガク</t>
    </rPh>
    <rPh sb="8" eb="10">
      <t>ブッシツ</t>
    </rPh>
    <rPh sb="10" eb="12">
      <t>タイサク</t>
    </rPh>
    <rPh sb="13" eb="15">
      <t>スイシン</t>
    </rPh>
    <phoneticPr fontId="14"/>
  </si>
  <si>
    <t>施策名：10.放射性物質による環境の汚染への対処</t>
    <rPh sb="7" eb="10">
      <t>ホウシャセイ</t>
    </rPh>
    <rPh sb="10" eb="12">
      <t>ブッシツ</t>
    </rPh>
    <rPh sb="15" eb="17">
      <t>カンキョウ</t>
    </rPh>
    <rPh sb="18" eb="20">
      <t>オセン</t>
    </rPh>
    <rPh sb="22" eb="24">
      <t>タイショ</t>
    </rPh>
    <phoneticPr fontId="13"/>
  </si>
  <si>
    <t>環境省</t>
    <rPh sb="0" eb="2">
      <t>カンキョウ</t>
    </rPh>
    <rPh sb="2" eb="3">
      <t>ショウ</t>
    </rPh>
    <phoneticPr fontId="13"/>
  </si>
  <si>
    <t>エネルギー対策特別会計エネルギー需給勘定</t>
    <rPh sb="5" eb="7">
      <t>タイサク</t>
    </rPh>
    <rPh sb="7" eb="9">
      <t>トクベツ</t>
    </rPh>
    <rPh sb="9" eb="11">
      <t>カイケイ</t>
    </rPh>
    <rPh sb="16" eb="18">
      <t>ジュキュウ</t>
    </rPh>
    <rPh sb="18" eb="20">
      <t>カンジョウ</t>
    </rPh>
    <phoneticPr fontId="13"/>
  </si>
  <si>
    <t>　　　　　〃　　　　電源開発促進勘定</t>
    <rPh sb="10" eb="12">
      <t>デンゲン</t>
    </rPh>
    <rPh sb="12" eb="14">
      <t>カイハツ</t>
    </rPh>
    <rPh sb="14" eb="16">
      <t>ソクシン</t>
    </rPh>
    <rPh sb="16" eb="18">
      <t>カンジョウ</t>
    </rPh>
    <phoneticPr fontId="13"/>
  </si>
  <si>
    <t>施策名：5.生物多様性の保全と自然との共生の推進</t>
    <phoneticPr fontId="13"/>
  </si>
  <si>
    <t>施策名：1.地球温暖化対策の推進</t>
    <phoneticPr fontId="13"/>
  </si>
  <si>
    <t>施策名：4.廃棄物・リサイクル対策の推進</t>
    <phoneticPr fontId="13"/>
  </si>
  <si>
    <t>代替燃料活用による船舶からのCO2排出削減対策モデル事業（国土交通省連携事業）</t>
    <phoneticPr fontId="13"/>
  </si>
  <si>
    <t>環境に配慮した再生可能エネルギー導入のための情報整備事業</t>
    <phoneticPr fontId="13"/>
  </si>
  <si>
    <t>空調負荷低減を実現する革新的快適新素材創出事業</t>
    <phoneticPr fontId="13"/>
  </si>
  <si>
    <t>熱を活用した次世代型蓄エネルギー技術実用化推進事業</t>
    <phoneticPr fontId="13"/>
  </si>
  <si>
    <t>環境再生・資源循環局</t>
    <phoneticPr fontId="13"/>
  </si>
  <si>
    <t>環境再生・資源循環局</t>
    <rPh sb="0" eb="2">
      <t>カンキョウ</t>
    </rPh>
    <rPh sb="2" eb="4">
      <t>サイセイ</t>
    </rPh>
    <rPh sb="5" eb="7">
      <t>シゲン</t>
    </rPh>
    <rPh sb="7" eb="9">
      <t>ジュンカン</t>
    </rPh>
    <rPh sb="9" eb="10">
      <t>キョク</t>
    </rPh>
    <phoneticPr fontId="14"/>
  </si>
  <si>
    <t>環境再生・資源循環局</t>
    <rPh sb="0" eb="2">
      <t>カンキョウ</t>
    </rPh>
    <rPh sb="2" eb="4">
      <t>サイセイ</t>
    </rPh>
    <rPh sb="5" eb="7">
      <t>シゲン</t>
    </rPh>
    <rPh sb="7" eb="9">
      <t>ジュンカン</t>
    </rPh>
    <rPh sb="9" eb="10">
      <t>キョク</t>
    </rPh>
    <phoneticPr fontId="13"/>
  </si>
  <si>
    <t>環境再生・資源循環局</t>
  </si>
  <si>
    <t>大臣官房環境経済課</t>
    <rPh sb="0" eb="2">
      <t>ダイジン</t>
    </rPh>
    <rPh sb="2" eb="4">
      <t>カンボウ</t>
    </rPh>
    <rPh sb="4" eb="6">
      <t>カンキョウ</t>
    </rPh>
    <rPh sb="6" eb="8">
      <t>ケイザイ</t>
    </rPh>
    <rPh sb="8" eb="9">
      <t>カ</t>
    </rPh>
    <phoneticPr fontId="13"/>
  </si>
  <si>
    <t>大臣官房環境計画課</t>
    <rPh sb="0" eb="2">
      <t>ダイジン</t>
    </rPh>
    <rPh sb="2" eb="4">
      <t>カンボウ</t>
    </rPh>
    <rPh sb="4" eb="6">
      <t>カンキョウ</t>
    </rPh>
    <rPh sb="6" eb="8">
      <t>ケイカク</t>
    </rPh>
    <rPh sb="8" eb="9">
      <t>カ</t>
    </rPh>
    <phoneticPr fontId="13"/>
  </si>
  <si>
    <t>大臣官房環境影響評価課</t>
    <rPh sb="0" eb="2">
      <t>ダイジン</t>
    </rPh>
    <rPh sb="2" eb="4">
      <t>カンボウ</t>
    </rPh>
    <rPh sb="4" eb="6">
      <t>カンキョウ</t>
    </rPh>
    <rPh sb="6" eb="8">
      <t>エイキョウ</t>
    </rPh>
    <rPh sb="8" eb="10">
      <t>ヒョウカ</t>
    </rPh>
    <rPh sb="10" eb="11">
      <t>カ</t>
    </rPh>
    <phoneticPr fontId="13"/>
  </si>
  <si>
    <t>大臣官房環境影響評価課</t>
    <rPh sb="0" eb="2">
      <t>ダイジン</t>
    </rPh>
    <rPh sb="2" eb="4">
      <t>カンボウ</t>
    </rPh>
    <rPh sb="4" eb="6">
      <t>カンキョウ</t>
    </rPh>
    <rPh sb="6" eb="11">
      <t>エイキョウヒョウカカ</t>
    </rPh>
    <phoneticPr fontId="13"/>
  </si>
  <si>
    <t>大臣官房環境計画課</t>
    <rPh sb="0" eb="2">
      <t>ダイジン</t>
    </rPh>
    <rPh sb="2" eb="4">
      <t>カンボウ</t>
    </rPh>
    <rPh sb="4" eb="6">
      <t>カンキョウ</t>
    </rPh>
    <rPh sb="6" eb="9">
      <t>ケイカクカ</t>
    </rPh>
    <phoneticPr fontId="13"/>
  </si>
  <si>
    <t>大臣官房総合政策課</t>
    <rPh sb="0" eb="2">
      <t>ダイジン</t>
    </rPh>
    <rPh sb="2" eb="4">
      <t>カンボウ</t>
    </rPh>
    <rPh sb="4" eb="6">
      <t>ソウゴウ</t>
    </rPh>
    <rPh sb="6" eb="8">
      <t>セイサク</t>
    </rPh>
    <rPh sb="8" eb="9">
      <t>カ</t>
    </rPh>
    <phoneticPr fontId="13"/>
  </si>
  <si>
    <t>大臣官房総合政策課</t>
    <rPh sb="4" eb="6">
      <t>ソウゴウ</t>
    </rPh>
    <rPh sb="6" eb="8">
      <t>セイサク</t>
    </rPh>
    <rPh sb="8" eb="9">
      <t>カ</t>
    </rPh>
    <phoneticPr fontId="13"/>
  </si>
  <si>
    <t>化学物質の審査及び製造等の規制に関する法律施行経費</t>
    <phoneticPr fontId="13"/>
  </si>
  <si>
    <t>水・大気環境局</t>
    <phoneticPr fontId="13"/>
  </si>
  <si>
    <t>ｴﾈﾙｷﾞｰ対策特別会計ｴﾈﾙｷﾞｰ需給勘定</t>
    <phoneticPr fontId="13"/>
  </si>
  <si>
    <t>○</t>
    <phoneticPr fontId="13"/>
  </si>
  <si>
    <t>終了(予定)なし</t>
    <phoneticPr fontId="13"/>
  </si>
  <si>
    <t>（項）環境政策基盤整備費
　（大事項）環境政策基盤整備等に必要な経費</t>
    <phoneticPr fontId="0"/>
  </si>
  <si>
    <t>環境本省施設整備費</t>
    <phoneticPr fontId="13"/>
  </si>
  <si>
    <t>終了(予定)なし</t>
    <phoneticPr fontId="13"/>
  </si>
  <si>
    <t>（項）環境保全施設整備費
　（大事項）環境保全施設整備に必要な経費</t>
    <phoneticPr fontId="0"/>
  </si>
  <si>
    <t>森林・乾燥地・極地保全対策費</t>
    <phoneticPr fontId="13"/>
  </si>
  <si>
    <t>（項）生物多様性保全等推進費
　（大事項）生物多様性の保全等の推進に必要な経費</t>
    <phoneticPr fontId="0"/>
  </si>
  <si>
    <t>鳥獣保護基盤整備費</t>
    <phoneticPr fontId="13"/>
  </si>
  <si>
    <t>動物適正飼養推進・基盤強化事業</t>
    <phoneticPr fontId="13"/>
  </si>
  <si>
    <t>（項）自然公園等事業費
　（大事項）自然公園等事業に必要な経費</t>
    <phoneticPr fontId="0"/>
  </si>
  <si>
    <t>（項）環境保全施設整備費
　（大事項）環境保全施設整備に必要な経費</t>
    <phoneticPr fontId="13"/>
  </si>
  <si>
    <t>自然公園等利用ふれあい推進事業経費</t>
    <phoneticPr fontId="13"/>
  </si>
  <si>
    <t>大臣官房秘書課</t>
    <rPh sb="0" eb="2">
      <t>ダイジン</t>
    </rPh>
    <rPh sb="2" eb="4">
      <t>カンボウ</t>
    </rPh>
    <rPh sb="4" eb="7">
      <t>ヒショカ</t>
    </rPh>
    <phoneticPr fontId="13"/>
  </si>
  <si>
    <t>大臣官房総合政策課</t>
    <rPh sb="0" eb="2">
      <t>ダイジン</t>
    </rPh>
    <rPh sb="2" eb="4">
      <t>カンボウ</t>
    </rPh>
    <rPh sb="4" eb="6">
      <t>ソウゴウ</t>
    </rPh>
    <rPh sb="6" eb="9">
      <t>セイサクカ</t>
    </rPh>
    <phoneticPr fontId="13"/>
  </si>
  <si>
    <t>平成２９年度対象</t>
  </si>
  <si>
    <t>平成２９年度対象</t>
    <phoneticPr fontId="13"/>
  </si>
  <si>
    <t>我が国循環産業の戦略的国際展開による海外でのCO2削減支援事業</t>
    <phoneticPr fontId="13"/>
  </si>
  <si>
    <t>平成29年度</t>
    <phoneticPr fontId="13"/>
  </si>
  <si>
    <t>公共交通機関の低炭素化と利用促進に向けた設備整備事業（国土交通省連携事業）</t>
  </si>
  <si>
    <t>木材利用による業務用施設の断熱性能効果検証事業（農林水産省連携事業）</t>
  </si>
  <si>
    <t>カーボンプライシング導入可能性調査事業</t>
  </si>
  <si>
    <t>ＣＯ２中長期大幅削減に向けたエネルギー転換部門低炭素化に向けたフォローアップ事業</t>
  </si>
  <si>
    <t>Ｇ７が牽引する気候変動対策に貢献する持続可能な開発目標の実施</t>
  </si>
  <si>
    <t>平成29年度</t>
    <rPh sb="0" eb="2">
      <t>ヘイセイ</t>
    </rPh>
    <rPh sb="4" eb="6">
      <t>ネンド</t>
    </rPh>
    <phoneticPr fontId="14"/>
  </si>
  <si>
    <t>気候変動適応計画推進のための浅海域生態現況把握調査</t>
    <phoneticPr fontId="13"/>
  </si>
  <si>
    <t>西之島総合学術調査事業費</t>
    <phoneticPr fontId="13"/>
  </si>
  <si>
    <t>里地里山及び湿地における絶滅危惧種分布重要地域抽出調査費</t>
  </si>
  <si>
    <t>平成２８年度対象</t>
    <phoneticPr fontId="13"/>
  </si>
  <si>
    <t>物流分野におけるＣＯ２削減対策促進事業（国土交通省連携事業）</t>
    <rPh sb="20" eb="22">
      <t>コクド</t>
    </rPh>
    <rPh sb="22" eb="25">
      <t>コウツウショウ</t>
    </rPh>
    <rPh sb="25" eb="27">
      <t>レンケイ</t>
    </rPh>
    <rPh sb="27" eb="29">
      <t>ジギョウ</t>
    </rPh>
    <phoneticPr fontId="13"/>
  </si>
  <si>
    <t>環境調和型バイオマス資源活用モデル事業（国土交通省連携事業）</t>
    <rPh sb="20" eb="22">
      <t>コクド</t>
    </rPh>
    <rPh sb="22" eb="25">
      <t>コウツウショウ</t>
    </rPh>
    <rPh sb="25" eb="27">
      <t>レンケイ</t>
    </rPh>
    <rPh sb="27" eb="29">
      <t>ジギョウ</t>
    </rPh>
    <phoneticPr fontId="13"/>
  </si>
  <si>
    <t>設備の高効率化改修支援事業</t>
  </si>
  <si>
    <t>低炭素型の行動変容を促す情報発信（ナッジ）等による家庭等の自発的対策推進事業</t>
    <rPh sb="0" eb="3">
      <t>テイタンソ</t>
    </rPh>
    <rPh sb="3" eb="4">
      <t>ガタ</t>
    </rPh>
    <rPh sb="5" eb="7">
      <t>コウドウ</t>
    </rPh>
    <rPh sb="7" eb="9">
      <t>ヘンヨウ</t>
    </rPh>
    <rPh sb="10" eb="11">
      <t>ウナガ</t>
    </rPh>
    <rPh sb="12" eb="14">
      <t>ジョウホウ</t>
    </rPh>
    <rPh sb="14" eb="16">
      <t>ハッシン</t>
    </rPh>
    <rPh sb="21" eb="22">
      <t>トウ</t>
    </rPh>
    <rPh sb="25" eb="27">
      <t>カテイ</t>
    </rPh>
    <rPh sb="27" eb="28">
      <t>トウ</t>
    </rPh>
    <rPh sb="29" eb="32">
      <t>ジハツテキ</t>
    </rPh>
    <rPh sb="32" eb="34">
      <t>タイサク</t>
    </rPh>
    <rPh sb="34" eb="36">
      <t>スイシン</t>
    </rPh>
    <rPh sb="36" eb="38">
      <t>ジギョウ</t>
    </rPh>
    <phoneticPr fontId="13"/>
  </si>
  <si>
    <t>国別登録簿運営経費</t>
    <rPh sb="0" eb="2">
      <t>クニベツ</t>
    </rPh>
    <rPh sb="2" eb="4">
      <t>トウロク</t>
    </rPh>
    <rPh sb="4" eb="5">
      <t>ボ</t>
    </rPh>
    <phoneticPr fontId="13"/>
  </si>
  <si>
    <t>生物多様性国家戦略推進費</t>
    <rPh sb="0" eb="2">
      <t>セイブツ</t>
    </rPh>
    <rPh sb="2" eb="5">
      <t>タヨウセイ</t>
    </rPh>
    <rPh sb="5" eb="7">
      <t>コッカ</t>
    </rPh>
    <rPh sb="7" eb="9">
      <t>センリャク</t>
    </rPh>
    <rPh sb="9" eb="12">
      <t>スイシンヒ</t>
    </rPh>
    <phoneticPr fontId="13"/>
  </si>
  <si>
    <t>アジア太平洋地域生物多様性保全推進費</t>
    <phoneticPr fontId="13"/>
  </si>
  <si>
    <t>生物多様性保全推進支援事業</t>
    <rPh sb="7" eb="9">
      <t>スイシン</t>
    </rPh>
    <phoneticPr fontId="13"/>
  </si>
  <si>
    <t>大臣官房環境計画課・環境経済課</t>
    <rPh sb="0" eb="2">
      <t>ダイジン</t>
    </rPh>
    <rPh sb="2" eb="4">
      <t>カンボウ</t>
    </rPh>
    <rPh sb="4" eb="6">
      <t>カンキョウ</t>
    </rPh>
    <rPh sb="6" eb="8">
      <t>ケイカク</t>
    </rPh>
    <rPh sb="8" eb="9">
      <t>カ</t>
    </rPh>
    <rPh sb="10" eb="12">
      <t>カンキョウ</t>
    </rPh>
    <rPh sb="12" eb="14">
      <t>ケイザイ</t>
    </rPh>
    <rPh sb="14" eb="15">
      <t>カ</t>
    </rPh>
    <phoneticPr fontId="13"/>
  </si>
  <si>
    <t>省CO2型リサイクル等設備技術実証事業</t>
    <rPh sb="10" eb="11">
      <t>トウ</t>
    </rPh>
    <rPh sb="11" eb="13">
      <t>セツビ</t>
    </rPh>
    <rPh sb="13" eb="15">
      <t>ギジュツ</t>
    </rPh>
    <rPh sb="15" eb="17">
      <t>ジッショウ</t>
    </rPh>
    <rPh sb="17" eb="19">
      <t>ジギョウ</t>
    </rPh>
    <phoneticPr fontId="13"/>
  </si>
  <si>
    <t>アジア・アフリカ諸国における３Ｒの戦略的実施支援事業拠出金</t>
    <rPh sb="8" eb="10">
      <t>ショコク</t>
    </rPh>
    <rPh sb="17" eb="20">
      <t>センリャクテキ</t>
    </rPh>
    <rPh sb="20" eb="22">
      <t>ジッシ</t>
    </rPh>
    <rPh sb="22" eb="24">
      <t>シエン</t>
    </rPh>
    <rPh sb="24" eb="26">
      <t>ジギョウ</t>
    </rPh>
    <rPh sb="26" eb="29">
      <t>キョシュツキン</t>
    </rPh>
    <phoneticPr fontId="13"/>
  </si>
  <si>
    <t>電子マニフェスト普及拡大事業</t>
    <rPh sb="0" eb="2">
      <t>デンシ</t>
    </rPh>
    <rPh sb="8" eb="10">
      <t>フキュウ</t>
    </rPh>
    <rPh sb="10" eb="12">
      <t>カクダイ</t>
    </rPh>
    <rPh sb="12" eb="14">
      <t>ジギョウ</t>
    </rPh>
    <phoneticPr fontId="13"/>
  </si>
  <si>
    <t>１つ目</t>
    <rPh sb="2" eb="3">
      <t>メ</t>
    </rPh>
    <phoneticPr fontId="13"/>
  </si>
  <si>
    <t>２つ目</t>
    <rPh sb="2" eb="3">
      <t>メ</t>
    </rPh>
    <phoneticPr fontId="13"/>
  </si>
  <si>
    <t>３つ目</t>
    <rPh sb="2" eb="3">
      <t>メ</t>
    </rPh>
    <phoneticPr fontId="13"/>
  </si>
  <si>
    <t>３つを超える場合</t>
    <rPh sb="3" eb="4">
      <t>コ</t>
    </rPh>
    <rPh sb="6" eb="8">
      <t>バアイ</t>
    </rPh>
    <phoneticPr fontId="13"/>
  </si>
  <si>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13"/>
  </si>
  <si>
    <t>食品廃棄物等リデュース・リサイクル推進事業費</t>
    <rPh sb="0" eb="2">
      <t>ショクヒン</t>
    </rPh>
    <rPh sb="2" eb="5">
      <t>ハイキブツ</t>
    </rPh>
    <rPh sb="5" eb="6">
      <t>トウ</t>
    </rPh>
    <rPh sb="17" eb="19">
      <t>スイシン</t>
    </rPh>
    <rPh sb="19" eb="22">
      <t>ジギョウヒ</t>
    </rPh>
    <phoneticPr fontId="13"/>
  </si>
  <si>
    <t>高齢化社会に対応した廃棄物処理体制構築検討業務</t>
    <rPh sb="10" eb="13">
      <t>ハイキブツ</t>
    </rPh>
    <rPh sb="13" eb="15">
      <t>ショリ</t>
    </rPh>
    <rPh sb="15" eb="17">
      <t>タイセイ</t>
    </rPh>
    <rPh sb="17" eb="19">
      <t>コウチク</t>
    </rPh>
    <rPh sb="19" eb="21">
      <t>ケントウ</t>
    </rPh>
    <rPh sb="21" eb="23">
      <t>ギョウム</t>
    </rPh>
    <phoneticPr fontId="13"/>
  </si>
  <si>
    <t>対象目整理票対象外</t>
    <phoneticPr fontId="13"/>
  </si>
  <si>
    <t>環境で地方を元気にする地域循環共生圏づくりプラットフォーム事業費</t>
    <rPh sb="0" eb="2">
      <t>カンキョウ</t>
    </rPh>
    <rPh sb="3" eb="5">
      <t>チホウ</t>
    </rPh>
    <rPh sb="6" eb="8">
      <t>ゲンキ</t>
    </rPh>
    <rPh sb="11" eb="13">
      <t>チイキ</t>
    </rPh>
    <rPh sb="13" eb="15">
      <t>ジュンカン</t>
    </rPh>
    <rPh sb="15" eb="18">
      <t>キョウセイケン</t>
    </rPh>
    <rPh sb="29" eb="32">
      <t>ジギョウヒ</t>
    </rPh>
    <phoneticPr fontId="13"/>
  </si>
  <si>
    <t>ESG金融ステップアップ・プログラム推進事業</t>
    <rPh sb="3" eb="5">
      <t>キンユウ</t>
    </rPh>
    <rPh sb="18" eb="20">
      <t>スイシン</t>
    </rPh>
    <rPh sb="20" eb="22">
      <t>ジギョウ</t>
    </rPh>
    <phoneticPr fontId="13"/>
  </si>
  <si>
    <t>G20持続可能な成長のためのエネルギー転換と地球環境に関する関係閣僚会合開催経費</t>
    <phoneticPr fontId="13"/>
  </si>
  <si>
    <t>二国間水環境改善活動推進費</t>
  </si>
  <si>
    <t>水・大気環境局</t>
    <rPh sb="0" eb="1">
      <t>ミズ</t>
    </rPh>
    <rPh sb="2" eb="4">
      <t>タイキ</t>
    </rPh>
    <rPh sb="4" eb="7">
      <t>カンキョウキョク</t>
    </rPh>
    <phoneticPr fontId="13"/>
  </si>
  <si>
    <t>電動化対応トラック・バス導入加速事業（国土交通省・経済産業省連携事業）</t>
    <rPh sb="0" eb="2">
      <t>デンドウ</t>
    </rPh>
    <rPh sb="2" eb="3">
      <t>カ</t>
    </rPh>
    <rPh sb="19" eb="21">
      <t>コクド</t>
    </rPh>
    <rPh sb="21" eb="24">
      <t>コウツウショウ</t>
    </rPh>
    <rPh sb="25" eb="27">
      <t>ケイザイ</t>
    </rPh>
    <rPh sb="27" eb="30">
      <t>サンギョウショウ</t>
    </rPh>
    <rPh sb="30" eb="32">
      <t>レンケイ</t>
    </rPh>
    <rPh sb="32" eb="34">
      <t>ジギョウ</t>
    </rPh>
    <phoneticPr fontId="13"/>
  </si>
  <si>
    <t>中小廃棄物処理施設における先導的廃棄物処理システム化等評価・検証事業</t>
    <rPh sb="0" eb="2">
      <t>チュウショウ</t>
    </rPh>
    <rPh sb="2" eb="5">
      <t>ハイキブツ</t>
    </rPh>
    <rPh sb="5" eb="7">
      <t>ショリ</t>
    </rPh>
    <rPh sb="7" eb="9">
      <t>シセツ</t>
    </rPh>
    <rPh sb="13" eb="16">
      <t>センドウテキ</t>
    </rPh>
    <rPh sb="16" eb="19">
      <t>ハイキブツ</t>
    </rPh>
    <rPh sb="19" eb="21">
      <t>ショリ</t>
    </rPh>
    <rPh sb="25" eb="26">
      <t>カ</t>
    </rPh>
    <rPh sb="26" eb="27">
      <t>トウ</t>
    </rPh>
    <rPh sb="27" eb="29">
      <t>ヒョウカ</t>
    </rPh>
    <rPh sb="30" eb="32">
      <t>ケンショウ</t>
    </rPh>
    <rPh sb="32" eb="34">
      <t>ジギョウ</t>
    </rPh>
    <phoneticPr fontId="13"/>
  </si>
  <si>
    <t>省エネ型浄化槽システム導入推進事業</t>
    <rPh sb="0" eb="1">
      <t>ショウ</t>
    </rPh>
    <rPh sb="3" eb="4">
      <t>ガタ</t>
    </rPh>
    <rPh sb="4" eb="7">
      <t>ジョウカソウ</t>
    </rPh>
    <rPh sb="11" eb="13">
      <t>ドウニュウ</t>
    </rPh>
    <rPh sb="13" eb="15">
      <t>スイシン</t>
    </rPh>
    <rPh sb="15" eb="17">
      <t>ジギョウ</t>
    </rPh>
    <phoneticPr fontId="13"/>
  </si>
  <si>
    <t>脱炭素社会を支えるプラスチック等資源循環システム構築実証事業</t>
    <rPh sb="0" eb="1">
      <t>ダツ</t>
    </rPh>
    <rPh sb="1" eb="3">
      <t>タンソ</t>
    </rPh>
    <rPh sb="3" eb="5">
      <t>シャカイ</t>
    </rPh>
    <rPh sb="6" eb="7">
      <t>ササ</t>
    </rPh>
    <rPh sb="15" eb="16">
      <t>トウ</t>
    </rPh>
    <rPh sb="16" eb="18">
      <t>シゲン</t>
    </rPh>
    <rPh sb="18" eb="20">
      <t>ジュンカン</t>
    </rPh>
    <rPh sb="24" eb="26">
      <t>コウチク</t>
    </rPh>
    <rPh sb="26" eb="28">
      <t>ジッショウ</t>
    </rPh>
    <rPh sb="28" eb="30">
      <t>ジギョウ</t>
    </rPh>
    <phoneticPr fontId="13"/>
  </si>
  <si>
    <t>国際原子力機関拠出金</t>
    <rPh sb="0" eb="2">
      <t>コクサイ</t>
    </rPh>
    <rPh sb="2" eb="5">
      <t>ゲンシリョク</t>
    </rPh>
    <rPh sb="5" eb="7">
      <t>キカン</t>
    </rPh>
    <rPh sb="7" eb="10">
      <t>キョシュツキン</t>
    </rPh>
    <phoneticPr fontId="13"/>
  </si>
  <si>
    <t>船舶の再資源化解体適正化推進費</t>
    <rPh sb="0" eb="2">
      <t>センパク</t>
    </rPh>
    <rPh sb="3" eb="7">
      <t>サイシゲンカ</t>
    </rPh>
    <rPh sb="7" eb="9">
      <t>カイタイ</t>
    </rPh>
    <rPh sb="9" eb="12">
      <t>テキセイカ</t>
    </rPh>
    <rPh sb="12" eb="15">
      <t>スイシンヒ</t>
    </rPh>
    <phoneticPr fontId="13"/>
  </si>
  <si>
    <t>SBT（企業版２℃目標）達成に向けたCO2削減計画モデル事業</t>
    <rPh sb="4" eb="7">
      <t>キギョウバン</t>
    </rPh>
    <rPh sb="9" eb="11">
      <t>モクヒョウ</t>
    </rPh>
    <rPh sb="12" eb="14">
      <t>タッセイ</t>
    </rPh>
    <rPh sb="15" eb="16">
      <t>ム</t>
    </rPh>
    <rPh sb="21" eb="23">
      <t>サクゲン</t>
    </rPh>
    <rPh sb="23" eb="25">
      <t>ケイカク</t>
    </rPh>
    <rPh sb="28" eb="30">
      <t>ジギョウ</t>
    </rPh>
    <phoneticPr fontId="13"/>
  </si>
  <si>
    <t>温室効果ガス排出に関するデジタルガバメント構築事業</t>
    <rPh sb="0" eb="2">
      <t>オンシツ</t>
    </rPh>
    <rPh sb="2" eb="4">
      <t>コウカ</t>
    </rPh>
    <rPh sb="6" eb="8">
      <t>ハイシュツ</t>
    </rPh>
    <rPh sb="9" eb="10">
      <t>カン</t>
    </rPh>
    <rPh sb="21" eb="23">
      <t>コウチク</t>
    </rPh>
    <rPh sb="23" eb="25">
      <t>ジギョウ</t>
    </rPh>
    <phoneticPr fontId="13"/>
  </si>
  <si>
    <t>コ・イノベーションによる途上国向け低炭素技術創出・普及事業</t>
    <rPh sb="12" eb="15">
      <t>トジョウコク</t>
    </rPh>
    <rPh sb="15" eb="16">
      <t>ム</t>
    </rPh>
    <rPh sb="17" eb="20">
      <t>テイタンソ</t>
    </rPh>
    <rPh sb="20" eb="22">
      <t>ギジュツ</t>
    </rPh>
    <rPh sb="22" eb="24">
      <t>ソウシュツ</t>
    </rPh>
    <rPh sb="25" eb="27">
      <t>フキュウ</t>
    </rPh>
    <rPh sb="27" eb="29">
      <t>ジギョウ</t>
    </rPh>
    <phoneticPr fontId="13"/>
  </si>
  <si>
    <t>気候変動に関する政府間パネル（IPCC)総会等開催支援事業</t>
    <rPh sb="0" eb="2">
      <t>キコウ</t>
    </rPh>
    <rPh sb="2" eb="4">
      <t>ヘンドウ</t>
    </rPh>
    <rPh sb="5" eb="6">
      <t>カン</t>
    </rPh>
    <rPh sb="8" eb="11">
      <t>セイフカン</t>
    </rPh>
    <rPh sb="20" eb="22">
      <t>ソウカイ</t>
    </rPh>
    <rPh sb="22" eb="23">
      <t>トウ</t>
    </rPh>
    <rPh sb="23" eb="25">
      <t>カイサイ</t>
    </rPh>
    <rPh sb="25" eb="27">
      <t>シエン</t>
    </rPh>
    <rPh sb="27" eb="29">
      <t>ジギョウ</t>
    </rPh>
    <phoneticPr fontId="13"/>
  </si>
  <si>
    <t>類似経費（２）</t>
    <phoneticPr fontId="13"/>
  </si>
  <si>
    <t>-</t>
    <phoneticPr fontId="13"/>
  </si>
  <si>
    <t>　　　　「廃止」：平成３１年度の点検の結果、事業を廃止し平成３２年度予算概算要求において予算要求を行わないもの（前年度終了事業等は含まない。）</t>
  </si>
  <si>
    <t>　　　　「縮減」：平成３１年度の点検の結果、見直しが行われ平成３２年度予算概算要求において何らかの削減を行うもの（事業の見直しを行い、部分的に予算の縮減を行うものの、事業全体としては概算要求額が増加する場合も含む。）</t>
  </si>
  <si>
    <t>　　　　「執行等改善」：平成３１年度の点検の結果、平成３２年度予算概算要求の金額に反映は行わないものの、明確な廃止年限の設定や執行等の改善を行うもの（概算要求時点で「改善事項を実施済み」又は「具体的な改善事項を意思決定済み」となるものに限る。）</t>
  </si>
  <si>
    <t>　　　　「年度内に改善を検討」：平成３１年度の点検の結果、平成３２年度予算概算要求の金額に反映は行わないものの、平成３１年度末までに執行等の改善を検討しているもの（概算要求時点で「改善事項を実施済み」又は「具体的な改善事項を意思決定済み」となるものは含まない。）</t>
  </si>
  <si>
    <t>　　　　「予定通り終了」：前年度終了事業等であって、予定通り事業を終了し平成３２年度予算概算要求において予算要求しないもの。</t>
  </si>
  <si>
    <t>　　　　「現状通り」：平成３１年度の点検の結果、平成３２年度予算概算要求の金額に反映すべき点及び執行等で改善すべき点がないもの（廃止、縮減、執行等改善、年度内に改善を検討及び予定通り終了以外のもの）</t>
    <rPh sb="76" eb="79">
      <t>ネンドナイ</t>
    </rPh>
    <phoneticPr fontId="13"/>
  </si>
  <si>
    <t>注５．「外部有識者点検対象」欄については、平成３１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７年度、平成２８年度、平成２９年度又は平成３０年度の行政事業レビューの取組において外部有識者の点検を受けたものは、それぞれ「平成２７年度対象」、「平成２８年度対象」、「平成２９年度対象」、「平成３０年度対象」と記載する。なお、平成３１年度に外部有識者の点検を受ける事業について、平成２７年度、平成２８年度、平成２９年度又は平成３０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ヘイセイ</t>
    </rPh>
    <rPh sb="27" eb="29">
      <t>ギョウセイ</t>
    </rPh>
    <rPh sb="29" eb="31">
      <t>ジギョウ</t>
    </rPh>
    <rPh sb="36" eb="38">
      <t>トリクミ</t>
    </rPh>
    <rPh sb="42" eb="44">
      <t>ガイブ</t>
    </rPh>
    <rPh sb="44" eb="47">
      <t>ユウシキシャ</t>
    </rPh>
    <rPh sb="48" eb="50">
      <t>テンケン</t>
    </rPh>
    <rPh sb="51" eb="52">
      <t>ウ</t>
    </rPh>
    <rPh sb="54" eb="56">
      <t>バアイ</t>
    </rPh>
    <rPh sb="57" eb="59">
      <t>カキ</t>
    </rPh>
    <rPh sb="60" eb="62">
      <t>キジュン</t>
    </rPh>
    <rPh sb="63" eb="64">
      <t>モト</t>
    </rPh>
    <rPh sb="68" eb="71">
      <t>ゼンネンド</t>
    </rPh>
    <rPh sb="71" eb="73">
      <t>シンキ</t>
    </rPh>
    <rPh sb="76" eb="78">
      <t>サイシュウ</t>
    </rPh>
    <rPh sb="78" eb="80">
      <t>ジッシ</t>
    </rPh>
    <rPh sb="80" eb="82">
      <t>ネンド</t>
    </rPh>
    <rPh sb="87" eb="89">
      <t>スイシン</t>
    </rPh>
    <rPh sb="89" eb="91">
      <t>カイギ</t>
    </rPh>
    <rPh sb="94" eb="96">
      <t>ケイゾク</t>
    </rPh>
    <rPh sb="97" eb="99">
      <t>ゼヒ</t>
    </rPh>
    <rPh sb="104" eb="105">
      <t>タ</t>
    </rPh>
    <rPh sb="112" eb="114">
      <t>センタク</t>
    </rPh>
    <rPh sb="114" eb="116">
      <t>リユウ</t>
    </rPh>
    <rPh sb="117" eb="119">
      <t>キサイ</t>
    </rPh>
    <rPh sb="132" eb="133">
      <t>ダイ</t>
    </rPh>
    <rPh sb="134" eb="135">
      <t>ブ</t>
    </rPh>
    <rPh sb="145" eb="147">
      <t>ヘイセイ</t>
    </rPh>
    <rPh sb="152" eb="154">
      <t>ヘイセイ</t>
    </rPh>
    <rPh sb="159" eb="161">
      <t>ヘイセイ</t>
    </rPh>
    <rPh sb="165" eb="166">
      <t>マタ</t>
    </rPh>
    <rPh sb="167" eb="169">
      <t>ヘイセイ</t>
    </rPh>
    <rPh sb="210" eb="212">
      <t>ヘイセイ</t>
    </rPh>
    <rPh sb="216" eb="218">
      <t>タイショウ</t>
    </rPh>
    <rPh sb="221" eb="223">
      <t>ヘイセイ</t>
    </rPh>
    <rPh sb="227" eb="229">
      <t>タイショウ</t>
    </rPh>
    <rPh sb="232" eb="234">
      <t>ヘイセイ</t>
    </rPh>
    <rPh sb="238" eb="240">
      <t>タイショウ</t>
    </rPh>
    <rPh sb="243" eb="245">
      <t>ヘイセイ</t>
    </rPh>
    <rPh sb="249" eb="251">
      <t>タイショウ</t>
    </rPh>
    <rPh sb="253" eb="255">
      <t>キサイ</t>
    </rPh>
    <rPh sb="261" eb="263">
      <t>ヘイセイ</t>
    </rPh>
    <rPh sb="268" eb="270">
      <t>ガイブ</t>
    </rPh>
    <rPh sb="270" eb="273">
      <t>ユウシキシャ</t>
    </rPh>
    <rPh sb="274" eb="276">
      <t>テンケン</t>
    </rPh>
    <rPh sb="277" eb="278">
      <t>ウ</t>
    </rPh>
    <rPh sb="280" eb="282">
      <t>ジギョウ</t>
    </rPh>
    <rPh sb="287" eb="289">
      <t>ヘイセイ</t>
    </rPh>
    <rPh sb="294" eb="296">
      <t>ヘイセイ</t>
    </rPh>
    <rPh sb="301" eb="303">
      <t>ヘイセイ</t>
    </rPh>
    <rPh sb="307" eb="308">
      <t>マタ</t>
    </rPh>
    <rPh sb="309" eb="311">
      <t>ヘイセイ</t>
    </rPh>
    <rPh sb="317" eb="319">
      <t>テンケン</t>
    </rPh>
    <rPh sb="320" eb="321">
      <t>ウ</t>
    </rPh>
    <rPh sb="325" eb="327">
      <t>バアイ</t>
    </rPh>
    <rPh sb="369" eb="371">
      <t>ケイゾク</t>
    </rPh>
    <rPh sb="372" eb="374">
      <t>ゼヒ</t>
    </rPh>
    <rPh sb="387" eb="389">
      <t>キサイ</t>
    </rPh>
    <phoneticPr fontId="13"/>
  </si>
  <si>
    <t>平成３１年度行政事業レビュー事業単位整理表兼点検結果の平成３２年度予算概算要求への反映状況調表</t>
    <rPh sb="0" eb="2">
      <t>ヘイセイ</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3" eb="35">
      <t>ヨサン</t>
    </rPh>
    <rPh sb="35" eb="37">
      <t>ガイサン</t>
    </rPh>
    <rPh sb="37" eb="39">
      <t>ヨウキュウ</t>
    </rPh>
    <rPh sb="41" eb="43">
      <t>ハンエイ</t>
    </rPh>
    <rPh sb="43" eb="45">
      <t>ジョウキョウ</t>
    </rPh>
    <rPh sb="45" eb="46">
      <t>チョウ</t>
    </rPh>
    <rPh sb="46" eb="47">
      <t>ヒョウ</t>
    </rPh>
    <phoneticPr fontId="13"/>
  </si>
  <si>
    <t>※平成３１年以降の表記は、新元号に読み替えることとする。</t>
    <rPh sb="6" eb="8">
      <t>イコウ</t>
    </rPh>
    <rPh sb="9" eb="11">
      <t>ヒョウキ</t>
    </rPh>
    <rPh sb="13" eb="16">
      <t>シンゲンゴウ</t>
    </rPh>
    <phoneticPr fontId="13"/>
  </si>
  <si>
    <t>平成３０年度
補正後予算額</t>
    <rPh sb="0" eb="2">
      <t>ヘイセイ</t>
    </rPh>
    <rPh sb="7" eb="9">
      <t>ホセイ</t>
    </rPh>
    <rPh sb="9" eb="10">
      <t>ゴ</t>
    </rPh>
    <rPh sb="10" eb="13">
      <t>ヨサンガク</t>
    </rPh>
    <phoneticPr fontId="13"/>
  </si>
  <si>
    <t>平成３０年度</t>
    <rPh sb="0" eb="2">
      <t>ヘイセイ</t>
    </rPh>
    <phoneticPr fontId="13"/>
  </si>
  <si>
    <t>平成３１年度</t>
    <rPh sb="0" eb="2">
      <t>ヘイセイ</t>
    </rPh>
    <phoneticPr fontId="13"/>
  </si>
  <si>
    <t>平成３２年度</t>
    <rPh sb="0" eb="2">
      <t>ヘイセイ</t>
    </rPh>
    <phoneticPr fontId="13"/>
  </si>
  <si>
    <t>項・事項</t>
    <phoneticPr fontId="13"/>
  </si>
  <si>
    <t>平成３０年度レビューシート番号</t>
    <rPh sb="0" eb="2">
      <t>ヘイセイ</t>
    </rPh>
    <rPh sb="13" eb="15">
      <t>バンゴウ</t>
    </rPh>
    <phoneticPr fontId="13"/>
  </si>
  <si>
    <t>反映内容</t>
    <phoneticPr fontId="13"/>
  </si>
  <si>
    <t>Ａ</t>
    <phoneticPr fontId="13"/>
  </si>
  <si>
    <t>Ｂ－Ａ＝Ｃ</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</si>
  <si>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</si>
  <si>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</si>
  <si>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</si>
  <si>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</si>
  <si>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</si>
  <si>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</si>
  <si>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</si>
  <si>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</si>
  <si>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</si>
  <si>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</si>
  <si>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平成３０年度対象</t>
  </si>
  <si>
    <t>〃</t>
    <phoneticPr fontId="13"/>
  </si>
  <si>
    <t>××××××××××××××××</t>
    <phoneticPr fontId="13"/>
  </si>
  <si>
    <t>-</t>
    <phoneticPr fontId="13"/>
  </si>
  <si>
    <t>事業は当初の予定通りの成果を達成したため、平成２８年度をもって終了する。</t>
    <rPh sb="0" eb="2">
      <t>ジギョウ</t>
    </rPh>
    <rPh sb="3" eb="5">
      <t>トウショ</t>
    </rPh>
    <rPh sb="6" eb="8">
      <t>ヨテイ</t>
    </rPh>
    <rPh sb="8" eb="9">
      <t>ドオ</t>
    </rPh>
    <rPh sb="11" eb="13">
      <t>セイカ</t>
    </rPh>
    <rPh sb="14" eb="16">
      <t>タッセイ</t>
    </rPh>
    <rPh sb="21" eb="23">
      <t>ヘイセイ</t>
    </rPh>
    <rPh sb="31" eb="33">
      <t>シュウリョウ</t>
    </rPh>
    <phoneticPr fontId="13"/>
  </si>
  <si>
    <t>-</t>
    <phoneticPr fontId="13"/>
  </si>
  <si>
    <t>（項）○○○
　（大事項）×××</t>
    <phoneticPr fontId="13"/>
  </si>
  <si>
    <t>　　　　「その他」：上記の基準には該当しないが、行政事業レビュー推進チームが選定したもの。</t>
    <phoneticPr fontId="13"/>
  </si>
  <si>
    <t>平成３１年度新規事業</t>
    <rPh sb="0" eb="2">
      <t>ヘイセイ</t>
    </rPh>
    <rPh sb="6" eb="8">
      <t>シンキ</t>
    </rPh>
    <rPh sb="8" eb="10">
      <t>ジギョウ</t>
    </rPh>
    <phoneticPr fontId="13"/>
  </si>
  <si>
    <t>※平成３１年以降の表記は、新元号に読み替えることとする。</t>
    <phoneticPr fontId="13"/>
  </si>
  <si>
    <t>（単位：百万円）</t>
    <phoneticPr fontId="13"/>
  </si>
  <si>
    <t>平成３１年度
当初予算額</t>
    <rPh sb="0" eb="2">
      <t>ヘイセイ</t>
    </rPh>
    <phoneticPr fontId="13"/>
  </si>
  <si>
    <t>平成３２年度
要求額</t>
    <rPh sb="0" eb="2">
      <t>ヘイセイ</t>
    </rPh>
    <phoneticPr fontId="13"/>
  </si>
  <si>
    <t>会計区分</t>
    <phoneticPr fontId="13"/>
  </si>
  <si>
    <t>項・事項</t>
    <phoneticPr fontId="13"/>
  </si>
  <si>
    <t>×××××××××××××××××××××××××</t>
    <phoneticPr fontId="13"/>
  </si>
  <si>
    <t>新31</t>
  </si>
  <si>
    <t>新31-0004-01</t>
    <rPh sb="0" eb="1">
      <t>シン</t>
    </rPh>
    <phoneticPr fontId="13"/>
  </si>
  <si>
    <t>×××××××××××××××××××××××××</t>
    <phoneticPr fontId="13"/>
  </si>
  <si>
    <t>〃</t>
    <phoneticPr fontId="13"/>
  </si>
  <si>
    <t>-</t>
    <phoneticPr fontId="13"/>
  </si>
  <si>
    <t>施策名：xx-xx ●●●●の推進</t>
    <phoneticPr fontId="13"/>
  </si>
  <si>
    <t>-</t>
    <phoneticPr fontId="13"/>
  </si>
  <si>
    <t>平成３２年度新規要求事業</t>
    <rPh sb="0" eb="2">
      <t>ヘイセイ</t>
    </rPh>
    <rPh sb="6" eb="8">
      <t>シンキ</t>
    </rPh>
    <rPh sb="8" eb="10">
      <t>ヨウキュウ</t>
    </rPh>
    <rPh sb="10" eb="12">
      <t>ジギョウ</t>
    </rPh>
    <phoneticPr fontId="13"/>
  </si>
  <si>
    <t>（単位：百万円）</t>
  </si>
  <si>
    <t>施策名：xx-xx ●●●●の推進</t>
    <phoneticPr fontId="13"/>
  </si>
  <si>
    <t>◎◇☆◎◇☆事業</t>
    <rPh sb="6" eb="8">
      <t>ジギョウ</t>
    </rPh>
    <phoneticPr fontId="13"/>
  </si>
  <si>
    <t>○◎●○◎●事業</t>
    <rPh sb="6" eb="8">
      <t>ジギョウ</t>
    </rPh>
    <phoneticPr fontId="13"/>
  </si>
  <si>
    <t>□■◆□■◆事業</t>
    <rPh sb="6" eb="8">
      <t>ジギョウ</t>
    </rPh>
    <phoneticPr fontId="13"/>
  </si>
  <si>
    <t>科学技術関係予算の集計に向けた分類番号案</t>
    <phoneticPr fontId="13"/>
  </si>
  <si>
    <t>1_a_1</t>
    <phoneticPr fontId="42"/>
  </si>
  <si>
    <t>1_a_2</t>
    <phoneticPr fontId="42"/>
  </si>
  <si>
    <t>1_a_3</t>
    <phoneticPr fontId="42"/>
  </si>
  <si>
    <t>1_b_1</t>
    <phoneticPr fontId="42"/>
  </si>
  <si>
    <t>1_b_2_1</t>
    <phoneticPr fontId="42"/>
  </si>
  <si>
    <t>1_b_2_2</t>
    <phoneticPr fontId="42"/>
  </si>
  <si>
    <t>1_b_2_3</t>
    <phoneticPr fontId="42"/>
  </si>
  <si>
    <t>1_b_2_4</t>
    <phoneticPr fontId="42"/>
  </si>
  <si>
    <t>1_b_2_5</t>
    <phoneticPr fontId="42"/>
  </si>
  <si>
    <t>1_b_2_6</t>
    <phoneticPr fontId="42"/>
  </si>
  <si>
    <t>1_b_3_1</t>
    <phoneticPr fontId="42"/>
  </si>
  <si>
    <t>1_b_3_2</t>
    <phoneticPr fontId="42"/>
  </si>
  <si>
    <t>1_b_3_3</t>
    <phoneticPr fontId="42"/>
  </si>
  <si>
    <t>1_b_3_4</t>
    <phoneticPr fontId="42"/>
  </si>
  <si>
    <t>1_b_3_5</t>
    <phoneticPr fontId="42"/>
  </si>
  <si>
    <t>1_b_3_6</t>
    <phoneticPr fontId="42"/>
  </si>
  <si>
    <t>1_b_4_1</t>
    <phoneticPr fontId="42"/>
  </si>
  <si>
    <t>1_b_4_2</t>
    <phoneticPr fontId="42"/>
  </si>
  <si>
    <t>1_b_4_3</t>
    <phoneticPr fontId="42"/>
  </si>
  <si>
    <t>1_b_4_4</t>
    <phoneticPr fontId="42"/>
  </si>
  <si>
    <t>1_b_4_5</t>
    <phoneticPr fontId="42"/>
  </si>
  <si>
    <t>1_b_4_6</t>
    <phoneticPr fontId="42"/>
  </si>
  <si>
    <t>1_c_1</t>
    <phoneticPr fontId="42"/>
  </si>
  <si>
    <t>1_c_2_1</t>
    <phoneticPr fontId="42"/>
  </si>
  <si>
    <t>1_c_2_2</t>
    <phoneticPr fontId="42"/>
  </si>
  <si>
    <t>1_c_2_3</t>
    <phoneticPr fontId="42"/>
  </si>
  <si>
    <t>1_c_2_4</t>
    <phoneticPr fontId="42"/>
  </si>
  <si>
    <t>1_c_2_5</t>
    <phoneticPr fontId="42"/>
  </si>
  <si>
    <t>1_c_2_6</t>
    <phoneticPr fontId="42"/>
  </si>
  <si>
    <t>1_c_2_7</t>
    <phoneticPr fontId="42"/>
  </si>
  <si>
    <t>1_c_2_8</t>
    <phoneticPr fontId="42"/>
  </si>
  <si>
    <t>1_c_2_9</t>
    <phoneticPr fontId="42"/>
  </si>
  <si>
    <t>1_c_3_1</t>
    <phoneticPr fontId="42"/>
  </si>
  <si>
    <t>1_c_3_2</t>
    <phoneticPr fontId="42"/>
  </si>
  <si>
    <t>1_c_3_3</t>
    <phoneticPr fontId="42"/>
  </si>
  <si>
    <t>1_c_3_4</t>
    <phoneticPr fontId="42"/>
  </si>
  <si>
    <t>1_c_3_5</t>
    <phoneticPr fontId="42"/>
  </si>
  <si>
    <t>1_c_3_6</t>
    <phoneticPr fontId="42"/>
  </si>
  <si>
    <t>1_c_3_7</t>
    <phoneticPr fontId="42"/>
  </si>
  <si>
    <t>1_c_3_8</t>
    <phoneticPr fontId="42"/>
  </si>
  <si>
    <t>1_c_3_9</t>
    <phoneticPr fontId="42"/>
  </si>
  <si>
    <t>2_a_1</t>
    <phoneticPr fontId="42"/>
  </si>
  <si>
    <t>2_b_1_1</t>
    <phoneticPr fontId="42"/>
  </si>
  <si>
    <t>2_b_1_2</t>
    <phoneticPr fontId="42"/>
  </si>
  <si>
    <t>2_b_1_3</t>
    <phoneticPr fontId="42"/>
  </si>
  <si>
    <t>2_b_1_4</t>
    <phoneticPr fontId="42"/>
  </si>
  <si>
    <t>2_b_1_5</t>
    <phoneticPr fontId="42"/>
  </si>
  <si>
    <t>2_b_1_6</t>
    <phoneticPr fontId="42"/>
  </si>
  <si>
    <t>2_b_2_1</t>
    <phoneticPr fontId="42"/>
  </si>
  <si>
    <t>2_b_2_2</t>
    <phoneticPr fontId="42"/>
  </si>
  <si>
    <t>2_b_2_3</t>
    <phoneticPr fontId="42"/>
  </si>
  <si>
    <t>2_b_2_4</t>
    <phoneticPr fontId="42"/>
  </si>
  <si>
    <t>2_b_2_5</t>
    <phoneticPr fontId="42"/>
  </si>
  <si>
    <t>2_b_2_6</t>
    <phoneticPr fontId="42"/>
  </si>
  <si>
    <t>2_b_3</t>
    <phoneticPr fontId="42"/>
  </si>
  <si>
    <t>2_c_1</t>
    <phoneticPr fontId="42"/>
  </si>
  <si>
    <t>2_c_2</t>
    <phoneticPr fontId="42"/>
  </si>
  <si>
    <t>2_c_3</t>
    <phoneticPr fontId="42"/>
  </si>
  <si>
    <t>2_c_4</t>
    <phoneticPr fontId="42"/>
  </si>
  <si>
    <t>2_c_5</t>
    <phoneticPr fontId="42"/>
  </si>
  <si>
    <t>2_c_6</t>
    <phoneticPr fontId="42"/>
  </si>
  <si>
    <t>2_c_7</t>
    <phoneticPr fontId="42"/>
  </si>
  <si>
    <t>3_a_1</t>
    <phoneticPr fontId="42"/>
  </si>
  <si>
    <t>3_a_2</t>
    <phoneticPr fontId="42"/>
  </si>
  <si>
    <t>3_b_1_1</t>
    <phoneticPr fontId="42"/>
  </si>
  <si>
    <t>3_b_1_2</t>
    <phoneticPr fontId="42"/>
  </si>
  <si>
    <t>3_b_1_3</t>
    <phoneticPr fontId="42"/>
  </si>
  <si>
    <t>3_b_1_4</t>
    <phoneticPr fontId="42"/>
  </si>
  <si>
    <t>3_b_1_5</t>
    <phoneticPr fontId="42"/>
  </si>
  <si>
    <t>3_b_1_6</t>
    <phoneticPr fontId="42"/>
  </si>
  <si>
    <t>3_b_1_7</t>
    <phoneticPr fontId="42"/>
  </si>
  <si>
    <t>3_b_2</t>
    <phoneticPr fontId="42"/>
  </si>
  <si>
    <t>3_b_3</t>
    <phoneticPr fontId="42"/>
  </si>
  <si>
    <t>3_b_4</t>
    <phoneticPr fontId="42"/>
  </si>
  <si>
    <t>3_c1_1</t>
    <phoneticPr fontId="42"/>
  </si>
  <si>
    <t>3_c2_1</t>
    <phoneticPr fontId="42"/>
  </si>
  <si>
    <t>3_c2_2</t>
    <phoneticPr fontId="42"/>
  </si>
  <si>
    <t>3_c2_3</t>
    <phoneticPr fontId="42"/>
  </si>
  <si>
    <t>3_c3_1</t>
    <phoneticPr fontId="42"/>
  </si>
  <si>
    <t>3_c3_2</t>
    <phoneticPr fontId="42"/>
  </si>
  <si>
    <t>3_c3_3</t>
    <phoneticPr fontId="42"/>
  </si>
  <si>
    <t>3_c3_4</t>
    <phoneticPr fontId="42"/>
  </si>
  <si>
    <t>3_c4_1</t>
    <phoneticPr fontId="42"/>
  </si>
  <si>
    <t>3_c4_2</t>
    <phoneticPr fontId="42"/>
  </si>
  <si>
    <t>3_c4_3</t>
    <phoneticPr fontId="42"/>
  </si>
  <si>
    <t>3_c4_4</t>
    <phoneticPr fontId="42"/>
  </si>
  <si>
    <t>3_c4_5</t>
    <phoneticPr fontId="42"/>
  </si>
  <si>
    <t>4_a1_1</t>
    <phoneticPr fontId="42"/>
  </si>
  <si>
    <t>4_a1_2</t>
    <phoneticPr fontId="42"/>
  </si>
  <si>
    <t>4_a1_3</t>
    <phoneticPr fontId="42"/>
  </si>
  <si>
    <t>4_a1_4</t>
    <phoneticPr fontId="42"/>
  </si>
  <si>
    <t>4_a1_5</t>
    <phoneticPr fontId="42"/>
  </si>
  <si>
    <t>4_a1_6</t>
    <phoneticPr fontId="42"/>
  </si>
  <si>
    <t>4_a12_1</t>
    <phoneticPr fontId="42"/>
  </si>
  <si>
    <t>4_a12_2</t>
    <phoneticPr fontId="42"/>
  </si>
  <si>
    <t>4_a12_3</t>
    <phoneticPr fontId="42"/>
  </si>
  <si>
    <t>4_a2_1</t>
    <phoneticPr fontId="42"/>
  </si>
  <si>
    <t>4_a2_2</t>
    <phoneticPr fontId="42"/>
  </si>
  <si>
    <t>4_a2_3</t>
    <phoneticPr fontId="42"/>
  </si>
  <si>
    <t>4_a2_4</t>
    <phoneticPr fontId="42"/>
  </si>
  <si>
    <t>4_a2_5</t>
    <phoneticPr fontId="42"/>
  </si>
  <si>
    <t>4_a2_6</t>
    <phoneticPr fontId="42"/>
  </si>
  <si>
    <t>4_a3_1</t>
    <phoneticPr fontId="42"/>
  </si>
  <si>
    <t>4_a3_2</t>
    <phoneticPr fontId="42"/>
  </si>
  <si>
    <t>4_a3_3</t>
    <phoneticPr fontId="42"/>
  </si>
  <si>
    <t>4_a3_4</t>
    <phoneticPr fontId="42"/>
  </si>
  <si>
    <t>4_a3_5</t>
    <phoneticPr fontId="42"/>
  </si>
  <si>
    <t>4_a3_6</t>
    <phoneticPr fontId="42"/>
  </si>
  <si>
    <t>4_a3_7</t>
    <phoneticPr fontId="42"/>
  </si>
  <si>
    <t>4_a3_8</t>
    <phoneticPr fontId="42"/>
  </si>
  <si>
    <t>4_a4_1_1</t>
    <phoneticPr fontId="42"/>
  </si>
  <si>
    <t>4_a4_1_2</t>
    <phoneticPr fontId="42"/>
  </si>
  <si>
    <t>4_a4_1_3</t>
    <phoneticPr fontId="42"/>
  </si>
  <si>
    <t>4_a4_1_4</t>
    <phoneticPr fontId="42"/>
  </si>
  <si>
    <t>4_a4_1_5</t>
    <phoneticPr fontId="42"/>
  </si>
  <si>
    <t>4_a4_1_6</t>
    <phoneticPr fontId="42"/>
  </si>
  <si>
    <t>4_a4_1_7</t>
    <phoneticPr fontId="42"/>
  </si>
  <si>
    <t>4_a4_2</t>
    <phoneticPr fontId="42"/>
  </si>
  <si>
    <t>4_b1_1</t>
    <phoneticPr fontId="42"/>
  </si>
  <si>
    <t>4_b1_2</t>
    <phoneticPr fontId="42"/>
  </si>
  <si>
    <t>4_b1_3</t>
    <phoneticPr fontId="42"/>
  </si>
  <si>
    <t>4_b12_1</t>
    <phoneticPr fontId="42"/>
  </si>
  <si>
    <t>4_b12_2</t>
    <phoneticPr fontId="42"/>
  </si>
  <si>
    <t>4_b12_3</t>
    <phoneticPr fontId="42"/>
  </si>
  <si>
    <t>4_b2_1</t>
    <phoneticPr fontId="42"/>
  </si>
  <si>
    <t>4_b2_2</t>
    <phoneticPr fontId="42"/>
  </si>
  <si>
    <t>4_b2_3</t>
    <phoneticPr fontId="42"/>
  </si>
  <si>
    <t>4_b3_1</t>
    <phoneticPr fontId="42"/>
  </si>
  <si>
    <t>4_b3_2</t>
    <phoneticPr fontId="42"/>
  </si>
  <si>
    <t>4_b3_3</t>
    <phoneticPr fontId="42"/>
  </si>
  <si>
    <t>4_b3_4</t>
    <phoneticPr fontId="42"/>
  </si>
  <si>
    <t>4_b3_5</t>
    <phoneticPr fontId="42"/>
  </si>
  <si>
    <t>4_b3_6</t>
    <phoneticPr fontId="42"/>
  </si>
  <si>
    <t>4_b3_7</t>
    <phoneticPr fontId="42"/>
  </si>
  <si>
    <t>4_b3_8</t>
    <phoneticPr fontId="42"/>
  </si>
  <si>
    <t>4_b4_1_1</t>
    <phoneticPr fontId="42"/>
  </si>
  <si>
    <t>4_b4_1_2</t>
    <phoneticPr fontId="42"/>
  </si>
  <si>
    <t>4_b4_1_3</t>
    <phoneticPr fontId="42"/>
  </si>
  <si>
    <t>4_b4_1_4</t>
    <phoneticPr fontId="42"/>
  </si>
  <si>
    <t>4_b4_1_5</t>
    <phoneticPr fontId="42"/>
  </si>
  <si>
    <t>4_b4_1_6</t>
    <phoneticPr fontId="42"/>
  </si>
  <si>
    <t>4_b4_1_7</t>
    <phoneticPr fontId="42"/>
  </si>
  <si>
    <t>4_b4_2</t>
    <phoneticPr fontId="42"/>
  </si>
  <si>
    <t>4_c_1_1</t>
    <phoneticPr fontId="42"/>
  </si>
  <si>
    <t>4_c_1_2</t>
    <phoneticPr fontId="42"/>
  </si>
  <si>
    <t>4_c_1_3</t>
    <phoneticPr fontId="42"/>
  </si>
  <si>
    <t>4_c_1_4</t>
    <phoneticPr fontId="42"/>
  </si>
  <si>
    <t>4_c_1_5</t>
    <phoneticPr fontId="42"/>
  </si>
  <si>
    <t>4_c_1_6</t>
    <phoneticPr fontId="42"/>
  </si>
  <si>
    <t>4_c_1_7</t>
    <phoneticPr fontId="42"/>
  </si>
  <si>
    <t>4_c_1_8</t>
    <phoneticPr fontId="42"/>
  </si>
  <si>
    <t>4_c_1_9</t>
    <phoneticPr fontId="42"/>
  </si>
  <si>
    <t>4_c_2_1</t>
    <phoneticPr fontId="42"/>
  </si>
  <si>
    <t>4_c_2_2</t>
    <phoneticPr fontId="42"/>
  </si>
  <si>
    <t>4_c_2_3</t>
    <phoneticPr fontId="42"/>
  </si>
  <si>
    <t>4_c_2_4</t>
    <phoneticPr fontId="42"/>
  </si>
  <si>
    <t>4_c_2_5</t>
    <phoneticPr fontId="42"/>
  </si>
  <si>
    <t>4_c_2_6</t>
    <phoneticPr fontId="42"/>
  </si>
  <si>
    <t>4_c_2_7</t>
    <phoneticPr fontId="42"/>
  </si>
  <si>
    <t>4_c_2_8</t>
    <phoneticPr fontId="42"/>
  </si>
  <si>
    <t>4_c_2_9</t>
    <phoneticPr fontId="42"/>
  </si>
  <si>
    <t>4_d1_1</t>
    <phoneticPr fontId="42"/>
  </si>
  <si>
    <t>4_d12_1</t>
    <phoneticPr fontId="42"/>
  </si>
  <si>
    <t>4_d2_1</t>
    <phoneticPr fontId="42"/>
  </si>
  <si>
    <t>4_d3_1</t>
    <phoneticPr fontId="42"/>
  </si>
  <si>
    <t>4_d3_2</t>
    <phoneticPr fontId="42"/>
  </si>
  <si>
    <t>4_d3_3</t>
    <phoneticPr fontId="42"/>
  </si>
  <si>
    <t>4_d3_4</t>
    <phoneticPr fontId="42"/>
  </si>
  <si>
    <t>4_d4_1_1</t>
    <phoneticPr fontId="42"/>
  </si>
  <si>
    <t>4_d4_1_2</t>
    <phoneticPr fontId="42"/>
  </si>
  <si>
    <t>4_d4_1_3</t>
    <phoneticPr fontId="42"/>
  </si>
  <si>
    <t>4_d4_1_4</t>
    <phoneticPr fontId="42"/>
  </si>
  <si>
    <t>4_d4_1_5</t>
    <phoneticPr fontId="42"/>
  </si>
  <si>
    <t>4_d4_1_6</t>
    <phoneticPr fontId="42"/>
  </si>
  <si>
    <t>4_d4_1_7</t>
    <phoneticPr fontId="42"/>
  </si>
  <si>
    <t>4_d4_2</t>
    <phoneticPr fontId="42"/>
  </si>
  <si>
    <t>5_a1_1</t>
    <phoneticPr fontId="42"/>
  </si>
  <si>
    <t>5_a1_2</t>
    <phoneticPr fontId="42"/>
  </si>
  <si>
    <t>5_a12_1</t>
    <phoneticPr fontId="42"/>
  </si>
  <si>
    <t>5_a2_1</t>
    <phoneticPr fontId="42"/>
  </si>
  <si>
    <t>5_a2_2</t>
    <phoneticPr fontId="42"/>
  </si>
  <si>
    <t>5_a3_1</t>
    <phoneticPr fontId="42"/>
  </si>
  <si>
    <t>5_a3_2</t>
    <phoneticPr fontId="42"/>
  </si>
  <si>
    <t>5_a4_1_1</t>
    <phoneticPr fontId="42"/>
  </si>
  <si>
    <t>5_a4_1_2</t>
    <phoneticPr fontId="42"/>
  </si>
  <si>
    <t>5_a4_1_3</t>
    <phoneticPr fontId="42"/>
  </si>
  <si>
    <t>5_a4_1_4</t>
    <phoneticPr fontId="42"/>
  </si>
  <si>
    <t>5_a4_1_5</t>
    <phoneticPr fontId="42"/>
  </si>
  <si>
    <t>5_a4_1_6</t>
    <phoneticPr fontId="42"/>
  </si>
  <si>
    <t>5_a4_1_7</t>
    <phoneticPr fontId="42"/>
  </si>
  <si>
    <t>5_a4_2</t>
    <phoneticPr fontId="42"/>
  </si>
  <si>
    <t>5_b1_1</t>
    <phoneticPr fontId="42"/>
  </si>
  <si>
    <t>5_b1_2</t>
    <phoneticPr fontId="42"/>
  </si>
  <si>
    <t>5_b12_1</t>
    <phoneticPr fontId="42"/>
  </si>
  <si>
    <t>5_b2_1</t>
    <phoneticPr fontId="42"/>
  </si>
  <si>
    <t>5_b2_2</t>
    <phoneticPr fontId="42"/>
  </si>
  <si>
    <t>5_b3_1</t>
    <phoneticPr fontId="42"/>
  </si>
  <si>
    <t>5_b3_2</t>
    <phoneticPr fontId="42"/>
  </si>
  <si>
    <t>5_b4_1_1</t>
    <phoneticPr fontId="42"/>
  </si>
  <si>
    <t>5_b4_1_2</t>
    <phoneticPr fontId="42"/>
  </si>
  <si>
    <t>5_b4_1_3</t>
    <phoneticPr fontId="42"/>
  </si>
  <si>
    <t>5_b4_1_4</t>
    <phoneticPr fontId="42"/>
  </si>
  <si>
    <t>5_b4_1_5</t>
    <phoneticPr fontId="42"/>
  </si>
  <si>
    <t>5_b4_1_6</t>
    <phoneticPr fontId="42"/>
  </si>
  <si>
    <t>5_b4_1_7</t>
    <phoneticPr fontId="42"/>
  </si>
  <si>
    <t>5_b4_2</t>
    <phoneticPr fontId="42"/>
  </si>
  <si>
    <t>5_c1_1</t>
    <phoneticPr fontId="42"/>
  </si>
  <si>
    <t>5_c1_2</t>
    <phoneticPr fontId="42"/>
  </si>
  <si>
    <t>5_c12_1</t>
    <phoneticPr fontId="42"/>
  </si>
  <si>
    <t>5_c2_1</t>
    <phoneticPr fontId="42"/>
  </si>
  <si>
    <t>5_c2_2</t>
    <phoneticPr fontId="42"/>
  </si>
  <si>
    <t>5_c3_1</t>
    <phoneticPr fontId="42"/>
  </si>
  <si>
    <t>5_c3_2</t>
    <phoneticPr fontId="42"/>
  </si>
  <si>
    <t>5_c4_1_1</t>
    <phoneticPr fontId="42"/>
  </si>
  <si>
    <t>5_c4_1_2</t>
    <phoneticPr fontId="42"/>
  </si>
  <si>
    <t>5_c4_1_3</t>
    <phoneticPr fontId="42"/>
  </si>
  <si>
    <t>5_c4_1_4</t>
    <phoneticPr fontId="42"/>
  </si>
  <si>
    <t>5_c4_1_5</t>
    <phoneticPr fontId="42"/>
  </si>
  <si>
    <t>5_c4_1_6</t>
    <phoneticPr fontId="42"/>
  </si>
  <si>
    <t>5_c4_1_7</t>
    <phoneticPr fontId="42"/>
  </si>
  <si>
    <t>5_c4_2</t>
    <phoneticPr fontId="42"/>
  </si>
  <si>
    <t>5_d1_1</t>
    <phoneticPr fontId="42"/>
  </si>
  <si>
    <t>5_d1_2</t>
    <phoneticPr fontId="42"/>
  </si>
  <si>
    <t>5_d12_1</t>
    <phoneticPr fontId="42"/>
  </si>
  <si>
    <t>5_d2_1</t>
    <phoneticPr fontId="42"/>
  </si>
  <si>
    <t>5_d2_2</t>
    <phoneticPr fontId="42"/>
  </si>
  <si>
    <t>5_d3_1</t>
    <phoneticPr fontId="42"/>
  </si>
  <si>
    <t>5_d3_2</t>
    <phoneticPr fontId="42"/>
  </si>
  <si>
    <t>5_d4_1_1</t>
    <phoneticPr fontId="42"/>
  </si>
  <si>
    <t>5_d4_1_2</t>
    <phoneticPr fontId="42"/>
  </si>
  <si>
    <t>5_d4_1_3</t>
    <phoneticPr fontId="42"/>
  </si>
  <si>
    <t>5_d4_1_4</t>
    <phoneticPr fontId="42"/>
  </si>
  <si>
    <t>5_d4_1_5</t>
    <phoneticPr fontId="42"/>
  </si>
  <si>
    <t>5_d4_1_6</t>
    <phoneticPr fontId="42"/>
  </si>
  <si>
    <t>5_d4_1_7</t>
    <phoneticPr fontId="42"/>
  </si>
  <si>
    <t>5_d4_2</t>
    <phoneticPr fontId="42"/>
  </si>
  <si>
    <t>6_1</t>
    <phoneticPr fontId="42"/>
  </si>
  <si>
    <t>6_2</t>
    <phoneticPr fontId="42"/>
  </si>
  <si>
    <t>6_3</t>
    <phoneticPr fontId="42"/>
  </si>
  <si>
    <t>6_4</t>
    <phoneticPr fontId="42"/>
  </si>
  <si>
    <t>6_5_1</t>
    <phoneticPr fontId="42"/>
  </si>
  <si>
    <t>6_5_2</t>
    <phoneticPr fontId="42"/>
  </si>
  <si>
    <t>6_5_3</t>
    <phoneticPr fontId="42"/>
  </si>
  <si>
    <t>6_5_4</t>
    <phoneticPr fontId="42"/>
  </si>
  <si>
    <t>6_5_5</t>
    <phoneticPr fontId="42"/>
  </si>
  <si>
    <t>6_5_6</t>
    <phoneticPr fontId="42"/>
  </si>
  <si>
    <t>6_5_7</t>
    <phoneticPr fontId="42"/>
  </si>
  <si>
    <t>6_6</t>
    <phoneticPr fontId="42"/>
  </si>
  <si>
    <t>7_a_1</t>
    <phoneticPr fontId="42"/>
  </si>
  <si>
    <t>7_a_2</t>
    <phoneticPr fontId="42"/>
  </si>
  <si>
    <t>7_a_3</t>
    <phoneticPr fontId="42"/>
  </si>
  <si>
    <t>7_b_1</t>
    <phoneticPr fontId="42"/>
  </si>
  <si>
    <t>7_b_2</t>
    <phoneticPr fontId="42"/>
  </si>
  <si>
    <t>7_b_3</t>
    <phoneticPr fontId="42"/>
  </si>
  <si>
    <t>7_b_4</t>
    <phoneticPr fontId="42"/>
  </si>
  <si>
    <t>7_b_5</t>
    <phoneticPr fontId="42"/>
  </si>
  <si>
    <t>7_b_6</t>
    <phoneticPr fontId="42"/>
  </si>
  <si>
    <t>7_b_7</t>
    <phoneticPr fontId="42"/>
  </si>
  <si>
    <t>8_1_1</t>
    <phoneticPr fontId="42"/>
  </si>
  <si>
    <t>8_1_2</t>
    <phoneticPr fontId="42"/>
  </si>
  <si>
    <t>8_1_3</t>
    <phoneticPr fontId="42"/>
  </si>
  <si>
    <t>8_1_4</t>
    <phoneticPr fontId="42"/>
  </si>
  <si>
    <t>8_1_5</t>
    <phoneticPr fontId="42"/>
  </si>
  <si>
    <t>8_1_6</t>
    <phoneticPr fontId="42"/>
  </si>
  <si>
    <t>8_2_1</t>
    <phoneticPr fontId="42"/>
  </si>
  <si>
    <t>8_2_2</t>
    <phoneticPr fontId="42"/>
  </si>
  <si>
    <t>8_2_3</t>
    <phoneticPr fontId="42"/>
  </si>
  <si>
    <t>8_2_4</t>
    <phoneticPr fontId="42"/>
  </si>
  <si>
    <t>8_2_5</t>
    <phoneticPr fontId="42"/>
  </si>
  <si>
    <t>8_2_6</t>
    <phoneticPr fontId="42"/>
  </si>
  <si>
    <t>8_3</t>
    <phoneticPr fontId="42"/>
  </si>
  <si>
    <t>8_4</t>
    <phoneticPr fontId="42"/>
  </si>
  <si>
    <t>8_5_1</t>
    <phoneticPr fontId="42"/>
  </si>
  <si>
    <t>8_5_2</t>
    <phoneticPr fontId="42"/>
  </si>
  <si>
    <t>8_5_3</t>
    <phoneticPr fontId="42"/>
  </si>
  <si>
    <t>8_5_4</t>
    <phoneticPr fontId="42"/>
  </si>
  <si>
    <t>8_5_5</t>
    <phoneticPr fontId="42"/>
  </si>
  <si>
    <t>8_5_6</t>
    <phoneticPr fontId="42"/>
  </si>
  <si>
    <t>8_5_7</t>
    <phoneticPr fontId="42"/>
  </si>
  <si>
    <t>8_6</t>
    <phoneticPr fontId="42"/>
  </si>
  <si>
    <t>取りまとめコメント（概要）</t>
    <rPh sb="0" eb="1">
      <t>ト</t>
    </rPh>
    <phoneticPr fontId="13"/>
  </si>
  <si>
    <t>　　　　一般会計と特別会計のそれぞれの事業数を合計した数が「一般会計＋特別会計」欄の事業数と合わない場合がある。</t>
    <phoneticPr fontId="13"/>
  </si>
  <si>
    <t>一　　　般　　　会　　　計</t>
    <phoneticPr fontId="13"/>
  </si>
  <si>
    <t>平成３０年度
補正後予算額</t>
    <phoneticPr fontId="13"/>
  </si>
  <si>
    <t>平成３１年度
当初予算額</t>
    <rPh sb="0" eb="2">
      <t>ヘイセイ</t>
    </rPh>
    <rPh sb="7" eb="9">
      <t>トウショ</t>
    </rPh>
    <rPh sb="9" eb="11">
      <t>ヨサン</t>
    </rPh>
    <rPh sb="11" eb="12">
      <t>ガク</t>
    </rPh>
    <phoneticPr fontId="13"/>
  </si>
  <si>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3"/>
  </si>
  <si>
    <t>注２． 予備費を使用した場合は「備考」欄にその旨を記載するとともに、金額を記載すること。</t>
    <rPh sb="0" eb="1">
      <t>チュウ</t>
    </rPh>
    <phoneticPr fontId="13"/>
  </si>
  <si>
    <t>○○○○省</t>
    <phoneticPr fontId="13"/>
  </si>
  <si>
    <t>平成３１年度行政事業レビュー対象外リスト</t>
    <rPh sb="0" eb="2">
      <t>ヘイセイ</t>
    </rPh>
    <rPh sb="6" eb="8">
      <t>ギョウセイ</t>
    </rPh>
    <rPh sb="8" eb="10">
      <t>ジギョウ</t>
    </rPh>
    <phoneticPr fontId="13"/>
  </si>
  <si>
    <t>〃</t>
    <phoneticPr fontId="13"/>
  </si>
  <si>
    <t>〃</t>
    <phoneticPr fontId="13"/>
  </si>
  <si>
    <t>－</t>
    <phoneticPr fontId="13"/>
  </si>
  <si>
    <t>×××であり、○○○のため</t>
    <phoneticPr fontId="13"/>
  </si>
  <si>
    <t>平成30年度</t>
    <phoneticPr fontId="13"/>
  </si>
  <si>
    <t>施策名：3.大気・水・土壌環境等の保全</t>
    <phoneticPr fontId="13"/>
  </si>
  <si>
    <t>環境省</t>
  </si>
  <si>
    <t>地域の防災・減災と低炭素化を同時実現する自立・分散型エネルギー設備等導入推進事業</t>
    <rPh sb="0" eb="2">
      <t>チイキ</t>
    </rPh>
    <rPh sb="3" eb="5">
      <t>ボウサイ</t>
    </rPh>
    <rPh sb="6" eb="8">
      <t>ゲンサイ</t>
    </rPh>
    <rPh sb="9" eb="12">
      <t>テイタンソ</t>
    </rPh>
    <rPh sb="12" eb="13">
      <t>カ</t>
    </rPh>
    <rPh sb="14" eb="16">
      <t>ドウジ</t>
    </rPh>
    <rPh sb="16" eb="18">
      <t>ジツゲン</t>
    </rPh>
    <rPh sb="20" eb="22">
      <t>ジリツ</t>
    </rPh>
    <rPh sb="23" eb="26">
      <t>ブンサンガタ</t>
    </rPh>
    <rPh sb="31" eb="33">
      <t>セツビ</t>
    </rPh>
    <rPh sb="33" eb="34">
      <t>トウ</t>
    </rPh>
    <rPh sb="34" eb="36">
      <t>ドウニュウ</t>
    </rPh>
    <rPh sb="36" eb="38">
      <t>スイシン</t>
    </rPh>
    <rPh sb="38" eb="40">
      <t>ジギョウ</t>
    </rPh>
    <phoneticPr fontId="13"/>
  </si>
  <si>
    <t>脱炭素イノベーションによる地域循環共生圏構築事業</t>
    <rPh sb="0" eb="1">
      <t>ダツ</t>
    </rPh>
    <rPh sb="1" eb="3">
      <t>タンソ</t>
    </rPh>
    <rPh sb="13" eb="15">
      <t>チイキ</t>
    </rPh>
    <rPh sb="15" eb="17">
      <t>ジュンカン</t>
    </rPh>
    <rPh sb="17" eb="19">
      <t>キョウセイ</t>
    </rPh>
    <rPh sb="19" eb="20">
      <t>ケン</t>
    </rPh>
    <rPh sb="20" eb="22">
      <t>コウチク</t>
    </rPh>
    <rPh sb="22" eb="24">
      <t>ジギョウ</t>
    </rPh>
    <phoneticPr fontId="13"/>
  </si>
  <si>
    <t>省CO2型リサイクル等高度化設備導入促進事業</t>
    <phoneticPr fontId="13"/>
  </si>
  <si>
    <t>富山物質循環フレームワーク等国際動向を踏まえた循環型社会形成推進に関する検討事業</t>
    <rPh sb="33" eb="34">
      <t>カン</t>
    </rPh>
    <rPh sb="36" eb="38">
      <t>ケントウ</t>
    </rPh>
    <rPh sb="38" eb="40">
      <t>ジギョウ</t>
    </rPh>
    <phoneticPr fontId="13"/>
  </si>
  <si>
    <t>容器包装等のプラスチック資源循環推進事業費</t>
    <rPh sb="0" eb="2">
      <t>ヨウキ</t>
    </rPh>
    <rPh sb="2" eb="4">
      <t>ホウソウ</t>
    </rPh>
    <rPh sb="4" eb="5">
      <t>トウ</t>
    </rPh>
    <rPh sb="12" eb="14">
      <t>シゲン</t>
    </rPh>
    <rPh sb="14" eb="16">
      <t>ジュンカン</t>
    </rPh>
    <rPh sb="16" eb="18">
      <t>スイシン</t>
    </rPh>
    <rPh sb="18" eb="21">
      <t>ジギョウヒ</t>
    </rPh>
    <phoneticPr fontId="20"/>
  </si>
  <si>
    <t>小型家電リサイクル推進事業費</t>
    <rPh sb="0" eb="2">
      <t>コガタ</t>
    </rPh>
    <rPh sb="2" eb="4">
      <t>カデン</t>
    </rPh>
    <rPh sb="9" eb="11">
      <t>スイシン</t>
    </rPh>
    <rPh sb="11" eb="14">
      <t>ジギョウヒ</t>
    </rPh>
    <phoneticPr fontId="13"/>
  </si>
  <si>
    <t>産業廃棄物処理業からの暴力団排除対策推進事業費</t>
    <rPh sb="0" eb="2">
      <t>サンギョウ</t>
    </rPh>
    <rPh sb="2" eb="5">
      <t>ハイキブツ</t>
    </rPh>
    <rPh sb="5" eb="8">
      <t>ショリギョウ</t>
    </rPh>
    <rPh sb="11" eb="14">
      <t>ボウリョクダン</t>
    </rPh>
    <rPh sb="14" eb="16">
      <t>ハイジョ</t>
    </rPh>
    <rPh sb="16" eb="18">
      <t>タイサク</t>
    </rPh>
    <rPh sb="18" eb="20">
      <t>スイシン</t>
    </rPh>
    <rPh sb="20" eb="23">
      <t>ジギョウヒ</t>
    </rPh>
    <phoneticPr fontId="13"/>
  </si>
  <si>
    <t>平成35年度</t>
  </si>
  <si>
    <t>平成33年度</t>
  </si>
  <si>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rPh sb="19" eb="21">
      <t>カンキョウ</t>
    </rPh>
    <rPh sb="21" eb="23">
      <t>モンダイ</t>
    </rPh>
    <rPh sb="24" eb="25">
      <t>タイ</t>
    </rPh>
    <rPh sb="27" eb="29">
      <t>チョウサ</t>
    </rPh>
    <rPh sb="30" eb="32">
      <t>ケンキュウ</t>
    </rPh>
    <rPh sb="33" eb="35">
      <t>ギジュツ</t>
    </rPh>
    <rPh sb="35" eb="37">
      <t>カイハツ</t>
    </rPh>
    <rPh sb="38" eb="40">
      <t>ヒツヨウ</t>
    </rPh>
    <rPh sb="41" eb="43">
      <t>ケイヒ</t>
    </rPh>
    <phoneticPr fontId="13"/>
  </si>
  <si>
    <t>民間事業者による分散型エネルギーシステム構築支援事業</t>
    <rPh sb="0" eb="2">
      <t>ミンカン</t>
    </rPh>
    <rPh sb="2" eb="5">
      <t>ジギョウシャ</t>
    </rPh>
    <rPh sb="8" eb="11">
      <t>ブンサンガタ</t>
    </rPh>
    <rPh sb="20" eb="22">
      <t>コウチク</t>
    </rPh>
    <rPh sb="22" eb="24">
      <t>シエン</t>
    </rPh>
    <rPh sb="24" eb="26">
      <t>ジギョウ</t>
    </rPh>
    <phoneticPr fontId="13"/>
  </si>
  <si>
    <t>大臣官房秘書課、総務課、会計課、総合政策課</t>
    <rPh sb="16" eb="18">
      <t>ソウゴウ</t>
    </rPh>
    <rPh sb="18" eb="21">
      <t>セイサクカ</t>
    </rPh>
    <phoneticPr fontId="13"/>
  </si>
  <si>
    <t>サンゴ礁生態系保全対策推進費</t>
    <rPh sb="3" eb="4">
      <t>ショウ</t>
    </rPh>
    <rPh sb="4" eb="7">
      <t>セイタイケイ</t>
    </rPh>
    <rPh sb="7" eb="9">
      <t>ホゼン</t>
    </rPh>
    <rPh sb="9" eb="11">
      <t>タイサク</t>
    </rPh>
    <rPh sb="11" eb="14">
      <t>スイシンヒ</t>
    </rPh>
    <phoneticPr fontId="13"/>
  </si>
  <si>
    <t>廃棄物処理施設を核とした地域循環共生圏構築促進事業</t>
    <phoneticPr fontId="13"/>
  </si>
  <si>
    <t>放射性物質による環境への汚染への対処</t>
    <rPh sb="0" eb="3">
      <t>ホウシャセイ</t>
    </rPh>
    <rPh sb="3" eb="5">
      <t>ブッシツ</t>
    </rPh>
    <rPh sb="8" eb="10">
      <t>カンキョウ</t>
    </rPh>
    <rPh sb="12" eb="14">
      <t>オセン</t>
    </rPh>
    <rPh sb="16" eb="18">
      <t>タイショ</t>
    </rPh>
    <phoneticPr fontId="13"/>
  </si>
  <si>
    <t>ｴﾈﾙｷﾞｰ対策特別会計ｴﾈﾙｷﾞｰ需給勘定</t>
    <phoneticPr fontId="13"/>
  </si>
  <si>
    <t>（項）エネルギー需給構造高度化対策費
　（大事項）温暖化対策に必要な経費</t>
    <phoneticPr fontId="13"/>
  </si>
  <si>
    <t>環境中の多様な因子による健康影響に関する基礎調査費</t>
    <rPh sb="0" eb="3">
      <t>カンキョウチュウ</t>
    </rPh>
    <rPh sb="4" eb="6">
      <t>タヨウ</t>
    </rPh>
    <rPh sb="7" eb="9">
      <t>インシ</t>
    </rPh>
    <rPh sb="12" eb="14">
      <t>ケンコウ</t>
    </rPh>
    <rPh sb="14" eb="16">
      <t>エイキョウ</t>
    </rPh>
    <rPh sb="17" eb="18">
      <t>カン</t>
    </rPh>
    <rPh sb="20" eb="22">
      <t>キソ</t>
    </rPh>
    <rPh sb="22" eb="24">
      <t>チョウサ</t>
    </rPh>
    <rPh sb="24" eb="25">
      <t>ヒ</t>
    </rPh>
    <phoneticPr fontId="13"/>
  </si>
  <si>
    <t>先端的な情報通信技術等を活用した廃棄物処理システム低炭素化支援事業</t>
    <rPh sb="0" eb="3">
      <t>センタンテキ</t>
    </rPh>
    <rPh sb="4" eb="6">
      <t>ジョウホウ</t>
    </rPh>
    <rPh sb="6" eb="8">
      <t>ツウシン</t>
    </rPh>
    <rPh sb="8" eb="10">
      <t>ギジュツ</t>
    </rPh>
    <rPh sb="10" eb="11">
      <t>トウ</t>
    </rPh>
    <rPh sb="12" eb="14">
      <t>カツヨウ</t>
    </rPh>
    <rPh sb="16" eb="19">
      <t>ハイキブツ</t>
    </rPh>
    <rPh sb="19" eb="21">
      <t>ショリ</t>
    </rPh>
    <rPh sb="25" eb="28">
      <t>テイタンソ</t>
    </rPh>
    <rPh sb="28" eb="29">
      <t>カ</t>
    </rPh>
    <rPh sb="29" eb="31">
      <t>シエン</t>
    </rPh>
    <rPh sb="31" eb="33">
      <t>ジギョウ</t>
    </rPh>
    <phoneticPr fontId="13"/>
  </si>
  <si>
    <t>○</t>
    <phoneticPr fontId="13"/>
  </si>
  <si>
    <t>気候変動影響評価・適応推進事業</t>
    <phoneticPr fontId="13"/>
  </si>
  <si>
    <t>（項）地球環境保全費
　（大事項）地球環境の保全に必要な経費</t>
    <phoneticPr fontId="13"/>
  </si>
  <si>
    <t>（項）地球環境保全等試験研究費
　（大事項）地球環境保全等試験研究に必要な経費</t>
    <phoneticPr fontId="13"/>
  </si>
  <si>
    <t>○</t>
    <phoneticPr fontId="13"/>
  </si>
  <si>
    <t>（項）環境政策基盤整備費
　（大事項）環境問題に対する調査・研究・技術開発に必要な経費</t>
    <phoneticPr fontId="13"/>
  </si>
  <si>
    <t>地球温暖化対策・施策等に関する情報発信事業</t>
    <phoneticPr fontId="13"/>
  </si>
  <si>
    <t>地域課題の解決に向けた地域循環共生圏パートナーシップ基盤強化事業</t>
    <rPh sb="0" eb="2">
      <t>チイキ</t>
    </rPh>
    <rPh sb="2" eb="4">
      <t>カダイ</t>
    </rPh>
    <rPh sb="5" eb="7">
      <t>カイケツ</t>
    </rPh>
    <rPh sb="8" eb="9">
      <t>ム</t>
    </rPh>
    <rPh sb="11" eb="13">
      <t>チイキ</t>
    </rPh>
    <rPh sb="13" eb="15">
      <t>ジュンカン</t>
    </rPh>
    <rPh sb="15" eb="17">
      <t>キョウセイ</t>
    </rPh>
    <rPh sb="17" eb="18">
      <t>ケン</t>
    </rPh>
    <rPh sb="26" eb="28">
      <t>キバン</t>
    </rPh>
    <rPh sb="28" eb="30">
      <t>キョウカ</t>
    </rPh>
    <rPh sb="30" eb="32">
      <t>ジギョウ</t>
    </rPh>
    <phoneticPr fontId="13"/>
  </si>
  <si>
    <t>環境再生・資源循環局</t>
    <phoneticPr fontId="13"/>
  </si>
  <si>
    <t>（項）廃棄物･リサイクル対策推進費
　（大事項）廃棄物･リサイクル対策の推進に必要な経費</t>
    <rPh sb="3" eb="6">
      <t>ハイキブツ</t>
    </rPh>
    <rPh sb="12" eb="14">
      <t>タイサク</t>
    </rPh>
    <rPh sb="14" eb="16">
      <t>スイシン</t>
    </rPh>
    <rPh sb="24" eb="27">
      <t>ハイキブツ</t>
    </rPh>
    <rPh sb="33" eb="35">
      <t>タイサク</t>
    </rPh>
    <rPh sb="36" eb="38">
      <t>スイシン</t>
    </rPh>
    <phoneticPr fontId="13"/>
  </si>
  <si>
    <t>リチウムイオン電池等処理困難物対策検討業務</t>
    <rPh sb="7" eb="21">
      <t>デンチトウショリコンナンブツタイサクケントウギョウム</t>
    </rPh>
    <phoneticPr fontId="13"/>
  </si>
  <si>
    <t>ｴﾈﾙｷﾞｰ対策特別会計ｴﾈﾙｷﾞｰ需給勘定</t>
    <phoneticPr fontId="13"/>
  </si>
  <si>
    <t>（項）エネルギー需給構造高度化対策費
　（大事項）温暖化対策に必要な経費</t>
    <phoneticPr fontId="13"/>
  </si>
  <si>
    <t>平成28年度</t>
    <phoneticPr fontId="13"/>
  </si>
  <si>
    <t>脱炭素・資源循環「まち・暮らし創生」ＦＳ事業</t>
    <phoneticPr fontId="13"/>
  </si>
  <si>
    <t>終了(予定)なし</t>
    <rPh sb="0" eb="2">
      <t>シュウリョウ</t>
    </rPh>
    <rPh sb="3" eb="5">
      <t>ヨテイ</t>
    </rPh>
    <phoneticPr fontId="13"/>
  </si>
  <si>
    <t>（項）地方環境対策費
　（大事項）廃棄物・リサイクル対策の推進に必要な経費</t>
    <phoneticPr fontId="13"/>
  </si>
  <si>
    <t>終了(予定)なし</t>
    <phoneticPr fontId="13"/>
  </si>
  <si>
    <t>廃棄物・リサイクル分野における気候変動影響の分析及び適応策の検討</t>
    <phoneticPr fontId="13"/>
  </si>
  <si>
    <t>廃棄物処理システム開発費</t>
    <phoneticPr fontId="13"/>
  </si>
  <si>
    <t>産業廃棄物不法投棄等原状回復措置推進費補助金</t>
    <phoneticPr fontId="13"/>
  </si>
  <si>
    <t>終了予定なし</t>
    <phoneticPr fontId="13"/>
  </si>
  <si>
    <t>要求額のうち「新しい日本のための優先課題推進枠」
3,500百万円</t>
    <rPh sb="0" eb="3">
      <t>ヨウキュウガク</t>
    </rPh>
    <rPh sb="7" eb="8">
      <t>アタラ</t>
    </rPh>
    <rPh sb="10" eb="12">
      <t>ニホン</t>
    </rPh>
    <rPh sb="16" eb="18">
      <t>ユウセン</t>
    </rPh>
    <rPh sb="18" eb="20">
      <t>カダイ</t>
    </rPh>
    <rPh sb="20" eb="22">
      <t>スイシン</t>
    </rPh>
    <rPh sb="22" eb="23">
      <t>ワク</t>
    </rPh>
    <rPh sb="30" eb="31">
      <t>ヒャク</t>
    </rPh>
    <rPh sb="31" eb="33">
      <t>マンエン</t>
    </rPh>
    <phoneticPr fontId="13"/>
  </si>
  <si>
    <t>一般会計</t>
    <rPh sb="0" eb="2">
      <t>イッパン</t>
    </rPh>
    <rPh sb="2" eb="4">
      <t>カイケイ</t>
    </rPh>
    <phoneticPr fontId="8"/>
  </si>
  <si>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8"/>
  </si>
  <si>
    <t>再エネ水素を活用した社会インフラの低炭素化促進事業（一部経済産業省、国土交通省連携事業）</t>
    <rPh sb="0" eb="1">
      <t>サイ</t>
    </rPh>
    <rPh sb="3" eb="5">
      <t>スイソ</t>
    </rPh>
    <rPh sb="6" eb="8">
      <t>カツヨウ</t>
    </rPh>
    <rPh sb="10" eb="12">
      <t>シャカイ</t>
    </rPh>
    <rPh sb="17" eb="20">
      <t>テイタンソ</t>
    </rPh>
    <rPh sb="20" eb="21">
      <t>カ</t>
    </rPh>
    <rPh sb="21" eb="23">
      <t>ソクシン</t>
    </rPh>
    <rPh sb="23" eb="25">
      <t>ジギョウ</t>
    </rPh>
    <rPh sb="26" eb="28">
      <t>イチブ</t>
    </rPh>
    <rPh sb="28" eb="30">
      <t>ケイザイ</t>
    </rPh>
    <rPh sb="30" eb="33">
      <t>サンギョウショウ</t>
    </rPh>
    <rPh sb="34" eb="43">
      <t>コクドコウツウショウレンケイジギョウ</t>
    </rPh>
    <phoneticPr fontId="8"/>
  </si>
  <si>
    <t>平成27年度</t>
    <rPh sb="0" eb="2">
      <t>ヘイセイ</t>
    </rPh>
    <rPh sb="4" eb="6">
      <t>ネンド</t>
    </rPh>
    <phoneticPr fontId="8"/>
  </si>
  <si>
    <t>大気環境基準設定等業務費</t>
    <rPh sb="8" eb="9">
      <t>トウ</t>
    </rPh>
    <phoneticPr fontId="8"/>
  </si>
  <si>
    <t>水・大気環境局</t>
    <rPh sb="0" eb="1">
      <t>ミズ</t>
    </rPh>
    <rPh sb="2" eb="4">
      <t>タイキ</t>
    </rPh>
    <rPh sb="4" eb="6">
      <t>カンキョウ</t>
    </rPh>
    <rPh sb="6" eb="7">
      <t>キョク</t>
    </rPh>
    <phoneticPr fontId="8"/>
  </si>
  <si>
    <t>アスベスト飛散防止総合対策費</t>
    <rPh sb="5" eb="7">
      <t>ヒサン</t>
    </rPh>
    <rPh sb="7" eb="9">
      <t>ボウシ</t>
    </rPh>
    <rPh sb="9" eb="11">
      <t>ソウゴウ</t>
    </rPh>
    <rPh sb="11" eb="14">
      <t>タイサクヒ</t>
    </rPh>
    <phoneticPr fontId="8"/>
  </si>
  <si>
    <t>コベネフィット・アプローチ推進事業費</t>
    <rPh sb="13" eb="15">
      <t>スイシン</t>
    </rPh>
    <rPh sb="15" eb="17">
      <t>ジギョウ</t>
    </rPh>
    <phoneticPr fontId="8"/>
  </si>
  <si>
    <t>微小粒子状物質（ＰＭ２．５）等総合対策費</t>
    <rPh sb="14" eb="15">
      <t>トウ</t>
    </rPh>
    <phoneticPr fontId="8"/>
  </si>
  <si>
    <t>大気環境監視システム整備経費</t>
  </si>
  <si>
    <t>自動車大気汚染対策等推進費</t>
    <rPh sb="0" eb="3">
      <t>ジドウシャ</t>
    </rPh>
    <rPh sb="3" eb="5">
      <t>タイキ</t>
    </rPh>
    <rPh sb="5" eb="7">
      <t>オセン</t>
    </rPh>
    <rPh sb="7" eb="9">
      <t>タイサク</t>
    </rPh>
    <rPh sb="9" eb="10">
      <t>トウ</t>
    </rPh>
    <rPh sb="10" eb="13">
      <t>スイシンヒ</t>
    </rPh>
    <phoneticPr fontId="8"/>
  </si>
  <si>
    <t>船舶・航空機排出ガス対策検討調査費</t>
    <rPh sb="0" eb="2">
      <t>センパク</t>
    </rPh>
    <rPh sb="3" eb="6">
      <t>コウクウキ</t>
    </rPh>
    <rPh sb="6" eb="8">
      <t>ハイシュツ</t>
    </rPh>
    <rPh sb="10" eb="12">
      <t>タイサク</t>
    </rPh>
    <rPh sb="12" eb="14">
      <t>ケントウ</t>
    </rPh>
    <rPh sb="14" eb="16">
      <t>チョウサ</t>
    </rPh>
    <rPh sb="16" eb="17">
      <t>ヒ</t>
    </rPh>
    <phoneticPr fontId="8"/>
  </si>
  <si>
    <t>平成34年度</t>
    <rPh sb="0" eb="2">
      <t>ヘイセイ</t>
    </rPh>
    <rPh sb="4" eb="6">
      <t>ネンド</t>
    </rPh>
    <phoneticPr fontId="8"/>
  </si>
  <si>
    <t>自動車交通環境監視測定費</t>
    <rPh sb="0" eb="3">
      <t>ジドウシャ</t>
    </rPh>
    <rPh sb="3" eb="5">
      <t>コウツウ</t>
    </rPh>
    <rPh sb="5" eb="7">
      <t>カンキョウ</t>
    </rPh>
    <rPh sb="7" eb="9">
      <t>カンシ</t>
    </rPh>
    <rPh sb="9" eb="11">
      <t>ソクテイ</t>
    </rPh>
    <rPh sb="11" eb="12">
      <t>ヒ</t>
    </rPh>
    <phoneticPr fontId="8"/>
  </si>
  <si>
    <t>国際連合地域開発センター拠出金</t>
    <rPh sb="0" eb="2">
      <t>コクサイ</t>
    </rPh>
    <rPh sb="2" eb="4">
      <t>レンゴウ</t>
    </rPh>
    <rPh sb="4" eb="6">
      <t>チイキ</t>
    </rPh>
    <rPh sb="6" eb="8">
      <t>カイハツ</t>
    </rPh>
    <rPh sb="12" eb="15">
      <t>キョシュツキン</t>
    </rPh>
    <phoneticPr fontId="8"/>
  </si>
  <si>
    <t>東アジア酸性雨モニタリングネットワーク拠出金</t>
    <rPh sb="0" eb="1">
      <t>ヒガシ</t>
    </rPh>
    <phoneticPr fontId="10"/>
  </si>
  <si>
    <t>環境測定等に関する調査費</t>
    <rPh sb="4" eb="5">
      <t>トウ</t>
    </rPh>
    <rPh sb="6" eb="7">
      <t>カン</t>
    </rPh>
    <rPh sb="9" eb="12">
      <t>チョウサヒ</t>
    </rPh>
    <phoneticPr fontId="8"/>
  </si>
  <si>
    <t>水銀大気排出対策推進事業費</t>
    <rPh sb="0" eb="2">
      <t>スイギン</t>
    </rPh>
    <rPh sb="2" eb="4">
      <t>タイキ</t>
    </rPh>
    <rPh sb="4" eb="6">
      <t>ハイシュツ</t>
    </rPh>
    <rPh sb="6" eb="8">
      <t>タイサク</t>
    </rPh>
    <rPh sb="8" eb="10">
      <t>スイシン</t>
    </rPh>
    <rPh sb="10" eb="13">
      <t>ジギョウヒ</t>
    </rPh>
    <phoneticPr fontId="9"/>
  </si>
  <si>
    <t>終了(予定)なし</t>
    <rPh sb="0" eb="2">
      <t>シュウリョウ</t>
    </rPh>
    <rPh sb="3" eb="5">
      <t>ヨテイ</t>
    </rPh>
    <phoneticPr fontId="9"/>
  </si>
  <si>
    <t>水・大気環境局</t>
    <rPh sb="0" eb="1">
      <t>ミズ</t>
    </rPh>
    <rPh sb="2" eb="4">
      <t>タイキ</t>
    </rPh>
    <rPh sb="4" eb="6">
      <t>カンキョウ</t>
    </rPh>
    <rPh sb="6" eb="7">
      <t>キョク</t>
    </rPh>
    <phoneticPr fontId="9"/>
  </si>
  <si>
    <t>一般会計</t>
    <rPh sb="0" eb="2">
      <t>イッパン</t>
    </rPh>
    <rPh sb="2" eb="4">
      <t>カイケイ</t>
    </rPh>
    <phoneticPr fontId="9"/>
  </si>
  <si>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9"/>
  </si>
  <si>
    <t>騒音・振動・悪臭等公害防止強化対策費</t>
    <rPh sb="0" eb="2">
      <t>ソウオン</t>
    </rPh>
    <rPh sb="3" eb="5">
      <t>シンドウ</t>
    </rPh>
    <rPh sb="6" eb="8">
      <t>アクシュウ</t>
    </rPh>
    <rPh sb="8" eb="9">
      <t>トウ</t>
    </rPh>
    <rPh sb="9" eb="11">
      <t>コウガイ</t>
    </rPh>
    <rPh sb="11" eb="13">
      <t>ボウシ</t>
    </rPh>
    <rPh sb="13" eb="15">
      <t>キョウカ</t>
    </rPh>
    <rPh sb="15" eb="18">
      <t>タイサクヒ</t>
    </rPh>
    <phoneticPr fontId="8"/>
  </si>
  <si>
    <t>クールシティ推進事業</t>
    <rPh sb="6" eb="8">
      <t>スイシン</t>
    </rPh>
    <rPh sb="8" eb="10">
      <t>ジギョウ</t>
    </rPh>
    <phoneticPr fontId="8"/>
  </si>
  <si>
    <t>交通騒音振動対策調査検討費</t>
    <rPh sb="0" eb="2">
      <t>コウツウ</t>
    </rPh>
    <rPh sb="2" eb="4">
      <t>ソウオン</t>
    </rPh>
    <rPh sb="4" eb="6">
      <t>シンドウ</t>
    </rPh>
    <rPh sb="6" eb="8">
      <t>タイサク</t>
    </rPh>
    <rPh sb="8" eb="10">
      <t>チョウサ</t>
    </rPh>
    <rPh sb="10" eb="13">
      <t>ケントウヒ</t>
    </rPh>
    <phoneticPr fontId="8"/>
  </si>
  <si>
    <t>オリンピック・パラリンピック暑熱環境測定事業</t>
  </si>
  <si>
    <t>平成29年度</t>
    <rPh sb="0" eb="2">
      <t>ヘイセイ</t>
    </rPh>
    <rPh sb="4" eb="6">
      <t>ネンド</t>
    </rPh>
    <phoneticPr fontId="8"/>
  </si>
  <si>
    <t>（項）大気・水・土壌環境等保全費
　（大事項）大気・水・土壌環境等の保全に必要な経費</t>
  </si>
  <si>
    <t>水質環境基準検討費</t>
  </si>
  <si>
    <t>総量削減及び閉鎖性海域管理推進費</t>
    <rPh sb="0" eb="2">
      <t>ソウリョウ</t>
    </rPh>
    <rPh sb="2" eb="4">
      <t>サクゲン</t>
    </rPh>
    <rPh sb="4" eb="5">
      <t>オヨ</t>
    </rPh>
    <rPh sb="6" eb="9">
      <t>ヘイサセイ</t>
    </rPh>
    <rPh sb="9" eb="11">
      <t>カイイキ</t>
    </rPh>
    <rPh sb="11" eb="13">
      <t>カンリ</t>
    </rPh>
    <rPh sb="13" eb="16">
      <t>スイシンヒ</t>
    </rPh>
    <phoneticPr fontId="8"/>
  </si>
  <si>
    <t>有明海・八代海等再生評価支援事業費</t>
    <rPh sb="0" eb="3">
      <t>アリアケカイ</t>
    </rPh>
    <rPh sb="4" eb="6">
      <t>ヤツシロ</t>
    </rPh>
    <rPh sb="6" eb="7">
      <t>カイ</t>
    </rPh>
    <rPh sb="7" eb="8">
      <t>トウ</t>
    </rPh>
    <rPh sb="8" eb="10">
      <t>サイセイ</t>
    </rPh>
    <rPh sb="10" eb="12">
      <t>ヒョウカ</t>
    </rPh>
    <rPh sb="12" eb="14">
      <t>シエン</t>
    </rPh>
    <rPh sb="14" eb="17">
      <t>ジギョウヒ</t>
    </rPh>
    <phoneticPr fontId="8"/>
  </si>
  <si>
    <t>豊かさを実感できる海の再生事業</t>
    <rPh sb="0" eb="1">
      <t>ユタ</t>
    </rPh>
    <rPh sb="4" eb="6">
      <t>ジッカン</t>
    </rPh>
    <rPh sb="9" eb="10">
      <t>ウミ</t>
    </rPh>
    <rPh sb="11" eb="13">
      <t>サイセイ</t>
    </rPh>
    <rPh sb="13" eb="15">
      <t>ジギョウ</t>
    </rPh>
    <phoneticPr fontId="8"/>
  </si>
  <si>
    <t>地下水・地盤環境対策費</t>
    <rPh sb="0" eb="3">
      <t>チカスイ</t>
    </rPh>
    <rPh sb="4" eb="6">
      <t>ジバン</t>
    </rPh>
    <rPh sb="6" eb="8">
      <t>カンキョウ</t>
    </rPh>
    <rPh sb="8" eb="11">
      <t>タイサクヒ</t>
    </rPh>
    <phoneticPr fontId="8"/>
  </si>
  <si>
    <t>国際的水環境改善活動推進等経費</t>
    <rPh sb="12" eb="13">
      <t>トウ</t>
    </rPh>
    <rPh sb="13" eb="15">
      <t>ケイヒ</t>
    </rPh>
    <phoneticPr fontId="8"/>
  </si>
  <si>
    <t>海洋環境関連条約対応事業</t>
    <rPh sb="0" eb="2">
      <t>カイヨウ</t>
    </rPh>
    <rPh sb="2" eb="4">
      <t>カンキョウ</t>
    </rPh>
    <rPh sb="4" eb="6">
      <t>カンレン</t>
    </rPh>
    <rPh sb="6" eb="8">
      <t>ジョウヤク</t>
    </rPh>
    <rPh sb="8" eb="10">
      <t>タイオウ</t>
    </rPh>
    <rPh sb="10" eb="12">
      <t>ジギョウ</t>
    </rPh>
    <phoneticPr fontId="8"/>
  </si>
  <si>
    <t>海洋環境モニタリング推進事業</t>
    <rPh sb="12" eb="14">
      <t>ジギョウ</t>
    </rPh>
    <phoneticPr fontId="8"/>
  </si>
  <si>
    <t>ロンドン議定書実施のための不発弾陸上処理事業</t>
    <rPh sb="20" eb="22">
      <t>ジギョウ</t>
    </rPh>
    <phoneticPr fontId="8"/>
  </si>
  <si>
    <t>漂流・漂着・海底ごみに係る削減方策総合検討事業</t>
    <rPh sb="6" eb="8">
      <t>カイテイ</t>
    </rPh>
    <rPh sb="17" eb="19">
      <t>ソウゴウ</t>
    </rPh>
    <rPh sb="19" eb="21">
      <t>ケントウ</t>
    </rPh>
    <rPh sb="21" eb="23">
      <t>ジギョウ</t>
    </rPh>
    <phoneticPr fontId="8"/>
  </si>
  <si>
    <t>我が国の優れた水処理技術の海外展開支援</t>
    <rPh sb="0" eb="1">
      <t>ワ</t>
    </rPh>
    <rPh sb="2" eb="3">
      <t>クニ</t>
    </rPh>
    <rPh sb="4" eb="5">
      <t>スグ</t>
    </rPh>
    <rPh sb="7" eb="8">
      <t>ミズ</t>
    </rPh>
    <rPh sb="8" eb="10">
      <t>ショリ</t>
    </rPh>
    <rPh sb="10" eb="12">
      <t>ギジュツ</t>
    </rPh>
    <rPh sb="13" eb="15">
      <t>カイガイ</t>
    </rPh>
    <rPh sb="15" eb="17">
      <t>テンカイ</t>
    </rPh>
    <rPh sb="17" eb="19">
      <t>シエン</t>
    </rPh>
    <phoneticPr fontId="8"/>
  </si>
  <si>
    <t>国連大学拠出金</t>
  </si>
  <si>
    <t>健全な水循環に係る総合対策推進費</t>
    <rPh sb="0" eb="2">
      <t>ケンゼン</t>
    </rPh>
    <rPh sb="3" eb="4">
      <t>ミズ</t>
    </rPh>
    <rPh sb="4" eb="6">
      <t>ジュンカン</t>
    </rPh>
    <rPh sb="7" eb="8">
      <t>カカ</t>
    </rPh>
    <rPh sb="9" eb="11">
      <t>ソウゴウ</t>
    </rPh>
    <rPh sb="11" eb="13">
      <t>タイサク</t>
    </rPh>
    <rPh sb="13" eb="16">
      <t>スイシンヒ</t>
    </rPh>
    <phoneticPr fontId="9"/>
  </si>
  <si>
    <t>琵琶湖保全再生等推進費</t>
    <rPh sb="0" eb="3">
      <t>ビワコ</t>
    </rPh>
    <rPh sb="3" eb="5">
      <t>ホゼン</t>
    </rPh>
    <rPh sb="5" eb="8">
      <t>サイセイナド</t>
    </rPh>
    <rPh sb="8" eb="10">
      <t>スイシン</t>
    </rPh>
    <rPh sb="10" eb="11">
      <t>ヒ</t>
    </rPh>
    <phoneticPr fontId="8"/>
  </si>
  <si>
    <t>土壌汚染対策費</t>
    <rPh sb="0" eb="2">
      <t>ドジョウ</t>
    </rPh>
    <rPh sb="2" eb="4">
      <t>オセン</t>
    </rPh>
    <rPh sb="4" eb="7">
      <t>タイサクヒ</t>
    </rPh>
    <phoneticPr fontId="8"/>
  </si>
  <si>
    <t>平成２９年度対象</t>
    <rPh sb="0" eb="2">
      <t>ヘイセイ</t>
    </rPh>
    <rPh sb="4" eb="6">
      <t>ネンド</t>
    </rPh>
    <rPh sb="6" eb="8">
      <t>タイショウ</t>
    </rPh>
    <phoneticPr fontId="8"/>
  </si>
  <si>
    <t>農薬登録基準等設定費</t>
    <rPh sb="0" eb="2">
      <t>ノウヤク</t>
    </rPh>
    <rPh sb="2" eb="4">
      <t>トウロク</t>
    </rPh>
    <rPh sb="4" eb="6">
      <t>キジュン</t>
    </rPh>
    <rPh sb="6" eb="7">
      <t>トウ</t>
    </rPh>
    <rPh sb="7" eb="9">
      <t>セッテイ</t>
    </rPh>
    <rPh sb="9" eb="10">
      <t>ヒ</t>
    </rPh>
    <phoneticPr fontId="8"/>
  </si>
  <si>
    <t>平成17年度</t>
    <rPh sb="0" eb="2">
      <t>ヘイセイ</t>
    </rPh>
    <phoneticPr fontId="8"/>
  </si>
  <si>
    <t>ダイオキシン類総合対策費</t>
    <rPh sb="6" eb="7">
      <t>ルイ</t>
    </rPh>
    <rPh sb="7" eb="9">
      <t>ソウゴウ</t>
    </rPh>
    <rPh sb="9" eb="12">
      <t>タイサクヒ</t>
    </rPh>
    <phoneticPr fontId="8"/>
  </si>
  <si>
    <t>大気汚染物質による曝露影響研究費</t>
  </si>
  <si>
    <t>（項）環境政策基盤整備費
　（大事項）環境問題に対する調査・研究・技術開発に必要な経費</t>
    <rPh sb="1" eb="2">
      <t>コウ</t>
    </rPh>
    <rPh sb="3" eb="5">
      <t>カンキョウ</t>
    </rPh>
    <rPh sb="5" eb="7">
      <t>セイサク</t>
    </rPh>
    <rPh sb="7" eb="9">
      <t>キバン</t>
    </rPh>
    <rPh sb="9" eb="11">
      <t>セイビ</t>
    </rPh>
    <rPh sb="11" eb="12">
      <t>ヒ</t>
    </rPh>
    <rPh sb="15" eb="17">
      <t>ダイジ</t>
    </rPh>
    <rPh sb="17" eb="18">
      <t>コウ</t>
    </rPh>
    <rPh sb="19" eb="21">
      <t>カンキョウ</t>
    </rPh>
    <rPh sb="21" eb="23">
      <t>モンダイ</t>
    </rPh>
    <rPh sb="24" eb="25">
      <t>タイ</t>
    </rPh>
    <rPh sb="27" eb="29">
      <t>チョウサ</t>
    </rPh>
    <rPh sb="30" eb="32">
      <t>ケンキュウ</t>
    </rPh>
    <rPh sb="33" eb="35">
      <t>ギジュツ</t>
    </rPh>
    <rPh sb="35" eb="37">
      <t>カイハツ</t>
    </rPh>
    <rPh sb="38" eb="40">
      <t>ヒツヨウ</t>
    </rPh>
    <rPh sb="41" eb="43">
      <t>ケイヒ</t>
    </rPh>
    <phoneticPr fontId="8"/>
  </si>
  <si>
    <t>農薬影響対策費</t>
  </si>
  <si>
    <t>低炭素型ディーゼルトラック等普及加速化事業（国土交通省連携事業）</t>
    <rPh sb="0" eb="3">
      <t>テイタンソ</t>
    </rPh>
    <rPh sb="3" eb="4">
      <t>ガタ</t>
    </rPh>
    <rPh sb="13" eb="14">
      <t>トウ</t>
    </rPh>
    <rPh sb="14" eb="16">
      <t>フキュウ</t>
    </rPh>
    <rPh sb="16" eb="19">
      <t>カソクカ</t>
    </rPh>
    <rPh sb="19" eb="21">
      <t>ジギョウ</t>
    </rPh>
    <rPh sb="22" eb="24">
      <t>コクド</t>
    </rPh>
    <rPh sb="24" eb="27">
      <t>コウツウショウ</t>
    </rPh>
    <rPh sb="27" eb="29">
      <t>レンケイ</t>
    </rPh>
    <rPh sb="29" eb="31">
      <t>ジギョウ</t>
    </rPh>
    <phoneticPr fontId="8"/>
  </si>
  <si>
    <t>国民公園等魅力向上推進事業</t>
  </si>
  <si>
    <t>自然環境局</t>
    <rPh sb="0" eb="2">
      <t>シゼン</t>
    </rPh>
    <rPh sb="2" eb="5">
      <t>カンキョウキョク</t>
    </rPh>
    <phoneticPr fontId="5"/>
  </si>
  <si>
    <t>一般会計</t>
    <rPh sb="0" eb="2">
      <t>イッパン</t>
    </rPh>
    <rPh sb="2" eb="4">
      <t>カイケイ</t>
    </rPh>
    <phoneticPr fontId="5"/>
  </si>
  <si>
    <t>犬猫のマイクロチップ情報登録システム構築費</t>
  </si>
  <si>
    <t>愛玩動物看護師制度構築検討調査費</t>
  </si>
  <si>
    <t>ポスト2020目標に向けた民間取組を活用した新たな自然環境保護のあり方検討費</t>
    <rPh sb="7" eb="9">
      <t>モクヒョウ</t>
    </rPh>
    <rPh sb="10" eb="11">
      <t>ム</t>
    </rPh>
    <rPh sb="13" eb="15">
      <t>ミンカン</t>
    </rPh>
    <rPh sb="15" eb="17">
      <t>トリクミ</t>
    </rPh>
    <rPh sb="18" eb="20">
      <t>カツヨウ</t>
    </rPh>
    <rPh sb="22" eb="23">
      <t>アラ</t>
    </rPh>
    <rPh sb="25" eb="27">
      <t>シゼン</t>
    </rPh>
    <rPh sb="27" eb="29">
      <t>カンキョウ</t>
    </rPh>
    <rPh sb="29" eb="31">
      <t>ホゴ</t>
    </rPh>
    <rPh sb="34" eb="35">
      <t>カタ</t>
    </rPh>
    <rPh sb="35" eb="38">
      <t>ケントウヒ</t>
    </rPh>
    <phoneticPr fontId="5"/>
  </si>
  <si>
    <t>一般会計</t>
    <phoneticPr fontId="13"/>
  </si>
  <si>
    <t>ｴﾈﾙｷﾞｰ対策特別会計ｴﾈﾙｷﾞｰ需給勘定</t>
    <phoneticPr fontId="13"/>
  </si>
  <si>
    <t>（項）環境政策基盤整備費
　（大事項）環境政策基盤整備等に必要な経費</t>
    <rPh sb="32" eb="34">
      <t>ケイヒ</t>
    </rPh>
    <phoneticPr fontId="13"/>
  </si>
  <si>
    <t>令和２年度行政事業レビュー事業単位整理表兼点検結果の令和３年度予算概算要求への反映状況調表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13"/>
  </si>
  <si>
    <t>令和元年度
補正後予算額</t>
    <rPh sb="0" eb="2">
      <t>レイワ</t>
    </rPh>
    <rPh sb="2" eb="3">
      <t>ガン</t>
    </rPh>
    <rPh sb="3" eb="5">
      <t>ネンド</t>
    </rPh>
    <rPh sb="6" eb="8">
      <t>ホセイ</t>
    </rPh>
    <rPh sb="8" eb="9">
      <t>ゴ</t>
    </rPh>
    <rPh sb="9" eb="12">
      <t>ヨサンガク</t>
    </rPh>
    <phoneticPr fontId="14"/>
  </si>
  <si>
    <t>令和元年度</t>
    <rPh sb="0" eb="2">
      <t>レイワ</t>
    </rPh>
    <rPh sb="2" eb="4">
      <t>ガンネン</t>
    </rPh>
    <rPh sb="4" eb="5">
      <t>ド</t>
    </rPh>
    <phoneticPr fontId="13"/>
  </si>
  <si>
    <t>令和２年度</t>
    <rPh sb="0" eb="2">
      <t>レイワ</t>
    </rPh>
    <rPh sb="3" eb="5">
      <t>ネンド</t>
    </rPh>
    <phoneticPr fontId="13"/>
  </si>
  <si>
    <t>令和３年度</t>
    <rPh sb="0" eb="2">
      <t>レイワ</t>
    </rPh>
    <rPh sb="3" eb="5">
      <t>ネンド</t>
    </rPh>
    <phoneticPr fontId="13"/>
  </si>
  <si>
    <t>公開プロセス結果の令和３年度予算概算要求への反映状況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13"/>
  </si>
  <si>
    <t>令和元年度
補正後予算額</t>
    <rPh sb="0" eb="2">
      <t>レイワ</t>
    </rPh>
    <rPh sb="2" eb="4">
      <t>ガンネン</t>
    </rPh>
    <rPh sb="4" eb="5">
      <t>ド</t>
    </rPh>
    <rPh sb="5" eb="7">
      <t>ヘイネンド</t>
    </rPh>
    <rPh sb="6" eb="8">
      <t>ホセイ</t>
    </rPh>
    <rPh sb="8" eb="9">
      <t>ゴ</t>
    </rPh>
    <rPh sb="9" eb="12">
      <t>ヨサンガク</t>
    </rPh>
    <phoneticPr fontId="13"/>
  </si>
  <si>
    <t>令和元年度</t>
    <rPh sb="0" eb="2">
      <t>レイワ</t>
    </rPh>
    <rPh sb="2" eb="5">
      <t>ガンネンド</t>
    </rPh>
    <phoneticPr fontId="13"/>
  </si>
  <si>
    <t>令和元年度
実施事業数</t>
    <rPh sb="0" eb="2">
      <t>レイワ</t>
    </rPh>
    <rPh sb="2" eb="4">
      <t>ガンネン</t>
    </rPh>
    <rPh sb="4" eb="5">
      <t>ド</t>
    </rPh>
    <rPh sb="6" eb="8">
      <t>ジッシ</t>
    </rPh>
    <phoneticPr fontId="13"/>
  </si>
  <si>
    <t>令和元年度
実施事業数</t>
    <rPh sb="0" eb="2">
      <t>レイワ</t>
    </rPh>
    <rPh sb="2" eb="3">
      <t>ガン</t>
    </rPh>
    <rPh sb="3" eb="5">
      <t>ネンド</t>
    </rPh>
    <rPh sb="6" eb="8">
      <t>ジッシ</t>
    </rPh>
    <rPh sb="8" eb="10">
      <t>ジギョウ</t>
    </rPh>
    <rPh sb="10" eb="11">
      <t>スウ</t>
    </rPh>
    <phoneticPr fontId="13"/>
  </si>
  <si>
    <t>（参考）
令和３年度
要求額</t>
    <rPh sb="1" eb="3">
      <t>サンコウ</t>
    </rPh>
    <rPh sb="5" eb="7">
      <t>レイワ</t>
    </rPh>
    <phoneticPr fontId="13"/>
  </si>
  <si>
    <t>令和元年度
実施事業数</t>
    <rPh sb="0" eb="2">
      <t>レイワ</t>
    </rPh>
    <rPh sb="2" eb="4">
      <t>ガンネン</t>
    </rPh>
    <rPh sb="4" eb="5">
      <t>ド</t>
    </rPh>
    <rPh sb="6" eb="8">
      <t>ジッシ</t>
    </rPh>
    <rPh sb="8" eb="10">
      <t>ジギョウ</t>
    </rPh>
    <rPh sb="10" eb="11">
      <t>スウ</t>
    </rPh>
    <phoneticPr fontId="13"/>
  </si>
  <si>
    <t>行政事業レビュー点検結果の令和３年度予算概算要求への反映状況（集計表）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13"/>
  </si>
  <si>
    <t>平成３１年度（令和元年度）レビューシート番号</t>
    <rPh sb="0" eb="2">
      <t>ヘイセイ</t>
    </rPh>
    <rPh sb="4" eb="6">
      <t>ネンド</t>
    </rPh>
    <rPh sb="7" eb="9">
      <t>レイワ</t>
    </rPh>
    <rPh sb="9" eb="11">
      <t>ガンネン</t>
    </rPh>
    <rPh sb="11" eb="12">
      <t>ド</t>
    </rPh>
    <rPh sb="20" eb="22">
      <t>バンゴウ</t>
    </rPh>
    <phoneticPr fontId="13"/>
  </si>
  <si>
    <t>令和２年度新規事業</t>
    <rPh sb="0" eb="2">
      <t>レイワ</t>
    </rPh>
    <rPh sb="3" eb="5">
      <t>ネンド</t>
    </rPh>
    <rPh sb="5" eb="7">
      <t>シンキ</t>
    </rPh>
    <rPh sb="7" eb="9">
      <t>ジギョウ</t>
    </rPh>
    <phoneticPr fontId="13"/>
  </si>
  <si>
    <t>令和元年度</t>
    <rPh sb="0" eb="2">
      <t>レイワ</t>
    </rPh>
    <rPh sb="2" eb="3">
      <t>ガン</t>
    </rPh>
    <rPh sb="3" eb="5">
      <t>ネンド</t>
    </rPh>
    <phoneticPr fontId="13"/>
  </si>
  <si>
    <t>モントリオール議定書多数国間基金拠出金（HFC分)（ODA)</t>
  </si>
  <si>
    <t>令和元年度</t>
    <rPh sb="0" eb="2">
      <t>レイワ</t>
    </rPh>
    <rPh sb="2" eb="3">
      <t>ガン</t>
    </rPh>
    <rPh sb="3" eb="5">
      <t>ネンド</t>
    </rPh>
    <phoneticPr fontId="13"/>
  </si>
  <si>
    <t>（項）地球環境保全費
　（大事項）地球環境の保全に必要な経費</t>
  </si>
  <si>
    <t>令和元年度</t>
    <rPh sb="0" eb="2">
      <t>レイワ</t>
    </rPh>
    <rPh sb="2" eb="5">
      <t>ガンネンド</t>
    </rPh>
    <phoneticPr fontId="13"/>
  </si>
  <si>
    <t>令和元年度</t>
    <rPh sb="0" eb="2">
      <t>レイワ</t>
    </rPh>
    <rPh sb="2" eb="5">
      <t>ガンネンド</t>
    </rPh>
    <phoneticPr fontId="13"/>
  </si>
  <si>
    <t>令和２年度行政事業レビュー対象外リスト</t>
    <rPh sb="0" eb="2">
      <t>レイワ</t>
    </rPh>
    <rPh sb="3" eb="5">
      <t>ネンド</t>
    </rPh>
    <rPh sb="5" eb="7">
      <t>ギョウセイ</t>
    </rPh>
    <rPh sb="7" eb="9">
      <t>ジギョウ</t>
    </rPh>
    <rPh sb="13" eb="16">
      <t>タイショウガイ</t>
    </rPh>
    <phoneticPr fontId="13"/>
  </si>
  <si>
    <t>令和元年度
補正後予算額</t>
    <rPh sb="0" eb="2">
      <t>レイワ</t>
    </rPh>
    <rPh sb="2" eb="3">
      <t>ガン</t>
    </rPh>
    <phoneticPr fontId="13"/>
  </si>
  <si>
    <t>令和元年度</t>
    <rPh sb="0" eb="2">
      <t>レイワ</t>
    </rPh>
    <rPh sb="2" eb="4">
      <t>ガンネン</t>
    </rPh>
    <rPh sb="3" eb="5">
      <t>ネンド</t>
    </rPh>
    <phoneticPr fontId="13"/>
  </si>
  <si>
    <t>令和２年度
当初予算額</t>
    <rPh sb="0" eb="2">
      <t>レイワ</t>
    </rPh>
    <rPh sb="3" eb="5">
      <t>ネンド</t>
    </rPh>
    <rPh sb="6" eb="8">
      <t>トウショ</t>
    </rPh>
    <rPh sb="8" eb="10">
      <t>ヨサン</t>
    </rPh>
    <rPh sb="10" eb="11">
      <t>ガク</t>
    </rPh>
    <phoneticPr fontId="13"/>
  </si>
  <si>
    <t>令和３年度
要求額</t>
    <rPh sb="0" eb="2">
      <t>レイワ</t>
    </rPh>
    <rPh sb="3" eb="5">
      <t>ネンド</t>
    </rPh>
    <rPh sb="6" eb="8">
      <t>ヨウキュウ</t>
    </rPh>
    <rPh sb="8" eb="9">
      <t>ガク</t>
    </rPh>
    <phoneticPr fontId="13"/>
  </si>
  <si>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5"/>
  </si>
  <si>
    <t>注２． 予備費を使用した場合は「備考」欄にその旨を記載するとともに、金額を記載すること。</t>
    <rPh sb="0" eb="1">
      <t>チュウ</t>
    </rPh>
    <phoneticPr fontId="5"/>
  </si>
  <si>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5"/>
  </si>
  <si>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5"/>
  </si>
  <si>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5"/>
  </si>
  <si>
    <t>注２．「行政事業レビュー対象事業数」は、令和元年度に実施した事業数であり、令和２年度から開始された事業（令和２年度新規事業）及び令和３年度予算概算要求において新規に要求する事業（令和３年度新規要求事業）は含まれない。</t>
    <rPh sb="20" eb="22">
      <t>レイワ</t>
    </rPh>
    <rPh sb="37" eb="39">
      <t>レイワ</t>
    </rPh>
    <rPh sb="52" eb="54">
      <t>レイワ</t>
    </rPh>
    <rPh sb="64" eb="66">
      <t>レイワ</t>
    </rPh>
    <rPh sb="89" eb="91">
      <t>レイワ</t>
    </rPh>
    <phoneticPr fontId="5"/>
  </si>
  <si>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5"/>
  </si>
  <si>
    <t>　　　　「廃止」：令和２年度の点検の結果、事業を廃止し令和３年度予算概算要求において予算要求を行わないもの（前年度終了事業等は含まない。）</t>
    <rPh sb="9" eb="11">
      <t>レイワ</t>
    </rPh>
    <rPh sb="27" eb="29">
      <t>レイワ</t>
    </rPh>
    <phoneticPr fontId="5"/>
  </si>
  <si>
    <t>　　　　「縮減」：令和２年度の点検の結果、見直しが行われ令和３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5"/>
  </si>
  <si>
    <t>　　　　「執行等改善」：令和２年度の点検の結果、令和３年度予算概算要求の金額に反映は行わないものの、明確な廃止年限の設定や執行等の改善を行うもの</t>
    <rPh sb="12" eb="14">
      <t>レイワ</t>
    </rPh>
    <rPh sb="24" eb="26">
      <t>レイワ</t>
    </rPh>
    <phoneticPr fontId="5"/>
  </si>
  <si>
    <t>　　　　　　　　　　　（概算要求時点で「改善事項を実施済み」又は「具体的な改善事項を意思決定済み」となるものに限る。）</t>
  </si>
  <si>
    <t>注４．　一般会計と特別会計の両会計から構成される事業については、一般会計及び特別会計ともに記入すること。事業によっては、一般会計と特別会計の両会計から構成されているものがあり、</t>
    <phoneticPr fontId="13"/>
  </si>
  <si>
    <t>注５．「(参考)令和３年度要求額」は、行政事業レビューシートの作成・公表の対象となる事業（令和元年度実施事業、令和２年度新規事業、令和３年度新規要求事業）の要求合計額である。</t>
    <rPh sb="0" eb="1">
      <t>チュウ</t>
    </rPh>
    <rPh sb="5" eb="7">
      <t>サンコウ</t>
    </rPh>
    <rPh sb="8" eb="10">
      <t>レイワ</t>
    </rPh>
    <rPh sb="11" eb="13">
      <t>ネンド</t>
    </rPh>
    <rPh sb="13" eb="15">
      <t>ヨウキュウ</t>
    </rPh>
    <rPh sb="15" eb="16">
      <t>ガク</t>
    </rPh>
    <rPh sb="19" eb="21">
      <t>ギョウセイ</t>
    </rPh>
    <rPh sb="21" eb="23">
      <t>ジギョウ</t>
    </rPh>
    <rPh sb="31" eb="33">
      <t>サクセイ</t>
    </rPh>
    <rPh sb="34" eb="36">
      <t>コウヒョウ</t>
    </rPh>
    <rPh sb="37" eb="39">
      <t>タイショウ</t>
    </rPh>
    <rPh sb="42" eb="44">
      <t>ジギョウ</t>
    </rPh>
    <rPh sb="45" eb="47">
      <t>レイワ</t>
    </rPh>
    <rPh sb="47" eb="49">
      <t>ガンネン</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13"/>
  </si>
  <si>
    <t>注１．　該当がない場合は「－」を記載し、負の数値を記載する場合は「▲」を使用する。</t>
    <rPh sb="0" eb="1">
      <t>チュウ</t>
    </rPh>
    <rPh sb="4" eb="6">
      <t>ガイトウ</t>
    </rPh>
    <rPh sb="9" eb="11">
      <t>バアイ</t>
    </rPh>
    <rPh sb="16" eb="18">
      <t>キサイ</t>
    </rPh>
    <phoneticPr fontId="5"/>
  </si>
  <si>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5"/>
  </si>
  <si>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5"/>
  </si>
  <si>
    <t>　　　　「執行等改善」：令和２年度の点検の結果、令和３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5"/>
  </si>
  <si>
    <t>　　　　「年度内に改善を検討」：令和２年度の点検の結果、令和３年度予算概算要求の金額に反映は行わないものの、令和２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5"/>
  </si>
  <si>
    <t>　　　　「予定通り終了」：前年度終了事業等であって、予定通り事業を終了し令和３年度予算概算要求において予算要求しないもの。</t>
    <rPh sb="36" eb="38">
      <t>レイワ</t>
    </rPh>
    <phoneticPr fontId="5"/>
  </si>
  <si>
    <t>　　　　「現状通り」：令和２年度の点検の結果、令和３年度予算概算要求の金額に反映すべき点及び執行等で改善すべき点がないもの（廃止、縮減、執行等改善、年度内に改善を検討及び予定通り終了以外のもの）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5"/>
  </si>
  <si>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5"/>
  </si>
  <si>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5"/>
  </si>
  <si>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5"/>
  </si>
  <si>
    <t>注５．「外部有識者点検対象」欄については、令和２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８年度、平成２９年度、平成３０年度又は令和元年度の行政事業レビューの取組において外部有識者の点検を受けたものは、それぞれ「平成２８年度対象」、「平成２９年度対象」、「平成３０年度対象」、「令和元年度対象」と記載する。なお、令和２年度に外部有識者の点検を受ける事業について、平成２８年度、平成２９年度、平成３０年度又は令和元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ヘイセイ</t>
    </rPh>
    <rPh sb="164" eb="165">
      <t>マタ</t>
    </rPh>
    <rPh sb="166" eb="168">
      <t>レイワ</t>
    </rPh>
    <rPh sb="168" eb="170">
      <t>ガンネン</t>
    </rPh>
    <rPh sb="170" eb="171">
      <t>ド</t>
    </rPh>
    <rPh sb="208" eb="210">
      <t>ヘイセイ</t>
    </rPh>
    <rPh sb="214" eb="216">
      <t>タイショウ</t>
    </rPh>
    <rPh sb="219" eb="221">
      <t>ヘイセイ</t>
    </rPh>
    <rPh sb="225" eb="227">
      <t>タイショウ</t>
    </rPh>
    <rPh sb="230" eb="232">
      <t>ヘイセイ</t>
    </rPh>
    <rPh sb="236" eb="238">
      <t>タイショウ</t>
    </rPh>
    <rPh sb="241" eb="243">
      <t>レイワ</t>
    </rPh>
    <rPh sb="243" eb="245">
      <t>ガンネン</t>
    </rPh>
    <rPh sb="245" eb="246">
      <t>ド</t>
    </rPh>
    <rPh sb="246" eb="248">
      <t>タイショウ</t>
    </rPh>
    <rPh sb="250" eb="252">
      <t>キサイ</t>
    </rPh>
    <rPh sb="258" eb="260">
      <t>レイワ</t>
    </rPh>
    <rPh sb="264" eb="266">
      <t>ガイブ</t>
    </rPh>
    <rPh sb="266" eb="269">
      <t>ユウシキシャ</t>
    </rPh>
    <rPh sb="270" eb="272">
      <t>テンケン</t>
    </rPh>
    <rPh sb="273" eb="274">
      <t>ウ</t>
    </rPh>
    <rPh sb="276" eb="278">
      <t>ジギョウ</t>
    </rPh>
    <rPh sb="283" eb="285">
      <t>ヘイセイ</t>
    </rPh>
    <rPh sb="290" eb="292">
      <t>ヘイセイ</t>
    </rPh>
    <rPh sb="297" eb="299">
      <t>ヘイセイ</t>
    </rPh>
    <rPh sb="303" eb="304">
      <t>マタ</t>
    </rPh>
    <rPh sb="305" eb="307">
      <t>レイワ</t>
    </rPh>
    <rPh sb="307" eb="309">
      <t>ガンネン</t>
    </rPh>
    <rPh sb="309" eb="310">
      <t>ド</t>
    </rPh>
    <rPh sb="312" eb="314">
      <t>テンケン</t>
    </rPh>
    <rPh sb="315" eb="316">
      <t>ウ</t>
    </rPh>
    <rPh sb="320" eb="322">
      <t>バアイ</t>
    </rPh>
    <rPh sb="364" eb="366">
      <t>ケイゾク</t>
    </rPh>
    <rPh sb="367" eb="369">
      <t>ゼヒ</t>
    </rPh>
    <rPh sb="382" eb="384">
      <t>キサイ</t>
    </rPh>
    <phoneticPr fontId="5"/>
  </si>
  <si>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5"/>
  </si>
  <si>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5"/>
  </si>
  <si>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5"/>
  </si>
  <si>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5"/>
  </si>
  <si>
    <t>　　　　「その他」：上記の基準には該当しないが、行政事業レビュー推進チームが選定したもの。</t>
  </si>
  <si>
    <t>廃棄物エネルギーの有効活用によるマルチベネフィット達成促進事業</t>
  </si>
  <si>
    <t>低炭素型ディーゼルトラック等普及加速化事業（国交省連携事業）</t>
  </si>
  <si>
    <t>脱炭素型金属リサイクルシステムの早期社会実装化に向けた実証事業</t>
  </si>
  <si>
    <t>令和２年度
当初予算額</t>
    <rPh sb="0" eb="2">
      <t>レイワ</t>
    </rPh>
    <rPh sb="3" eb="5">
      <t>ネンド</t>
    </rPh>
    <phoneticPr fontId="13"/>
  </si>
  <si>
    <t>令和３年度
要求額</t>
    <rPh sb="0" eb="2">
      <t>レイワ</t>
    </rPh>
    <phoneticPr fontId="13"/>
  </si>
  <si>
    <t>ＥＳＴ普及推進・エコモビリティ技術海外展開推進費</t>
  </si>
  <si>
    <t>海洋プラスチックごみ総合対策</t>
  </si>
  <si>
    <t>バイオマスプラスチック利活用検討業務</t>
  </si>
  <si>
    <t>○</t>
    <phoneticPr fontId="13"/>
  </si>
  <si>
    <t>○</t>
    <phoneticPr fontId="13"/>
  </si>
  <si>
    <t>施策名：8.環境・経済・社旗の統合的向上</t>
    <phoneticPr fontId="13"/>
  </si>
  <si>
    <t>令和３年度
要求額</t>
    <rPh sb="0" eb="2">
      <t>レイワ</t>
    </rPh>
    <rPh sb="3" eb="5">
      <t>ネンド</t>
    </rPh>
    <phoneticPr fontId="13"/>
  </si>
  <si>
    <t>令和元年度対象</t>
  </si>
  <si>
    <t>施策名：7.環境保健対策の推進</t>
    <rPh sb="6" eb="8">
      <t>カンキョウ</t>
    </rPh>
    <rPh sb="8" eb="10">
      <t>ホケン</t>
    </rPh>
    <rPh sb="10" eb="12">
      <t>タイサク</t>
    </rPh>
    <rPh sb="13" eb="15">
      <t>スイシン</t>
    </rPh>
    <phoneticPr fontId="13"/>
  </si>
  <si>
    <t>水俣病対策地方債償還費</t>
    <rPh sb="0" eb="3">
      <t>ミナマタビョウ</t>
    </rPh>
    <rPh sb="3" eb="5">
      <t>タイサク</t>
    </rPh>
    <rPh sb="5" eb="7">
      <t>チホウ</t>
    </rPh>
    <rPh sb="7" eb="8">
      <t>サイ</t>
    </rPh>
    <rPh sb="8" eb="10">
      <t>ショウカン</t>
    </rPh>
    <rPh sb="10" eb="11">
      <t>ヒ</t>
    </rPh>
    <phoneticPr fontId="13"/>
  </si>
  <si>
    <t>施策名：9.環境政策の基盤整備</t>
    <phoneticPr fontId="13"/>
  </si>
  <si>
    <t>災害対応強化費</t>
    <rPh sb="0" eb="2">
      <t>サイガイ</t>
    </rPh>
    <rPh sb="2" eb="4">
      <t>タイオウ</t>
    </rPh>
    <rPh sb="4" eb="7">
      <t>キョウカヒ</t>
    </rPh>
    <phoneticPr fontId="13"/>
  </si>
  <si>
    <t>官房総務課</t>
    <rPh sb="0" eb="2">
      <t>カンボウ</t>
    </rPh>
    <rPh sb="2" eb="5">
      <t>ソウムカ</t>
    </rPh>
    <phoneticPr fontId="13"/>
  </si>
  <si>
    <t>（項）環境政策基盤整備費
　（大事項）環境政策基盤整備等に必要な経費</t>
    <rPh sb="1" eb="2">
      <t>コウ</t>
    </rPh>
    <rPh sb="3" eb="5">
      <t>カンキョウ</t>
    </rPh>
    <rPh sb="5" eb="7">
      <t>セイサク</t>
    </rPh>
    <rPh sb="7" eb="9">
      <t>キバン</t>
    </rPh>
    <rPh sb="9" eb="12">
      <t>セイビヒ</t>
    </rPh>
    <rPh sb="15" eb="17">
      <t>ダイジ</t>
    </rPh>
    <rPh sb="17" eb="18">
      <t>コウ</t>
    </rPh>
    <rPh sb="19" eb="21">
      <t>カンキョウ</t>
    </rPh>
    <rPh sb="21" eb="23">
      <t>セイサク</t>
    </rPh>
    <rPh sb="23" eb="25">
      <t>キバン</t>
    </rPh>
    <rPh sb="25" eb="27">
      <t>セイビ</t>
    </rPh>
    <rPh sb="27" eb="28">
      <t>トウ</t>
    </rPh>
    <rPh sb="29" eb="31">
      <t>ヒツヨウ</t>
    </rPh>
    <rPh sb="32" eb="34">
      <t>ケイヒ</t>
    </rPh>
    <phoneticPr fontId="13"/>
  </si>
  <si>
    <t>経済産業省</t>
  </si>
  <si>
    <t>-</t>
    <phoneticPr fontId="13"/>
  </si>
  <si>
    <t>-</t>
    <phoneticPr fontId="13"/>
  </si>
  <si>
    <t>-</t>
    <phoneticPr fontId="13"/>
  </si>
  <si>
    <t>-</t>
    <phoneticPr fontId="13"/>
  </si>
  <si>
    <t>-</t>
    <phoneticPr fontId="13"/>
  </si>
  <si>
    <t>農林水産省</t>
  </si>
  <si>
    <t>原子力規制委員会</t>
  </si>
  <si>
    <t>内閣官房</t>
  </si>
  <si>
    <t>新32</t>
  </si>
  <si>
    <t>（項）地方環境事務所施設費
（大事項）地方環境事務所施設整備に必要な経費</t>
    <rPh sb="3" eb="5">
      <t>チホウ</t>
    </rPh>
    <rPh sb="5" eb="7">
      <t>カンキョウ</t>
    </rPh>
    <rPh sb="7" eb="10">
      <t>ジムショ</t>
    </rPh>
    <rPh sb="10" eb="12">
      <t>シセツ</t>
    </rPh>
    <rPh sb="12" eb="13">
      <t>ヒ</t>
    </rPh>
    <rPh sb="19" eb="21">
      <t>チホウ</t>
    </rPh>
    <rPh sb="21" eb="23">
      <t>カンキョウ</t>
    </rPh>
    <rPh sb="23" eb="26">
      <t>ジムショ</t>
    </rPh>
    <rPh sb="26" eb="28">
      <t>シセツ</t>
    </rPh>
    <rPh sb="28" eb="30">
      <t>セイビ</t>
    </rPh>
    <rPh sb="31" eb="33">
      <t>ヒツヨウ</t>
    </rPh>
    <rPh sb="34" eb="36">
      <t>ケイヒ</t>
    </rPh>
    <phoneticPr fontId="13"/>
  </si>
  <si>
    <t>令和6年度</t>
    <rPh sb="0" eb="2">
      <t>レイワ</t>
    </rPh>
    <rPh sb="3" eb="5">
      <t>ネンド</t>
    </rPh>
    <phoneticPr fontId="13"/>
  </si>
  <si>
    <t>令和2年度</t>
    <rPh sb="0" eb="2">
      <t>レイワ</t>
    </rPh>
    <rPh sb="3" eb="5">
      <t>ネンド</t>
    </rPh>
    <phoneticPr fontId="13"/>
  </si>
  <si>
    <t>令和12年度</t>
    <rPh sb="0" eb="2">
      <t>レイワ</t>
    </rPh>
    <rPh sb="4" eb="6">
      <t>ネンド</t>
    </rPh>
    <phoneticPr fontId="13"/>
  </si>
  <si>
    <t>平成24年度</t>
    <phoneticPr fontId="13"/>
  </si>
  <si>
    <t>ライフスタイルの変革による脱炭素社会の構築事業等</t>
    <rPh sb="8" eb="10">
      <t>ヘンカク</t>
    </rPh>
    <rPh sb="13" eb="14">
      <t>ダツ</t>
    </rPh>
    <rPh sb="14" eb="16">
      <t>タンソ</t>
    </rPh>
    <rPh sb="16" eb="18">
      <t>シャカイ</t>
    </rPh>
    <rPh sb="19" eb="21">
      <t>コウチク</t>
    </rPh>
    <rPh sb="21" eb="23">
      <t>ジギョウ</t>
    </rPh>
    <rPh sb="23" eb="24">
      <t>トウ</t>
    </rPh>
    <phoneticPr fontId="13"/>
  </si>
  <si>
    <t>パリ協定達成に向けた企業のバリューチェーン全体での削減取組推進事業</t>
    <rPh sb="2" eb="4">
      <t>キョウテイ</t>
    </rPh>
    <rPh sb="4" eb="6">
      <t>タッセイ</t>
    </rPh>
    <rPh sb="7" eb="8">
      <t>ム</t>
    </rPh>
    <rPh sb="10" eb="12">
      <t>キギョウ</t>
    </rPh>
    <rPh sb="21" eb="23">
      <t>ゼンタイ</t>
    </rPh>
    <rPh sb="25" eb="27">
      <t>サクゲン</t>
    </rPh>
    <rPh sb="27" eb="29">
      <t>トリクミ</t>
    </rPh>
    <rPh sb="29" eb="31">
      <t>スイシン</t>
    </rPh>
    <rPh sb="31" eb="33">
      <t>ジギョウ</t>
    </rPh>
    <phoneticPr fontId="13"/>
  </si>
  <si>
    <t>令和4年度</t>
    <rPh sb="0" eb="2">
      <t>レイワ</t>
    </rPh>
    <rPh sb="3" eb="5">
      <t>ネンド</t>
    </rPh>
    <phoneticPr fontId="13"/>
  </si>
  <si>
    <t>令和5年度</t>
    <rPh sb="0" eb="2">
      <t>レイワ</t>
    </rPh>
    <rPh sb="3" eb="5">
      <t>ネンド</t>
    </rPh>
    <phoneticPr fontId="13"/>
  </si>
  <si>
    <t>CCUS早期社会実装のための脱炭素・循環型社会モデル構築事業（一部経済産業省連携事業）</t>
    <phoneticPr fontId="13"/>
  </si>
  <si>
    <t>令和3年度</t>
    <rPh sb="0" eb="2">
      <t>レイワ</t>
    </rPh>
    <rPh sb="3" eb="5">
      <t>ネンド</t>
    </rPh>
    <phoneticPr fontId="13"/>
  </si>
  <si>
    <t>家庭における脱炭素ライフスタイル構築促進事業</t>
    <rPh sb="0" eb="2">
      <t>カテイ</t>
    </rPh>
    <rPh sb="6" eb="7">
      <t>ダツ</t>
    </rPh>
    <rPh sb="7" eb="9">
      <t>タンソ</t>
    </rPh>
    <rPh sb="16" eb="18">
      <t>コウチク</t>
    </rPh>
    <rPh sb="18" eb="20">
      <t>ソクシン</t>
    </rPh>
    <rPh sb="20" eb="22">
      <t>ジギョウ</t>
    </rPh>
    <phoneticPr fontId="13"/>
  </si>
  <si>
    <t>国際パートナーシップを活用した高効率ノンフロン機器導入拡大等事業</t>
    <rPh sb="11" eb="13">
      <t>カツヨウ</t>
    </rPh>
    <rPh sb="15" eb="18">
      <t>コウコウリツ</t>
    </rPh>
    <rPh sb="23" eb="25">
      <t>キキ</t>
    </rPh>
    <rPh sb="25" eb="27">
      <t>ドウニュウ</t>
    </rPh>
    <rPh sb="27" eb="29">
      <t>カクダイ</t>
    </rPh>
    <rPh sb="29" eb="30">
      <t>トウ</t>
    </rPh>
    <rPh sb="30" eb="32">
      <t>ジギョウ</t>
    </rPh>
    <phoneticPr fontId="13"/>
  </si>
  <si>
    <t>セルロースナノファイバー（CNF）等の次世代素材活用推進事業（経済産業省・農林水産省連携事業）</t>
    <phoneticPr fontId="13"/>
  </si>
  <si>
    <t>再エネ等を活用した水素社会推進事業（一部国土交通省連携事業）</t>
    <phoneticPr fontId="13"/>
  </si>
  <si>
    <t>再生可能エネルギー電気・熱自立的普及促進事業（一部経済産業省連携事業）</t>
    <rPh sb="23" eb="25">
      <t>イチブ</t>
    </rPh>
    <phoneticPr fontId="13"/>
  </si>
  <si>
    <t>建築物等の脱炭素化・レジリエンス強化促進事業（一部経済産業省・国土交通省・厚生労働省連携事業）</t>
    <rPh sb="0" eb="3">
      <t>ケンチクブツ</t>
    </rPh>
    <rPh sb="3" eb="4">
      <t>トウ</t>
    </rPh>
    <rPh sb="5" eb="6">
      <t>ダツ</t>
    </rPh>
    <rPh sb="6" eb="8">
      <t>タンソ</t>
    </rPh>
    <rPh sb="8" eb="9">
      <t>カ</t>
    </rPh>
    <rPh sb="16" eb="18">
      <t>キョウカ</t>
    </rPh>
    <rPh sb="18" eb="20">
      <t>ソクシン</t>
    </rPh>
    <rPh sb="20" eb="22">
      <t>ジギョウ</t>
    </rPh>
    <phoneticPr fontId="13"/>
  </si>
  <si>
    <t>令和5年度</t>
    <rPh sb="0" eb="2">
      <t>レイワ</t>
    </rPh>
    <rPh sb="3" eb="5">
      <t>ネンド</t>
    </rPh>
    <phoneticPr fontId="13"/>
  </si>
  <si>
    <t>令和3年度</t>
    <rPh sb="0" eb="2">
      <t>レイワ</t>
    </rPh>
    <rPh sb="3" eb="5">
      <t>ネンド</t>
    </rPh>
    <phoneticPr fontId="2"/>
  </si>
  <si>
    <t>廃熱・未利用熱・営農地等の効率的活用による脱炭素化推進事業（一部農林水産省連携事業）</t>
    <rPh sb="0" eb="2">
      <t>ハイネツ</t>
    </rPh>
    <rPh sb="3" eb="6">
      <t>ミリヨウ</t>
    </rPh>
    <rPh sb="6" eb="7">
      <t>ネツ</t>
    </rPh>
    <rPh sb="8" eb="10">
      <t>エイノウ</t>
    </rPh>
    <rPh sb="10" eb="11">
      <t>チ</t>
    </rPh>
    <rPh sb="11" eb="12">
      <t>トウ</t>
    </rPh>
    <rPh sb="13" eb="16">
      <t>コウリツテキ</t>
    </rPh>
    <rPh sb="16" eb="18">
      <t>カツヨウ</t>
    </rPh>
    <rPh sb="21" eb="22">
      <t>ダツ</t>
    </rPh>
    <rPh sb="22" eb="24">
      <t>タンソ</t>
    </rPh>
    <rPh sb="24" eb="25">
      <t>カ</t>
    </rPh>
    <rPh sb="25" eb="27">
      <t>スイシン</t>
    </rPh>
    <rPh sb="27" eb="29">
      <t>ジギョウ</t>
    </rPh>
    <rPh sb="30" eb="32">
      <t>イチブ</t>
    </rPh>
    <rPh sb="32" eb="34">
      <t>ノウリン</t>
    </rPh>
    <rPh sb="34" eb="37">
      <t>スイサンショウ</t>
    </rPh>
    <rPh sb="37" eb="39">
      <t>レンケイ</t>
    </rPh>
    <rPh sb="39" eb="41">
      <t>ジギョウ</t>
    </rPh>
    <phoneticPr fontId="13"/>
  </si>
  <si>
    <t>脱フロン・低炭素社会の早期実現のための省エネ型自然冷媒機器導入加速化事業（農林水産省・経済産業省・国土交通省連携事業）</t>
    <phoneticPr fontId="13"/>
  </si>
  <si>
    <t>平成31年度</t>
    <phoneticPr fontId="13"/>
  </si>
  <si>
    <t>戸建住宅におけるネット・ゼロ・エネルギー・ハウス（ZEH）化支援事業（経済産業省・国土交通省連携事業）</t>
    <phoneticPr fontId="13"/>
  </si>
  <si>
    <t>水素を活用した社会基盤構築事業（一部国土交通省連携事業）</t>
    <phoneticPr fontId="13"/>
  </si>
  <si>
    <t>世界を牽引するイノベーション確立のための部材や素材の社会実装・普及展開加速化事業</t>
    <rPh sb="0" eb="2">
      <t>セカイ</t>
    </rPh>
    <rPh sb="3" eb="5">
      <t>ケンイン</t>
    </rPh>
    <rPh sb="14" eb="16">
      <t>カクリツ</t>
    </rPh>
    <rPh sb="20" eb="22">
      <t>ブザイ</t>
    </rPh>
    <rPh sb="23" eb="25">
      <t>ソザイ</t>
    </rPh>
    <rPh sb="26" eb="28">
      <t>シャカイ</t>
    </rPh>
    <rPh sb="28" eb="30">
      <t>ジッソウ</t>
    </rPh>
    <rPh sb="31" eb="33">
      <t>フキュウ</t>
    </rPh>
    <rPh sb="33" eb="35">
      <t>テンカイ</t>
    </rPh>
    <rPh sb="35" eb="38">
      <t>カソクカ</t>
    </rPh>
    <rPh sb="38" eb="40">
      <t>ジギョウ</t>
    </rPh>
    <phoneticPr fontId="13"/>
  </si>
  <si>
    <t>令和２年度当初予算「新32-0009」の前倒し</t>
    <rPh sb="0" eb="2">
      <t>レイワ</t>
    </rPh>
    <rPh sb="3" eb="5">
      <t>ネンド</t>
    </rPh>
    <rPh sb="5" eb="7">
      <t>トウショ</t>
    </rPh>
    <rPh sb="7" eb="9">
      <t>ヨサン</t>
    </rPh>
    <rPh sb="20" eb="22">
      <t>マエダオ</t>
    </rPh>
    <phoneticPr fontId="13"/>
  </si>
  <si>
    <t>温室効果ガス観測技術衛星等による排出量検証に向けた技術高度化事業</t>
    <phoneticPr fontId="13"/>
  </si>
  <si>
    <t>長期戦略等を受けた中長期的温室効果ガス排出削減対策検討調査費</t>
    <phoneticPr fontId="13"/>
  </si>
  <si>
    <t>022:ＣＣＳによるカーボンマイナス社会推進事業と070:二酸化炭素の資源化を通じた炭素循環社会モデル構築促進事業が統合し、名称変更</t>
    <rPh sb="58" eb="60">
      <t>トウゴウ</t>
    </rPh>
    <rPh sb="62" eb="64">
      <t>メイショウ</t>
    </rPh>
    <rPh sb="64" eb="66">
      <t>ヘンコウ</t>
    </rPh>
    <phoneticPr fontId="13"/>
  </si>
  <si>
    <t>事業は終了しているが前年度繰越分あり</t>
    <rPh sb="0" eb="2">
      <t>ジギョウ</t>
    </rPh>
    <rPh sb="3" eb="5">
      <t>シュウリョウ</t>
    </rPh>
    <rPh sb="10" eb="14">
      <t>ゼンネンドク</t>
    </rPh>
    <rPh sb="14" eb="15">
      <t>コ</t>
    </rPh>
    <rPh sb="15" eb="16">
      <t>ブン</t>
    </rPh>
    <phoneticPr fontId="13"/>
  </si>
  <si>
    <t>事業の一部について041:建築物等の脱炭素化・レジリエンス強化促進事業へ組み替え</t>
    <rPh sb="0" eb="2">
      <t>ジギョウ</t>
    </rPh>
    <rPh sb="3" eb="5">
      <t>イチブ</t>
    </rPh>
    <rPh sb="36" eb="37">
      <t>ク</t>
    </rPh>
    <rPh sb="38" eb="39">
      <t>カ</t>
    </rPh>
    <phoneticPr fontId="13"/>
  </si>
  <si>
    <t>-</t>
    <phoneticPr fontId="13"/>
  </si>
  <si>
    <t>-</t>
    <phoneticPr fontId="13"/>
  </si>
  <si>
    <t>-</t>
    <phoneticPr fontId="13"/>
  </si>
  <si>
    <t>地域の再エネ主力化・レジリエンス強化促進事業</t>
    <phoneticPr fontId="13"/>
  </si>
  <si>
    <t>配送拠点等エネルギーステーション化による地域貢献型脱炭素物流等構築事業(一部経済産業省連携事業）</t>
    <phoneticPr fontId="13"/>
  </si>
  <si>
    <t>革新的な省CO2実現のための部材や素材の社会実装・普及展開加速化事業</t>
    <phoneticPr fontId="13"/>
  </si>
  <si>
    <t>浮体式洋上風力発電による地域の脱炭素化ビジネス促進事業</t>
    <phoneticPr fontId="13"/>
  </si>
  <si>
    <t>事業全体のマネジメント・サイクル体制確立事業</t>
    <phoneticPr fontId="13"/>
  </si>
  <si>
    <t>世界銀行市場メカニズム実施基金への拠出金</t>
    <phoneticPr fontId="13"/>
  </si>
  <si>
    <t>社会変革と物流脱炭素化を同時実現する先進技術導入促進事業（国土交通省連携事業）</t>
    <phoneticPr fontId="13"/>
  </si>
  <si>
    <t>外務省</t>
  </si>
  <si>
    <t>経済産業省　0370
経済産業省　0372
経済産業省　0375</t>
    <rPh sb="0" eb="2">
      <t>ケイザイ</t>
    </rPh>
    <rPh sb="2" eb="5">
      <t>サンギョウショウ</t>
    </rPh>
    <rPh sb="11" eb="13">
      <t>ケイザイ</t>
    </rPh>
    <rPh sb="13" eb="15">
      <t>サンギョウ</t>
    </rPh>
    <rPh sb="15" eb="16">
      <t>ショウ</t>
    </rPh>
    <rPh sb="22" eb="24">
      <t>ケイザイ</t>
    </rPh>
    <rPh sb="24" eb="26">
      <t>サンギョウ</t>
    </rPh>
    <rPh sb="26" eb="27">
      <t>ショウ</t>
    </rPh>
    <phoneticPr fontId="13"/>
  </si>
  <si>
    <t>沖合海底自然環境保全地域管理事業費</t>
    <rPh sb="0" eb="2">
      <t>オキアイ</t>
    </rPh>
    <rPh sb="2" eb="4">
      <t>カイテイ</t>
    </rPh>
    <rPh sb="4" eb="6">
      <t>シゼン</t>
    </rPh>
    <rPh sb="6" eb="8">
      <t>カンキョウ</t>
    </rPh>
    <rPh sb="8" eb="10">
      <t>ホゼン</t>
    </rPh>
    <rPh sb="10" eb="12">
      <t>チイキ</t>
    </rPh>
    <rPh sb="12" eb="14">
      <t>カンリ</t>
    </rPh>
    <rPh sb="14" eb="17">
      <t>ジギョウヒ</t>
    </rPh>
    <phoneticPr fontId="13"/>
  </si>
  <si>
    <t>自然環境局</t>
    <rPh sb="0" eb="2">
      <t>シゼン</t>
    </rPh>
    <rPh sb="2" eb="5">
      <t>カンキョウキョク</t>
    </rPh>
    <phoneticPr fontId="1"/>
  </si>
  <si>
    <t>一般会計</t>
    <rPh sb="0" eb="2">
      <t>イッパン</t>
    </rPh>
    <rPh sb="2" eb="4">
      <t>カイケイ</t>
    </rPh>
    <phoneticPr fontId="1"/>
  </si>
  <si>
    <t>自然生態系を基盤とする防災減災推進費</t>
    <rPh sb="0" eb="2">
      <t>シゼン</t>
    </rPh>
    <rPh sb="2" eb="5">
      <t>セイタイケイ</t>
    </rPh>
    <rPh sb="6" eb="8">
      <t>キバン</t>
    </rPh>
    <rPh sb="11" eb="13">
      <t>ボウサイ</t>
    </rPh>
    <rPh sb="13" eb="15">
      <t>ゲンサイ</t>
    </rPh>
    <rPh sb="15" eb="18">
      <t>スイシンヒ</t>
    </rPh>
    <phoneticPr fontId="13"/>
  </si>
  <si>
    <t>-</t>
    <phoneticPr fontId="13"/>
  </si>
  <si>
    <t>-</t>
    <phoneticPr fontId="13"/>
  </si>
  <si>
    <t>-</t>
    <phoneticPr fontId="13"/>
  </si>
  <si>
    <t>循環経済構築力強化プログラム事業</t>
    <rPh sb="0" eb="2">
      <t>ジュンカン</t>
    </rPh>
    <rPh sb="2" eb="4">
      <t>ケイザイ</t>
    </rPh>
    <rPh sb="4" eb="7">
      <t>コウチクリョク</t>
    </rPh>
    <rPh sb="7" eb="9">
      <t>キョウカ</t>
    </rPh>
    <rPh sb="14" eb="16">
      <t>ジギョウ</t>
    </rPh>
    <phoneticPr fontId="13"/>
  </si>
  <si>
    <t>令和元年度</t>
    <rPh sb="0" eb="2">
      <t>レイワ</t>
    </rPh>
    <rPh sb="2" eb="3">
      <t>モト</t>
    </rPh>
    <phoneticPr fontId="13"/>
  </si>
  <si>
    <t>地域に多面的価値を創出する廃棄物処理施設整備促進業務</t>
    <phoneticPr fontId="13"/>
  </si>
  <si>
    <t>予備費（17,381百万円）使用</t>
    <rPh sb="0" eb="3">
      <t>ヨビヒ</t>
    </rPh>
    <rPh sb="10" eb="13">
      <t>ヒャクマンエン</t>
    </rPh>
    <rPh sb="14" eb="16">
      <t>シヨウ</t>
    </rPh>
    <phoneticPr fontId="13"/>
  </si>
  <si>
    <t>温室効果ガス排出・吸収量管理体制整備費</t>
    <phoneticPr fontId="13"/>
  </si>
  <si>
    <t>J-クレジット制度運営・促進事業</t>
    <phoneticPr fontId="13"/>
  </si>
  <si>
    <t>気候技術センター・ネットワーク(CTCN)を活用した脱炭素技術の移転支援</t>
    <phoneticPr fontId="13"/>
  </si>
  <si>
    <t>-</t>
    <phoneticPr fontId="13"/>
  </si>
  <si>
    <t>-</t>
    <phoneticPr fontId="13"/>
  </si>
  <si>
    <t>-</t>
    <phoneticPr fontId="13"/>
  </si>
  <si>
    <t>-</t>
    <phoneticPr fontId="13"/>
  </si>
  <si>
    <t>-</t>
    <phoneticPr fontId="13"/>
  </si>
  <si>
    <t>-</t>
    <phoneticPr fontId="13"/>
  </si>
  <si>
    <t>-</t>
    <phoneticPr fontId="13"/>
  </si>
  <si>
    <t>-</t>
    <phoneticPr fontId="13"/>
  </si>
  <si>
    <t>（項）環境調査研修所
　（大事項）環境保全に関する調査、研修等に必要な経費
（項）環境調査研修所施設費
　（大事項）環境調査研修所施設整備に必要な経費</t>
    <rPh sb="1" eb="2">
      <t>コウ</t>
    </rPh>
    <rPh sb="3" eb="5">
      <t>カンキョウ</t>
    </rPh>
    <rPh sb="5" eb="7">
      <t>チョウサ</t>
    </rPh>
    <rPh sb="7" eb="10">
      <t>ケンシュウジョ</t>
    </rPh>
    <rPh sb="13" eb="15">
      <t>ダイジ</t>
    </rPh>
    <rPh sb="15" eb="16">
      <t>コウ</t>
    </rPh>
    <rPh sb="17" eb="19">
      <t>カンキョウ</t>
    </rPh>
    <rPh sb="19" eb="21">
      <t>ホゼン</t>
    </rPh>
    <rPh sb="22" eb="23">
      <t>カン</t>
    </rPh>
    <rPh sb="25" eb="27">
      <t>チョウサ</t>
    </rPh>
    <rPh sb="28" eb="31">
      <t>ケンシュウトウ</t>
    </rPh>
    <rPh sb="32" eb="34">
      <t>ヒツヨウ</t>
    </rPh>
    <rPh sb="35" eb="37">
      <t>ケイヒ</t>
    </rPh>
    <phoneticPr fontId="13"/>
  </si>
  <si>
    <r>
      <rPr>
        <strike/>
        <sz val="9"/>
        <rFont val="ＭＳ ゴシック"/>
        <family val="3"/>
        <charset val="128"/>
      </rPr>
      <t>大臣官房環境計画課、</t>
    </r>
    <r>
      <rPr>
        <sz val="9"/>
        <rFont val="ＭＳ ゴシック"/>
        <family val="3"/>
        <charset val="128"/>
      </rPr>
      <t>環境再生・資源循環局</t>
    </r>
    <rPh sb="0" eb="2">
      <t>ダイジン</t>
    </rPh>
    <rPh sb="2" eb="4">
      <t>カンボウ</t>
    </rPh>
    <rPh sb="4" eb="6">
      <t>カンキョウ</t>
    </rPh>
    <rPh sb="6" eb="8">
      <t>ケイカク</t>
    </rPh>
    <rPh sb="8" eb="9">
      <t>カ</t>
    </rPh>
    <rPh sb="10" eb="12">
      <t>カンキョウ</t>
    </rPh>
    <rPh sb="12" eb="14">
      <t>サイセイ</t>
    </rPh>
    <rPh sb="15" eb="17">
      <t>シゲン</t>
    </rPh>
    <rPh sb="17" eb="19">
      <t>ジュンカン</t>
    </rPh>
    <rPh sb="19" eb="20">
      <t>キョク</t>
    </rPh>
    <phoneticPr fontId="13"/>
  </si>
  <si>
    <t>グリーンボンドや地域の資金を活用した脱炭素化推進事業</t>
    <rPh sb="8" eb="10">
      <t>チイキ</t>
    </rPh>
    <rPh sb="11" eb="13">
      <t>シキン</t>
    </rPh>
    <rPh sb="14" eb="16">
      <t>カツヨウ</t>
    </rPh>
    <rPh sb="18" eb="19">
      <t>ダツ</t>
    </rPh>
    <rPh sb="19" eb="21">
      <t>タンソ</t>
    </rPh>
    <rPh sb="21" eb="22">
      <t>カ</t>
    </rPh>
    <rPh sb="22" eb="24">
      <t>スイシン</t>
    </rPh>
    <rPh sb="24" eb="26">
      <t>ジギョウ</t>
    </rPh>
    <phoneticPr fontId="13"/>
  </si>
  <si>
    <t>廃棄物処理システムにおけるエネルギー利活用・脱炭素化対策支援事業</t>
    <rPh sb="22" eb="23">
      <t>ダツ</t>
    </rPh>
    <phoneticPr fontId="13"/>
  </si>
  <si>
    <t>ICT等を活用した公害防止管理のスマート化検討費（「公害防止管理推進調査対策検討費」を名称変更）</t>
    <rPh sb="43" eb="45">
      <t>メイショウ</t>
    </rPh>
    <rPh sb="45" eb="47">
      <t>ヘンコウ</t>
    </rPh>
    <phoneticPr fontId="13"/>
  </si>
  <si>
    <t>国交省-117</t>
    <rPh sb="0" eb="3">
      <t>コッコウショウ</t>
    </rPh>
    <phoneticPr fontId="3"/>
  </si>
  <si>
    <t>（項）環境政策基盤整備費
　（大事項）環境問題に対する調査・研究・技術開発に必要な経費
（項）環境保健対策推進費
　（大事項）環境保健対策の推進に必要な経費</t>
    <rPh sb="46" eb="47">
      <t>コウ</t>
    </rPh>
    <rPh sb="48" eb="50">
      <t>カンキョウ</t>
    </rPh>
    <rPh sb="50" eb="52">
      <t>ホケン</t>
    </rPh>
    <rPh sb="52" eb="54">
      <t>タイサク</t>
    </rPh>
    <rPh sb="54" eb="57">
      <t>スイシンヒ</t>
    </rPh>
    <rPh sb="60" eb="62">
      <t>ダイジ</t>
    </rPh>
    <rPh sb="62" eb="63">
      <t>コウ</t>
    </rPh>
    <rPh sb="64" eb="66">
      <t>カンキョウ</t>
    </rPh>
    <rPh sb="66" eb="68">
      <t>ホケン</t>
    </rPh>
    <rPh sb="68" eb="70">
      <t>タイサク</t>
    </rPh>
    <rPh sb="71" eb="73">
      <t>スイシン</t>
    </rPh>
    <rPh sb="74" eb="76">
      <t>ヒツヨウ</t>
    </rPh>
    <rPh sb="77" eb="79">
      <t>ケイヒ</t>
    </rPh>
    <phoneticPr fontId="13"/>
  </si>
  <si>
    <t>「パリ協定等を受けた長期的温室効果ガス削減対策研究事業」から名称変更</t>
    <rPh sb="30" eb="32">
      <t>メイショウ</t>
    </rPh>
    <rPh sb="32" eb="34">
      <t>ヘンコウ</t>
    </rPh>
    <phoneticPr fontId="13"/>
  </si>
  <si>
    <t>脱炭素社会実現に向けた国際研究調査事業</t>
    <rPh sb="0" eb="1">
      <t>ダツ</t>
    </rPh>
    <rPh sb="1" eb="3">
      <t>タンソ</t>
    </rPh>
    <rPh sb="3" eb="5">
      <t>シャカイ</t>
    </rPh>
    <rPh sb="5" eb="7">
      <t>ジツゲン</t>
    </rPh>
    <rPh sb="8" eb="9">
      <t>ム</t>
    </rPh>
    <rPh sb="11" eb="13">
      <t>コクサイ</t>
    </rPh>
    <rPh sb="13" eb="15">
      <t>ケンキュウ</t>
    </rPh>
    <rPh sb="15" eb="17">
      <t>チョウサ</t>
    </rPh>
    <rPh sb="17" eb="19">
      <t>ジギョウ</t>
    </rPh>
    <phoneticPr fontId="13"/>
  </si>
  <si>
    <t>令和3年度</t>
    <rPh sb="0" eb="2">
      <t>レイワ</t>
    </rPh>
    <rPh sb="3" eb="5">
      <t>ネンド</t>
    </rPh>
    <phoneticPr fontId="1"/>
  </si>
  <si>
    <t>気候変動枠組条約拠出金</t>
  </si>
  <si>
    <t>「気候変動枠組条約・京都議定書拠出金」から名称変更</t>
  </si>
  <si>
    <t>令和8年度</t>
    <rPh sb="0" eb="2">
      <t>レイワ</t>
    </rPh>
    <rPh sb="3" eb="5">
      <t>ネンド</t>
    </rPh>
    <phoneticPr fontId="13"/>
  </si>
  <si>
    <t>－</t>
    <phoneticPr fontId="13"/>
  </si>
  <si>
    <t>－</t>
    <phoneticPr fontId="13"/>
  </si>
  <si>
    <t>国立・国定公園への誘客の推進事業
国立・国定公園、温泉地でのワーケーションの推進事業</t>
    <phoneticPr fontId="13"/>
  </si>
  <si>
    <t>日光国立公園「那須平成の森」管理運営事業</t>
    <rPh sb="18" eb="20">
      <t>ジギョウ</t>
    </rPh>
    <phoneticPr fontId="13"/>
  </si>
  <si>
    <t>国指定鳥獣保護区管理強化費</t>
  </si>
  <si>
    <t>野生生物専門員活用事業費</t>
    <phoneticPr fontId="13"/>
  </si>
  <si>
    <t>サプライチェーン改革・生産拠点の国内投資も踏まえた脱炭素社会への転換支援事業</t>
    <phoneticPr fontId="13"/>
  </si>
  <si>
    <t>大規模感染リスクを低減するための高機能換気設備等の導入支援事業</t>
    <phoneticPr fontId="13"/>
  </si>
  <si>
    <t>２年度補正　3,000百万円</t>
    <rPh sb="1" eb="3">
      <t>ネンド</t>
    </rPh>
    <rPh sb="3" eb="5">
      <t>ホセイ</t>
    </rPh>
    <rPh sb="11" eb="13">
      <t>ヒャクマン</t>
    </rPh>
    <rPh sb="13" eb="14">
      <t>エン</t>
    </rPh>
    <phoneticPr fontId="13"/>
  </si>
  <si>
    <t>２年度補正　5,000百万円</t>
    <rPh sb="1" eb="3">
      <t>ネンド</t>
    </rPh>
    <rPh sb="3" eb="5">
      <t>ホセイ</t>
    </rPh>
    <rPh sb="11" eb="13">
      <t>ヒャクマン</t>
    </rPh>
    <rPh sb="13" eb="14">
      <t>エン</t>
    </rPh>
    <phoneticPr fontId="13"/>
  </si>
  <si>
    <t>地球環境局
大臣官房環境影響評価課
自然環境局</t>
    <rPh sb="0" eb="2">
      <t>チキュウ</t>
    </rPh>
    <rPh sb="2" eb="4">
      <t>カンキョウ</t>
    </rPh>
    <rPh sb="4" eb="5">
      <t>キョク</t>
    </rPh>
    <phoneticPr fontId="13"/>
  </si>
  <si>
    <t>大臣官房環境経済課
地球環境局</t>
    <rPh sb="0" eb="2">
      <t>ダイジン</t>
    </rPh>
    <rPh sb="2" eb="4">
      <t>カンボウ</t>
    </rPh>
    <rPh sb="4" eb="6">
      <t>カンキョウ</t>
    </rPh>
    <rPh sb="6" eb="8">
      <t>ケイザイ</t>
    </rPh>
    <rPh sb="8" eb="9">
      <t>カ</t>
    </rPh>
    <rPh sb="10" eb="12">
      <t>チキュウ</t>
    </rPh>
    <rPh sb="12" eb="14">
      <t>カンキョウ</t>
    </rPh>
    <rPh sb="14" eb="15">
      <t>キョク</t>
    </rPh>
    <phoneticPr fontId="13"/>
  </si>
  <si>
    <t>環境再生・資源循環局
水・大気環境局</t>
    <rPh sb="0" eb="2">
      <t>カンキョウ</t>
    </rPh>
    <rPh sb="2" eb="4">
      <t>サイセイ</t>
    </rPh>
    <rPh sb="5" eb="7">
      <t>シゲン</t>
    </rPh>
    <rPh sb="7" eb="9">
      <t>ジュンカン</t>
    </rPh>
    <rPh sb="9" eb="10">
      <t>キョク</t>
    </rPh>
    <phoneticPr fontId="13"/>
  </si>
  <si>
    <t>令和元年度</t>
    <rPh sb="0" eb="2">
      <t>レイワ</t>
    </rPh>
    <rPh sb="2" eb="5">
      <t>ガンネンド</t>
    </rPh>
    <phoneticPr fontId="0"/>
  </si>
  <si>
    <t>令和2年度</t>
    <rPh sb="0" eb="2">
      <t>レイワ</t>
    </rPh>
    <rPh sb="3" eb="5">
      <t>ネンド</t>
    </rPh>
    <phoneticPr fontId="0"/>
  </si>
  <si>
    <t>国土交通省</t>
  </si>
  <si>
    <t>令和元年度</t>
    <rPh sb="0" eb="2">
      <t>レイワ</t>
    </rPh>
    <rPh sb="2" eb="4">
      <t>ガンネン</t>
    </rPh>
    <rPh sb="4" eb="5">
      <t>ド</t>
    </rPh>
    <phoneticPr fontId="0"/>
  </si>
  <si>
    <t>令和9年度</t>
    <rPh sb="0" eb="2">
      <t>レイワ</t>
    </rPh>
    <rPh sb="3" eb="5">
      <t>ネンド</t>
    </rPh>
    <phoneticPr fontId="0"/>
  </si>
  <si>
    <t>昭和44年度</t>
    <phoneticPr fontId="13"/>
  </si>
  <si>
    <t>令和2年度</t>
    <rPh sb="0" eb="2">
      <t>レイワ</t>
    </rPh>
    <rPh sb="3" eb="5">
      <t>ネンド</t>
    </rPh>
    <phoneticPr fontId="13"/>
  </si>
  <si>
    <t>ポスト2020目標検討等調査費</t>
    <rPh sb="7" eb="9">
      <t>モクヒョウ</t>
    </rPh>
    <rPh sb="9" eb="11">
      <t>ケントウ</t>
    </rPh>
    <rPh sb="11" eb="12">
      <t>トウ</t>
    </rPh>
    <rPh sb="12" eb="15">
      <t>チョウサヒ</t>
    </rPh>
    <phoneticPr fontId="13"/>
  </si>
  <si>
    <t>終了(予定)なし</t>
    <phoneticPr fontId="13"/>
  </si>
  <si>
    <t>外部有識者点検対象外</t>
    <rPh sb="0" eb="2">
      <t>ガイブ</t>
    </rPh>
    <rPh sb="2" eb="5">
      <t>ユウシキシャ</t>
    </rPh>
    <rPh sb="5" eb="7">
      <t>テンケン</t>
    </rPh>
    <rPh sb="7" eb="10">
      <t>タイショウガイ</t>
    </rPh>
    <phoneticPr fontId="13"/>
  </si>
  <si>
    <t>PCB廃棄物の処理期限までの処理達成に向けて、より効率的かつ効果的に事業を実施すること。
また、一者応札の改善に向けた取り組みを検討、実施すること。</t>
    <rPh sb="67" eb="69">
      <t>ジッシ</t>
    </rPh>
    <phoneticPr fontId="13"/>
  </si>
  <si>
    <t>効率的かつ効果的な事業の実施のため、必要に応じて市町村等に対して適切な予算執行の指導・監督を実施すること。
また、一者応札の改善に向けた取り組みを検討、実施すること。</t>
    <rPh sb="9" eb="11">
      <t>ジギョウ</t>
    </rPh>
    <phoneticPr fontId="13"/>
  </si>
  <si>
    <t>災害等により発生した廃棄物の適正処理に向けて、引き続き、効果的・効率的な事業の実施に努めること。</t>
    <rPh sb="23" eb="24">
      <t>ヒ</t>
    </rPh>
    <rPh sb="25" eb="26">
      <t>ツヅ</t>
    </rPh>
    <phoneticPr fontId="13"/>
  </si>
  <si>
    <t>災害等により被害を受けた廃棄物処理施設等の早期復旧に向けて、引き続き、効率的・経済的な対応等に着目した事業の実施に努めること。</t>
    <rPh sb="6" eb="8">
      <t>ヒガイ</t>
    </rPh>
    <rPh sb="9" eb="10">
      <t>ウ</t>
    </rPh>
    <rPh sb="12" eb="15">
      <t>ハイキブツ</t>
    </rPh>
    <rPh sb="15" eb="17">
      <t>ショリ</t>
    </rPh>
    <rPh sb="17" eb="19">
      <t>シセツ</t>
    </rPh>
    <rPh sb="19" eb="20">
      <t>トウ</t>
    </rPh>
    <rPh sb="21" eb="23">
      <t>ソウキ</t>
    </rPh>
    <rPh sb="23" eb="25">
      <t>フッキュウ</t>
    </rPh>
    <rPh sb="26" eb="27">
      <t>ム</t>
    </rPh>
    <rPh sb="30" eb="31">
      <t>ヒ</t>
    </rPh>
    <rPh sb="32" eb="33">
      <t>ツヅ</t>
    </rPh>
    <rPh sb="35" eb="37">
      <t>コウリツ</t>
    </rPh>
    <rPh sb="37" eb="38">
      <t>テキ</t>
    </rPh>
    <rPh sb="39" eb="41">
      <t>ケイザイ</t>
    </rPh>
    <rPh sb="41" eb="42">
      <t>テキ</t>
    </rPh>
    <rPh sb="43" eb="45">
      <t>タイオウ</t>
    </rPh>
    <rPh sb="45" eb="46">
      <t>トウ</t>
    </rPh>
    <rPh sb="47" eb="49">
      <t>チャクモク</t>
    </rPh>
    <rPh sb="51" eb="53">
      <t>ジギョウ</t>
    </rPh>
    <rPh sb="54" eb="56">
      <t>ジッシ</t>
    </rPh>
    <rPh sb="57" eb="58">
      <t>ツト</t>
    </rPh>
    <phoneticPr fontId="13"/>
  </si>
  <si>
    <t>令和５年度までに、自治体における許可に係る情報の登録率を100%に引き上げる成果目標の達成に向け、引き続き効率的な事業の実施に努めること。</t>
    <rPh sb="0" eb="2">
      <t>レイワ</t>
    </rPh>
    <rPh sb="3" eb="5">
      <t>ネンド</t>
    </rPh>
    <rPh sb="9" eb="12">
      <t>ジチタイ</t>
    </rPh>
    <rPh sb="16" eb="18">
      <t>キョカ</t>
    </rPh>
    <rPh sb="19" eb="20">
      <t>カカ</t>
    </rPh>
    <rPh sb="21" eb="23">
      <t>ジョウホウ</t>
    </rPh>
    <rPh sb="24" eb="26">
      <t>トウロク</t>
    </rPh>
    <rPh sb="26" eb="27">
      <t>リツ</t>
    </rPh>
    <rPh sb="33" eb="34">
      <t>ヒ</t>
    </rPh>
    <rPh sb="35" eb="36">
      <t>ア</t>
    </rPh>
    <rPh sb="43" eb="45">
      <t>タッセイ</t>
    </rPh>
    <rPh sb="46" eb="47">
      <t>ム</t>
    </rPh>
    <rPh sb="49" eb="50">
      <t>ヒ</t>
    </rPh>
    <rPh sb="51" eb="52">
      <t>ツヅ</t>
    </rPh>
    <rPh sb="53" eb="56">
      <t>コウリツテキ</t>
    </rPh>
    <rPh sb="57" eb="59">
      <t>ジギョウ</t>
    </rPh>
    <rPh sb="60" eb="62">
      <t>ジッシ</t>
    </rPh>
    <rPh sb="63" eb="64">
      <t>ツト</t>
    </rPh>
    <phoneticPr fontId="13"/>
  </si>
  <si>
    <t>産業廃棄物処理業における更なるデジタル化の推進に向けた取組の一貫として、電子マニフェストシステムの各種機能強化を検討すること。</t>
    <rPh sb="0" eb="2">
      <t>サンギョウ</t>
    </rPh>
    <rPh sb="2" eb="5">
      <t>ハイキブツ</t>
    </rPh>
    <rPh sb="5" eb="7">
      <t>ショリ</t>
    </rPh>
    <rPh sb="7" eb="8">
      <t>ギョウ</t>
    </rPh>
    <rPh sb="12" eb="13">
      <t>サラ</t>
    </rPh>
    <rPh sb="19" eb="20">
      <t>カ</t>
    </rPh>
    <rPh sb="21" eb="23">
      <t>スイシン</t>
    </rPh>
    <rPh sb="24" eb="25">
      <t>ム</t>
    </rPh>
    <rPh sb="27" eb="29">
      <t>トリクミ</t>
    </rPh>
    <rPh sb="30" eb="32">
      <t>イッカン</t>
    </rPh>
    <rPh sb="36" eb="38">
      <t>デンシ</t>
    </rPh>
    <rPh sb="49" eb="51">
      <t>カクシュ</t>
    </rPh>
    <rPh sb="51" eb="53">
      <t>キノウ</t>
    </rPh>
    <rPh sb="53" eb="55">
      <t>キョウカ</t>
    </rPh>
    <rPh sb="56" eb="58">
      <t>ケントウ</t>
    </rPh>
    <phoneticPr fontId="13"/>
  </si>
  <si>
    <t>成果実績が向上していない状況を踏まえ、より効果的な新たな取組を検討し、成果目標の達成に努めること。
また、引き続き、一者応札の改善に向けた取り組みを検討すること。</t>
    <rPh sb="0" eb="2">
      <t>セイカ</t>
    </rPh>
    <rPh sb="2" eb="4">
      <t>ジッセキ</t>
    </rPh>
    <rPh sb="5" eb="7">
      <t>コウジョウ</t>
    </rPh>
    <rPh sb="12" eb="14">
      <t>ジョウキョウ</t>
    </rPh>
    <rPh sb="15" eb="16">
      <t>フ</t>
    </rPh>
    <rPh sb="25" eb="26">
      <t>アラ</t>
    </rPh>
    <rPh sb="35" eb="37">
      <t>セイカ</t>
    </rPh>
    <rPh sb="37" eb="39">
      <t>モクヒョウ</t>
    </rPh>
    <rPh sb="40" eb="42">
      <t>タッセイ</t>
    </rPh>
    <rPh sb="43" eb="44">
      <t>ツト</t>
    </rPh>
    <rPh sb="53" eb="54">
      <t>ヒ</t>
    </rPh>
    <rPh sb="55" eb="56">
      <t>ツヅ</t>
    </rPh>
    <rPh sb="58" eb="59">
      <t>イッ</t>
    </rPh>
    <rPh sb="59" eb="60">
      <t>シャ</t>
    </rPh>
    <rPh sb="60" eb="62">
      <t>オウサツ</t>
    </rPh>
    <rPh sb="63" eb="65">
      <t>カイゼン</t>
    </rPh>
    <rPh sb="66" eb="67">
      <t>ム</t>
    </rPh>
    <rPh sb="69" eb="70">
      <t>ト</t>
    </rPh>
    <rPh sb="71" eb="72">
      <t>ク</t>
    </rPh>
    <rPh sb="74" eb="76">
      <t>ケントウ</t>
    </rPh>
    <phoneticPr fontId="13"/>
  </si>
  <si>
    <t>使用済小型電子機器等の回収・再資源化量について、実績は着実に増加しているものの、成果目標の達成には至っていないため、引き続き、成果目標の達成に向けた取組の実施に努めること。</t>
    <rPh sb="0" eb="2">
      <t>シヨウ</t>
    </rPh>
    <rPh sb="2" eb="3">
      <t>ズ</t>
    </rPh>
    <rPh sb="3" eb="5">
      <t>コガタ</t>
    </rPh>
    <rPh sb="5" eb="7">
      <t>デンシ</t>
    </rPh>
    <rPh sb="7" eb="9">
      <t>キキ</t>
    </rPh>
    <rPh sb="9" eb="10">
      <t>トウ</t>
    </rPh>
    <rPh sb="11" eb="13">
      <t>カイシュウ</t>
    </rPh>
    <rPh sb="14" eb="18">
      <t>サイシゲンカ</t>
    </rPh>
    <rPh sb="18" eb="19">
      <t>リョウ</t>
    </rPh>
    <rPh sb="24" eb="26">
      <t>ジッセキ</t>
    </rPh>
    <rPh sb="27" eb="29">
      <t>チャクジツ</t>
    </rPh>
    <rPh sb="30" eb="32">
      <t>ゾウカ</t>
    </rPh>
    <rPh sb="40" eb="42">
      <t>セイカ</t>
    </rPh>
    <rPh sb="42" eb="44">
      <t>モクヒョウ</t>
    </rPh>
    <rPh sb="45" eb="47">
      <t>タッセイ</t>
    </rPh>
    <rPh sb="49" eb="50">
      <t>イタ</t>
    </rPh>
    <rPh sb="58" eb="59">
      <t>ヒ</t>
    </rPh>
    <rPh sb="60" eb="61">
      <t>ツヅ</t>
    </rPh>
    <rPh sb="63" eb="65">
      <t>セイカ</t>
    </rPh>
    <rPh sb="65" eb="67">
      <t>モクヒョウ</t>
    </rPh>
    <rPh sb="68" eb="70">
      <t>タッセイ</t>
    </rPh>
    <rPh sb="71" eb="72">
      <t>ム</t>
    </rPh>
    <rPh sb="74" eb="76">
      <t>トリクミ</t>
    </rPh>
    <rPh sb="77" eb="79">
      <t>ジッシ</t>
    </rPh>
    <rPh sb="80" eb="81">
      <t>ツト</t>
    </rPh>
    <phoneticPr fontId="13"/>
  </si>
  <si>
    <t>現状通り</t>
    <phoneticPr fontId="13"/>
  </si>
  <si>
    <t>地域の循環物質に応じた地域循環共生圏の形成促進に向けた検討や地域の実情に応じたモデル事業の実施について、引き続き、活動指標の設定を検討すること。
また、一者応札の改善に向けた取り組みを検討、実施すること。</t>
    <rPh sb="52" eb="53">
      <t>ヒ</t>
    </rPh>
    <rPh sb="54" eb="55">
      <t>ツヅ</t>
    </rPh>
    <phoneticPr fontId="13"/>
  </si>
  <si>
    <t>引き続き、UNEPから拠出金の使途について資料提供を受け、内容の把握及び効率的・経済的な執行に努めること。</t>
    <rPh sb="34" eb="35">
      <t>オヨ</t>
    </rPh>
    <phoneticPr fontId="13"/>
  </si>
  <si>
    <t>引き続き、年１回の定期的な報告書の内容確認により、予算計画、収支、活動内容の把握及び効率的・経済的な執行に努めること。</t>
    <rPh sb="0" eb="1">
      <t>ヒ</t>
    </rPh>
    <rPh sb="2" eb="3">
      <t>ツヅ</t>
    </rPh>
    <rPh sb="5" eb="6">
      <t>ネン</t>
    </rPh>
    <rPh sb="7" eb="8">
      <t>カイ</t>
    </rPh>
    <rPh sb="9" eb="12">
      <t>テイキテキ</t>
    </rPh>
    <rPh sb="13" eb="16">
      <t>ホウコクショ</t>
    </rPh>
    <rPh sb="17" eb="19">
      <t>ナイヨウ</t>
    </rPh>
    <rPh sb="19" eb="21">
      <t>カクニン</t>
    </rPh>
    <rPh sb="25" eb="27">
      <t>ヨサン</t>
    </rPh>
    <rPh sb="27" eb="29">
      <t>ケイカク</t>
    </rPh>
    <rPh sb="30" eb="32">
      <t>シュウシ</t>
    </rPh>
    <rPh sb="33" eb="35">
      <t>カツドウ</t>
    </rPh>
    <rPh sb="35" eb="37">
      <t>ナイヨウ</t>
    </rPh>
    <rPh sb="38" eb="40">
      <t>ハアク</t>
    </rPh>
    <phoneticPr fontId="13"/>
  </si>
  <si>
    <t>-</t>
    <phoneticPr fontId="13"/>
  </si>
  <si>
    <t>令和元年度に策定された使用済紙おむつの再生利用等に関するガイドラインを踏まえ、排出実態等の調査等を引き続き実施することとなるが、適切な予算規模での事業実施に努めること。
また、一者応札の改善に向けた取り組みを検討、実施すること。</t>
    <rPh sb="0" eb="2">
      <t>レイワ</t>
    </rPh>
    <rPh sb="2" eb="5">
      <t>ガンネンド</t>
    </rPh>
    <rPh sb="6" eb="8">
      <t>サクテイ</t>
    </rPh>
    <rPh sb="11" eb="13">
      <t>シヨウ</t>
    </rPh>
    <rPh sb="13" eb="14">
      <t>ズ</t>
    </rPh>
    <rPh sb="14" eb="15">
      <t>カミ</t>
    </rPh>
    <rPh sb="19" eb="21">
      <t>サイセイ</t>
    </rPh>
    <rPh sb="21" eb="23">
      <t>リヨウ</t>
    </rPh>
    <rPh sb="23" eb="24">
      <t>トウ</t>
    </rPh>
    <rPh sb="25" eb="26">
      <t>カン</t>
    </rPh>
    <rPh sb="35" eb="36">
      <t>フ</t>
    </rPh>
    <rPh sb="39" eb="41">
      <t>ハイシュツ</t>
    </rPh>
    <rPh sb="41" eb="43">
      <t>ジッタイ</t>
    </rPh>
    <rPh sb="43" eb="44">
      <t>トウ</t>
    </rPh>
    <rPh sb="45" eb="47">
      <t>チョウサ</t>
    </rPh>
    <rPh sb="47" eb="48">
      <t>トウ</t>
    </rPh>
    <rPh sb="49" eb="50">
      <t>ヒ</t>
    </rPh>
    <rPh sb="51" eb="52">
      <t>ツヅ</t>
    </rPh>
    <rPh sb="53" eb="55">
      <t>ジッシ</t>
    </rPh>
    <rPh sb="64" eb="66">
      <t>テキセツ</t>
    </rPh>
    <rPh sb="67" eb="69">
      <t>ヨサン</t>
    </rPh>
    <rPh sb="69" eb="71">
      <t>キボ</t>
    </rPh>
    <rPh sb="73" eb="75">
      <t>ジギョウ</t>
    </rPh>
    <rPh sb="75" eb="77">
      <t>ジッシ</t>
    </rPh>
    <rPh sb="78" eb="79">
      <t>ツト</t>
    </rPh>
    <phoneticPr fontId="13"/>
  </si>
  <si>
    <t>成果目標である、自動車リサイクル法における自動車破砕残さの発生量の低減については、成果目標に対して成果実績が70％程度で横ばいのまま推移しているため、その要因を分析するとともに、引き続き目標達成に向けた取組の実施に努めること。</t>
    <rPh sb="0" eb="2">
      <t>セイカ</t>
    </rPh>
    <rPh sb="2" eb="4">
      <t>モクヒョウ</t>
    </rPh>
    <rPh sb="8" eb="11">
      <t>ジドウシャ</t>
    </rPh>
    <rPh sb="16" eb="17">
      <t>ホウ</t>
    </rPh>
    <rPh sb="21" eb="24">
      <t>ジドウシャ</t>
    </rPh>
    <rPh sb="24" eb="26">
      <t>ハサイ</t>
    </rPh>
    <rPh sb="26" eb="27">
      <t>ザン</t>
    </rPh>
    <rPh sb="29" eb="32">
      <t>ハッセイリョウ</t>
    </rPh>
    <rPh sb="33" eb="35">
      <t>テイゲン</t>
    </rPh>
    <rPh sb="41" eb="43">
      <t>セイカ</t>
    </rPh>
    <rPh sb="43" eb="45">
      <t>モクヒョウ</t>
    </rPh>
    <rPh sb="46" eb="47">
      <t>タイ</t>
    </rPh>
    <rPh sb="49" eb="51">
      <t>セイカ</t>
    </rPh>
    <rPh sb="51" eb="53">
      <t>ジッセキ</t>
    </rPh>
    <rPh sb="57" eb="59">
      <t>テイド</t>
    </rPh>
    <rPh sb="60" eb="61">
      <t>ヨコ</t>
    </rPh>
    <rPh sb="66" eb="68">
      <t>スイイ</t>
    </rPh>
    <rPh sb="77" eb="79">
      <t>ヨウイン</t>
    </rPh>
    <rPh sb="80" eb="82">
      <t>ブンセキ</t>
    </rPh>
    <rPh sb="89" eb="90">
      <t>ヒ</t>
    </rPh>
    <rPh sb="91" eb="92">
      <t>ツヅ</t>
    </rPh>
    <rPh sb="93" eb="95">
      <t>モクヒョウ</t>
    </rPh>
    <rPh sb="95" eb="97">
      <t>タッセイ</t>
    </rPh>
    <rPh sb="98" eb="99">
      <t>ム</t>
    </rPh>
    <rPh sb="101" eb="103">
      <t>トリクミ</t>
    </rPh>
    <rPh sb="104" eb="106">
      <t>ジッシ</t>
    </rPh>
    <rPh sb="107" eb="108">
      <t>ツト</t>
    </rPh>
    <phoneticPr fontId="13"/>
  </si>
  <si>
    <t>毎年のように激甚な災害が発生してい一方で、本事業における成果実績が成果目標を下回っていることから、その要因の分析を行い、成果目標達成に向けた取組の実施により一層努めること。</t>
    <rPh sb="0" eb="2">
      <t>マイトシ</t>
    </rPh>
    <rPh sb="6" eb="8">
      <t>ゲキジン</t>
    </rPh>
    <rPh sb="9" eb="11">
      <t>サイガイ</t>
    </rPh>
    <rPh sb="12" eb="14">
      <t>ハッセイ</t>
    </rPh>
    <rPh sb="17" eb="19">
      <t>イッポウ</t>
    </rPh>
    <rPh sb="21" eb="22">
      <t>ホン</t>
    </rPh>
    <rPh sb="22" eb="24">
      <t>ジギョウ</t>
    </rPh>
    <rPh sb="51" eb="53">
      <t>ヨウイン</t>
    </rPh>
    <rPh sb="54" eb="56">
      <t>ブンセキ</t>
    </rPh>
    <rPh sb="57" eb="58">
      <t>オコナ</t>
    </rPh>
    <rPh sb="60" eb="62">
      <t>セイカ</t>
    </rPh>
    <rPh sb="62" eb="64">
      <t>モクヒョウ</t>
    </rPh>
    <rPh sb="64" eb="66">
      <t>タッセイ</t>
    </rPh>
    <rPh sb="67" eb="68">
      <t>ム</t>
    </rPh>
    <rPh sb="70" eb="72">
      <t>トリクミ</t>
    </rPh>
    <rPh sb="73" eb="75">
      <t>ジッシ</t>
    </rPh>
    <rPh sb="78" eb="80">
      <t>イッソウ</t>
    </rPh>
    <rPh sb="80" eb="81">
      <t>ツト</t>
    </rPh>
    <phoneticPr fontId="13"/>
  </si>
  <si>
    <t>令和元年度で終了の事業。これまでの成果を有効に活用し、さらに上の政策目標の達成のための参考とすること。</t>
    <rPh sb="0" eb="2">
      <t>レイワ</t>
    </rPh>
    <rPh sb="2" eb="4">
      <t>ガンネン</t>
    </rPh>
    <rPh sb="4" eb="5">
      <t>ド</t>
    </rPh>
    <rPh sb="6" eb="8">
      <t>シュウリョウ</t>
    </rPh>
    <rPh sb="9" eb="11">
      <t>ジギョウ</t>
    </rPh>
    <rPh sb="20" eb="22">
      <t>ユウコウ</t>
    </rPh>
    <rPh sb="23" eb="25">
      <t>カツヨウ</t>
    </rPh>
    <rPh sb="30" eb="31">
      <t>ウエ</t>
    </rPh>
    <rPh sb="32" eb="34">
      <t>セイサク</t>
    </rPh>
    <rPh sb="34" eb="36">
      <t>モクヒョウ</t>
    </rPh>
    <rPh sb="37" eb="39">
      <t>タッセイ</t>
    </rPh>
    <rPh sb="43" eb="45">
      <t>サンコウ</t>
    </rPh>
    <phoneticPr fontId="13"/>
  </si>
  <si>
    <t>令和元年度で終了の事業。これまでの成果を今後の政策立案等への参考として有効に活用すること。</t>
    <rPh sb="0" eb="2">
      <t>レイワ</t>
    </rPh>
    <rPh sb="2" eb="4">
      <t>ガンネン</t>
    </rPh>
    <rPh sb="4" eb="5">
      <t>ド</t>
    </rPh>
    <rPh sb="6" eb="8">
      <t>シュウリョウ</t>
    </rPh>
    <rPh sb="9" eb="11">
      <t>ジギョウ</t>
    </rPh>
    <rPh sb="20" eb="22">
      <t>コンゴ</t>
    </rPh>
    <rPh sb="23" eb="25">
      <t>セイサク</t>
    </rPh>
    <rPh sb="25" eb="27">
      <t>リツアン</t>
    </rPh>
    <rPh sb="27" eb="28">
      <t>トウ</t>
    </rPh>
    <rPh sb="30" eb="32">
      <t>サンコウ</t>
    </rPh>
    <rPh sb="35" eb="37">
      <t>ユウコウ</t>
    </rPh>
    <rPh sb="38" eb="40">
      <t>カツヨウ</t>
    </rPh>
    <phoneticPr fontId="13"/>
  </si>
  <si>
    <t>新型コロナウイルスの影響によるライフスタイルの変化を踏まえた食品ロス削減に向けた取組を検討すること。
また、成果目標のうち、外食産業の食品循環資源の再生利用等実施率の達成度が他の業種に比して低い状況であるため、その要因を分析し、成果目標の達成に向けた取組の実施に努めること。</t>
    <rPh sb="0" eb="2">
      <t>シンガタ</t>
    </rPh>
    <rPh sb="10" eb="12">
      <t>エイキョウ</t>
    </rPh>
    <rPh sb="23" eb="25">
      <t>ヘンカ</t>
    </rPh>
    <rPh sb="26" eb="27">
      <t>フ</t>
    </rPh>
    <rPh sb="30" eb="32">
      <t>ショクヒン</t>
    </rPh>
    <rPh sb="34" eb="36">
      <t>サクゲン</t>
    </rPh>
    <rPh sb="37" eb="38">
      <t>ム</t>
    </rPh>
    <rPh sb="40" eb="42">
      <t>トリクミ</t>
    </rPh>
    <rPh sb="43" eb="45">
      <t>ケントウ</t>
    </rPh>
    <rPh sb="54" eb="56">
      <t>セイカ</t>
    </rPh>
    <rPh sb="56" eb="58">
      <t>モクヒョウ</t>
    </rPh>
    <rPh sb="83" eb="86">
      <t>タッセイド</t>
    </rPh>
    <rPh sb="87" eb="88">
      <t>タ</t>
    </rPh>
    <rPh sb="89" eb="91">
      <t>ギョウシュ</t>
    </rPh>
    <rPh sb="92" eb="93">
      <t>ヒ</t>
    </rPh>
    <rPh sb="95" eb="96">
      <t>ヒク</t>
    </rPh>
    <rPh sb="97" eb="99">
      <t>ジョウキョウ</t>
    </rPh>
    <rPh sb="107" eb="109">
      <t>ヨウイン</t>
    </rPh>
    <rPh sb="110" eb="112">
      <t>ブンセキ</t>
    </rPh>
    <rPh sb="114" eb="116">
      <t>セイカ</t>
    </rPh>
    <rPh sb="116" eb="118">
      <t>モクヒョウ</t>
    </rPh>
    <rPh sb="119" eb="121">
      <t>タッセイ</t>
    </rPh>
    <rPh sb="122" eb="123">
      <t>ム</t>
    </rPh>
    <rPh sb="125" eb="127">
      <t>トリクミ</t>
    </rPh>
    <rPh sb="128" eb="130">
      <t>ジッシ</t>
    </rPh>
    <rPh sb="131" eb="132">
      <t>ツト</t>
    </rPh>
    <phoneticPr fontId="13"/>
  </si>
  <si>
    <t>執行率が年々低下していることを踏まえ、適正な予算規模の検証等を実施すること。
また、引き続き、一者応札の改善に向けた取り組みを検討すること。</t>
    <rPh sb="0" eb="3">
      <t>シッコウリツ</t>
    </rPh>
    <rPh sb="4" eb="6">
      <t>ネンネン</t>
    </rPh>
    <rPh sb="6" eb="8">
      <t>テイカ</t>
    </rPh>
    <rPh sb="15" eb="16">
      <t>フ</t>
    </rPh>
    <rPh sb="19" eb="21">
      <t>テキセイ</t>
    </rPh>
    <rPh sb="22" eb="24">
      <t>ヨサン</t>
    </rPh>
    <rPh sb="24" eb="26">
      <t>キボ</t>
    </rPh>
    <rPh sb="27" eb="29">
      <t>ケンショウ</t>
    </rPh>
    <rPh sb="29" eb="30">
      <t>トウ</t>
    </rPh>
    <rPh sb="31" eb="33">
      <t>ジッシ</t>
    </rPh>
    <phoneticPr fontId="13"/>
  </si>
  <si>
    <t>信頼度の高い統計データを取りまとめるため、効率的な事業実施に努めること。
また、引き続き、一者応札の改善に向けた取り組みを検討すること。</t>
    <phoneticPr fontId="13"/>
  </si>
  <si>
    <t>引き続き、より効果的・効率的な事業の実施に努め、クリアランス制度の厳格な運用に努めること。</t>
    <phoneticPr fontId="13"/>
  </si>
  <si>
    <t>拠出金の使途や事業実施状況の把握に努めるとともに、拠出の効率的・経済的な執行に努めること。</t>
    <phoneticPr fontId="13"/>
  </si>
  <si>
    <t>引き続き、項目ごとの調査に必要な執行額の妥当性が検証できる指標の設定を検討するとともに、一者応札の改善に向けた取組に努めること。</t>
    <rPh sb="0" eb="1">
      <t>ヒ</t>
    </rPh>
    <rPh sb="2" eb="3">
      <t>ツヅ</t>
    </rPh>
    <rPh sb="29" eb="31">
      <t>シヒョウ</t>
    </rPh>
    <rPh sb="32" eb="34">
      <t>セッテイ</t>
    </rPh>
    <rPh sb="35" eb="37">
      <t>ケントウ</t>
    </rPh>
    <rPh sb="44" eb="46">
      <t>イチシャ</t>
    </rPh>
    <rPh sb="46" eb="48">
      <t>オウサツ</t>
    </rPh>
    <rPh sb="49" eb="51">
      <t>カイゼン</t>
    </rPh>
    <rPh sb="52" eb="53">
      <t>ム</t>
    </rPh>
    <rPh sb="55" eb="57">
      <t>トリクミ</t>
    </rPh>
    <rPh sb="58" eb="59">
      <t>ツト</t>
    </rPh>
    <phoneticPr fontId="13"/>
  </si>
  <si>
    <t>引き続き、精度の高いインベントリを作成するとともに、最大限の成果が得られるよう効果的・効率的な執行に努めること。また、一者応札の改善に向けた取組に努めること。</t>
    <phoneticPr fontId="13"/>
  </si>
  <si>
    <t>現状通り</t>
    <rPh sb="0" eb="3">
      <t>ゲンジョウドオ</t>
    </rPh>
    <phoneticPr fontId="13"/>
  </si>
  <si>
    <t>引き続き、地域金融機関等の外部機関との連携を強化しながら、成果目標の達成に向けて、適切な事業実施に努めること。</t>
    <rPh sb="0" eb="1">
      <t>ヒ</t>
    </rPh>
    <rPh sb="2" eb="3">
      <t>ツヅ</t>
    </rPh>
    <rPh sb="5" eb="7">
      <t>チイキ</t>
    </rPh>
    <rPh sb="7" eb="9">
      <t>キンユウ</t>
    </rPh>
    <rPh sb="9" eb="11">
      <t>キカン</t>
    </rPh>
    <rPh sb="11" eb="12">
      <t>トウ</t>
    </rPh>
    <rPh sb="13" eb="15">
      <t>ガイブ</t>
    </rPh>
    <rPh sb="15" eb="17">
      <t>キカン</t>
    </rPh>
    <rPh sb="19" eb="21">
      <t>レンケイ</t>
    </rPh>
    <rPh sb="22" eb="24">
      <t>キョウカ</t>
    </rPh>
    <phoneticPr fontId="13"/>
  </si>
  <si>
    <t>引き続き、適切な事業実施に努めること。
とりわけ新規事業については、金融機関への周知や新規指定金融機関の増加を図りつつ成果目標の達成に努めること。</t>
    <rPh sb="0" eb="1">
      <t>ヒ</t>
    </rPh>
    <rPh sb="2" eb="3">
      <t>ツヅ</t>
    </rPh>
    <rPh sb="5" eb="7">
      <t>テキセツ</t>
    </rPh>
    <rPh sb="8" eb="10">
      <t>ジギョウ</t>
    </rPh>
    <rPh sb="10" eb="12">
      <t>ジッシ</t>
    </rPh>
    <rPh sb="13" eb="14">
      <t>ツト</t>
    </rPh>
    <rPh sb="55" eb="56">
      <t>ハカ</t>
    </rPh>
    <rPh sb="59" eb="61">
      <t>セイカ</t>
    </rPh>
    <rPh sb="61" eb="63">
      <t>モクヒョウ</t>
    </rPh>
    <rPh sb="64" eb="66">
      <t>タッセイ</t>
    </rPh>
    <rPh sb="67" eb="68">
      <t>ツト</t>
    </rPh>
    <phoneticPr fontId="13"/>
  </si>
  <si>
    <t>諸外国に比べデータ整理が遅れた理由を示すとともに、引き続き、今後の政策立案に有効活用されるよう調査手法の工夫、効率化に努めること。</t>
    <rPh sb="25" eb="26">
      <t>ヒ</t>
    </rPh>
    <rPh sb="27" eb="28">
      <t>ツヅ</t>
    </rPh>
    <phoneticPr fontId="13"/>
  </si>
  <si>
    <t>引き続き、これまでの検討成果を最大限に活用し、より効果的な対策案の作成に努めること。また、執行率が４割程度の水準であり、入札残等の他にも執行率が低い要因が無いか等、十分に検証するとともに、一者応札の改善に向けた取組にも努めること。</t>
    <rPh sb="0" eb="1">
      <t>ヒ</t>
    </rPh>
    <rPh sb="2" eb="3">
      <t>ツヅ</t>
    </rPh>
    <rPh sb="60" eb="62">
      <t>ニュウサツ</t>
    </rPh>
    <rPh sb="62" eb="63">
      <t>ザン</t>
    </rPh>
    <rPh sb="63" eb="64">
      <t>トウ</t>
    </rPh>
    <rPh sb="65" eb="66">
      <t>ホカ</t>
    </rPh>
    <phoneticPr fontId="13"/>
  </si>
  <si>
    <t>活動指標である中小事業者へのCO2排出量削減支援事業の参加事業者数が低い水準で推移していることから、企業への周知等を積極的に実施すること等の他、業務の実施形態の見直しも含めて検討し、目標達成に努めるとともに、一者応札の改善に向けた取組にも努めること。</t>
    <rPh sb="0" eb="2">
      <t>カツドウ</t>
    </rPh>
    <rPh sb="2" eb="4">
      <t>シヒョウ</t>
    </rPh>
    <rPh sb="39" eb="41">
      <t>スイイ</t>
    </rPh>
    <rPh sb="68" eb="69">
      <t>トウ</t>
    </rPh>
    <rPh sb="70" eb="71">
      <t>ホカ</t>
    </rPh>
    <rPh sb="72" eb="74">
      <t>ギョウム</t>
    </rPh>
    <rPh sb="75" eb="77">
      <t>ジッシ</t>
    </rPh>
    <rPh sb="77" eb="79">
      <t>ケイタイ</t>
    </rPh>
    <rPh sb="80" eb="82">
      <t>ミナオ</t>
    </rPh>
    <rPh sb="84" eb="85">
      <t>フク</t>
    </rPh>
    <rPh sb="87" eb="89">
      <t>ケントウ</t>
    </rPh>
    <rPh sb="91" eb="93">
      <t>モクヒョウ</t>
    </rPh>
    <rPh sb="93" eb="95">
      <t>タッセイ</t>
    </rPh>
    <phoneticPr fontId="13"/>
  </si>
  <si>
    <t>引き続き、分担金による事業内容の精査・把握を引き続き行い、事業の効率化等を理事会等で主張することを通して、適正な予算管理・分担金の圧縮に努めること。</t>
    <rPh sb="0" eb="1">
      <t>ヒ</t>
    </rPh>
    <rPh sb="2" eb="3">
      <t>ツヅ</t>
    </rPh>
    <phoneticPr fontId="13"/>
  </si>
  <si>
    <t>引き続き、事業実施期間において当該事業の成果を計る指標の設定について検討するとともに、事業の効率的な実施に努めること。</t>
    <rPh sb="0" eb="1">
      <t>ヒ</t>
    </rPh>
    <rPh sb="2" eb="3">
      <t>ツヅ</t>
    </rPh>
    <rPh sb="43" eb="45">
      <t>ジギョウ</t>
    </rPh>
    <rPh sb="46" eb="49">
      <t>コウリツテキ</t>
    </rPh>
    <rPh sb="50" eb="52">
      <t>ジッシ</t>
    </rPh>
    <rPh sb="53" eb="54">
      <t>ツト</t>
    </rPh>
    <phoneticPr fontId="13"/>
  </si>
  <si>
    <t>不用額が大きい状況が続いていることから、入札価格が著しく低い場合において、その妥当性の検証等を実施すること。また、引き続き、事業の効果検証の結果や生活の活用事例、横展開の仕組み等を検討すること。併せて、一者応札の改善に向けた取組に努めること。</t>
    <phoneticPr fontId="13"/>
  </si>
  <si>
    <t>引き続き、効率的に事業を実施し、大口径ＧａＮ基盤の量産化手法を確立し、早期の実用化を図ること。</t>
  </si>
  <si>
    <t>令和元年度で終了の事業。
海洋調査の結果等について地元自治体等でも活用できるよう公表していくことのほか、事業の成果を今後十分に活用できる方法を検討すること。</t>
    <rPh sb="0" eb="2">
      <t>レイワ</t>
    </rPh>
    <rPh sb="2" eb="5">
      <t>ガンネンド</t>
    </rPh>
    <rPh sb="6" eb="8">
      <t>シュウリョウ</t>
    </rPh>
    <rPh sb="9" eb="11">
      <t>ジギョウ</t>
    </rPh>
    <rPh sb="52" eb="54">
      <t>ジギョウ</t>
    </rPh>
    <rPh sb="55" eb="57">
      <t>セイカ</t>
    </rPh>
    <rPh sb="68" eb="70">
      <t>ホウホウ</t>
    </rPh>
    <rPh sb="71" eb="73">
      <t>ケントウ</t>
    </rPh>
    <phoneticPr fontId="13"/>
  </si>
  <si>
    <t>令和元年度で終了の事業。
当該事業の成果を十分に検証し、今後の新たな技術導入に係る事業へ活用すること。</t>
    <rPh sb="0" eb="2">
      <t>レイワ</t>
    </rPh>
    <rPh sb="2" eb="5">
      <t>ガンネンド</t>
    </rPh>
    <rPh sb="6" eb="8">
      <t>シュウリョウ</t>
    </rPh>
    <rPh sb="9" eb="11">
      <t>ジギョウ</t>
    </rPh>
    <phoneticPr fontId="13"/>
  </si>
  <si>
    <t>引き続き、当該事業が目標達成に向け適切に進捗していることがわかる定量的な指標の設定等を検討すること。
翌年度への繰越額が大きいため、次年度においては、より一層の事業進捗管理に努めること。
一者応札の改善に向けた取り組みを検討すること。</t>
    <rPh sb="0" eb="1">
      <t>ヒ</t>
    </rPh>
    <rPh sb="2" eb="3">
      <t>ツヅ</t>
    </rPh>
    <phoneticPr fontId="13"/>
  </si>
  <si>
    <t>引き続き、成果目標の達成に向けた効率的な事業実施に努めること。また、一者応札の改善に向けた取組に努めること。</t>
    <rPh sb="5" eb="7">
      <t>セイカ</t>
    </rPh>
    <rPh sb="7" eb="9">
      <t>モクヒョウ</t>
    </rPh>
    <rPh sb="10" eb="12">
      <t>タッセイ</t>
    </rPh>
    <rPh sb="13" eb="14">
      <t>ム</t>
    </rPh>
    <rPh sb="48" eb="49">
      <t>ツト</t>
    </rPh>
    <phoneticPr fontId="13"/>
  </si>
  <si>
    <t>令和元年度で終了の事業。
本事業での成果を踏まえ、今後は低炭素化のみならず、災害廃棄物の受入体制構築や廃棄物処理業と地域産業が連携した地域活性化など複数の政策目標を達成しうる、マルチベネフィットな補助事業の実施等を検討すること。</t>
    <rPh sb="0" eb="2">
      <t>レイワ</t>
    </rPh>
    <rPh sb="2" eb="5">
      <t>ガンネンド</t>
    </rPh>
    <rPh sb="6" eb="8">
      <t>シュウリョウ</t>
    </rPh>
    <rPh sb="9" eb="11">
      <t>ジギョウ</t>
    </rPh>
    <rPh sb="105" eb="106">
      <t>トウ</t>
    </rPh>
    <rPh sb="107" eb="109">
      <t>ケントウ</t>
    </rPh>
    <phoneticPr fontId="13"/>
  </si>
  <si>
    <t>令和元年度で終了の事業。
これまでの経験及び成果を有効に活用し、R2年度新規事業「地域の再エネ主力化・レジリエンス強化事業」におけるモデル構築及び普及等、今後の政策に役立てること。</t>
    <rPh sb="0" eb="2">
      <t>レイワ</t>
    </rPh>
    <rPh sb="2" eb="5">
      <t>ガンネンド</t>
    </rPh>
    <rPh sb="6" eb="8">
      <t>シュウリョウ</t>
    </rPh>
    <rPh sb="9" eb="11">
      <t>ジギョウ</t>
    </rPh>
    <rPh sb="75" eb="76">
      <t>トウ</t>
    </rPh>
    <rPh sb="77" eb="79">
      <t>コンゴ</t>
    </rPh>
    <rPh sb="80" eb="82">
      <t>セイサク</t>
    </rPh>
    <phoneticPr fontId="13"/>
  </si>
  <si>
    <t>CO2削減量が当初想定より低くなったメニューが見られた点について、想定と実態の比較・検証を十分に行い、検証結果を踏まえメニューの見直しを検討すること。</t>
  </si>
  <si>
    <t>令和元年度で終了の事業。
これまでの経験及び成果を有効に活用し、CO2削減を行いつつ持続可能な物流システムを構築すること等に資する今後の政策に役立てること。</t>
    <rPh sb="0" eb="2">
      <t>レイワ</t>
    </rPh>
    <rPh sb="2" eb="5">
      <t>ガンネンド</t>
    </rPh>
    <rPh sb="6" eb="8">
      <t>シュウリョウ</t>
    </rPh>
    <rPh sb="9" eb="11">
      <t>ジギョウ</t>
    </rPh>
    <rPh sb="60" eb="61">
      <t>トウ</t>
    </rPh>
    <rPh sb="62" eb="63">
      <t>シ</t>
    </rPh>
    <phoneticPr fontId="13"/>
  </si>
  <si>
    <t>令和2年度限りの経費とする。
なお、令和元年度から令和２年度への繰越予算については、成果目標の達成に向け、引き続き効果的・効率的な事業の進捗に努めること。</t>
    <rPh sb="0" eb="2">
      <t>レイワ</t>
    </rPh>
    <rPh sb="3" eb="5">
      <t>ネンド</t>
    </rPh>
    <rPh sb="5" eb="6">
      <t>カギ</t>
    </rPh>
    <rPh sb="8" eb="10">
      <t>ケイヒ</t>
    </rPh>
    <rPh sb="18" eb="20">
      <t>レイワ</t>
    </rPh>
    <rPh sb="20" eb="23">
      <t>ガンネンド</t>
    </rPh>
    <rPh sb="25" eb="27">
      <t>レイワ</t>
    </rPh>
    <phoneticPr fontId="13"/>
  </si>
  <si>
    <t>令和元年度で終了の事業。
昨年度までの施設稼働により得られた成果を、今後の事業へ活かしていくこと。</t>
    <rPh sb="0" eb="2">
      <t>レイワ</t>
    </rPh>
    <rPh sb="2" eb="5">
      <t>ガンネンド</t>
    </rPh>
    <rPh sb="6" eb="8">
      <t>シュウリョウ</t>
    </rPh>
    <rPh sb="9" eb="11">
      <t>ジギョウ</t>
    </rPh>
    <phoneticPr fontId="13"/>
  </si>
  <si>
    <t>引き続き、海洋環境把握のためのモニタリングを実施し、その結果を公表し検証することにより、適切な事業実施に努めること。また、一者応札の改善を図るよう努めること。</t>
    <rPh sb="0" eb="1">
      <t>ヒ</t>
    </rPh>
    <rPh sb="2" eb="3">
      <t>ツヅ</t>
    </rPh>
    <phoneticPr fontId="13"/>
  </si>
  <si>
    <t>令和元年度で終了の事業。
販売事業者に対する本補助事業の終了後も、販売事業者が５つ星家電の販売に継続して取り組むよう、販売促進に資する情報提供や地域でのネットワークづくりへの支援等を検討すること。</t>
    <rPh sb="0" eb="2">
      <t>レイワ</t>
    </rPh>
    <rPh sb="2" eb="5">
      <t>ガンネンド</t>
    </rPh>
    <rPh sb="6" eb="8">
      <t>シュウリョウ</t>
    </rPh>
    <rPh sb="9" eb="11">
      <t>ジギョウ</t>
    </rPh>
    <phoneticPr fontId="13"/>
  </si>
  <si>
    <t>令和元年度実績においては成果が目標を下回っている部分が多いため、引き続き各メニューごとに要因分析・検証を行い、目標達成に向けた効率的な事業実施方法等を検討すること。</t>
    <rPh sb="0" eb="2">
      <t>レイワ</t>
    </rPh>
    <rPh sb="2" eb="5">
      <t>ガンネンド</t>
    </rPh>
    <rPh sb="5" eb="7">
      <t>ジッセキ</t>
    </rPh>
    <rPh sb="24" eb="26">
      <t>ブブン</t>
    </rPh>
    <rPh sb="27" eb="28">
      <t>オオ</t>
    </rPh>
    <rPh sb="32" eb="33">
      <t>ヒ</t>
    </rPh>
    <rPh sb="34" eb="35">
      <t>ツヅ</t>
    </rPh>
    <rPh sb="36" eb="37">
      <t>カク</t>
    </rPh>
    <rPh sb="44" eb="46">
      <t>ヨウイン</t>
    </rPh>
    <rPh sb="46" eb="48">
      <t>ブンセキ</t>
    </rPh>
    <rPh sb="63" eb="66">
      <t>コウリツテキ</t>
    </rPh>
    <rPh sb="67" eb="69">
      <t>ジギョウ</t>
    </rPh>
    <rPh sb="69" eb="71">
      <t>ジッシ</t>
    </rPh>
    <rPh sb="71" eb="73">
      <t>ホウホウ</t>
    </rPh>
    <rPh sb="73" eb="74">
      <t>トウ</t>
    </rPh>
    <phoneticPr fontId="13"/>
  </si>
  <si>
    <t>引き続き、交付先を厳正な審査で選定するとともに、事業の進捗管理を行うことにより、効率的・効果的な事業の執行に努めること。</t>
    <rPh sb="48" eb="50">
      <t>ジギョウ</t>
    </rPh>
    <rPh sb="54" eb="55">
      <t>ツト</t>
    </rPh>
    <phoneticPr fontId="13"/>
  </si>
  <si>
    <t>引き続き、外部専門家の意見等も踏まえ、事業計画の効率化、コスト低減等に取組み、効果的・効率的に事業が進むよう努めること。</t>
    <phoneticPr fontId="13"/>
  </si>
  <si>
    <t>引き続き、カーボンプライシングについての検討に資する調査・分析を効果的に実施できるよう、事業執行に努めること。また、一者応札の改善に向けた取組に努めること。</t>
    <rPh sb="44" eb="46">
      <t>ジギョウ</t>
    </rPh>
    <rPh sb="46" eb="48">
      <t>シッコウ</t>
    </rPh>
    <rPh sb="49" eb="50">
      <t>ツト</t>
    </rPh>
    <phoneticPr fontId="13"/>
  </si>
  <si>
    <t>引き続き、今年度の執行状況・検討状況に鑑みた更に効率的・効果的な執行を検討するとともに、一者応札の改善に向けた取組に努めること。</t>
    <rPh sb="5" eb="8">
      <t>コンネンド</t>
    </rPh>
    <rPh sb="9" eb="11">
      <t>シッコウ</t>
    </rPh>
    <rPh sb="11" eb="13">
      <t>ジョウキョウ</t>
    </rPh>
    <rPh sb="14" eb="16">
      <t>ケントウ</t>
    </rPh>
    <rPh sb="16" eb="18">
      <t>ジョウキョウ</t>
    </rPh>
    <rPh sb="19" eb="20">
      <t>カンガ</t>
    </rPh>
    <rPh sb="22" eb="23">
      <t>サラ</t>
    </rPh>
    <phoneticPr fontId="13"/>
  </si>
  <si>
    <t>令和元年度で終了の事業。
本事業により導入された低炭素型トラックが十分に活用されていることを確認すること。また、これまでの経験及び成果を有効に活用し、運輸部門のCO2排出削減に寄与する政策等を検討すること。</t>
    <rPh sb="0" eb="2">
      <t>レイワ</t>
    </rPh>
    <rPh sb="2" eb="5">
      <t>ガンネンド</t>
    </rPh>
    <rPh sb="6" eb="8">
      <t>シュウリョウ</t>
    </rPh>
    <rPh sb="9" eb="11">
      <t>ジギョウ</t>
    </rPh>
    <rPh sb="13" eb="14">
      <t>ホン</t>
    </rPh>
    <rPh sb="14" eb="16">
      <t>ジギョウ</t>
    </rPh>
    <rPh sb="92" eb="94">
      <t>セイサク</t>
    </rPh>
    <rPh sb="94" eb="95">
      <t>トウ</t>
    </rPh>
    <rPh sb="96" eb="98">
      <t>ケントウ</t>
    </rPh>
    <phoneticPr fontId="13"/>
  </si>
  <si>
    <t>令和元年度で終了の事業。
本事業の経験及び成果等を有効に活用し、今後の低炭素技術普及の推進に努めること。</t>
    <rPh sb="0" eb="2">
      <t>レイワ</t>
    </rPh>
    <rPh sb="2" eb="5">
      <t>ガンネンド</t>
    </rPh>
    <rPh sb="6" eb="8">
      <t>シュウリョウ</t>
    </rPh>
    <rPh sb="9" eb="11">
      <t>ジギョウ</t>
    </rPh>
    <rPh sb="13" eb="14">
      <t>ホン</t>
    </rPh>
    <rPh sb="14" eb="16">
      <t>ジギョウ</t>
    </rPh>
    <phoneticPr fontId="13"/>
  </si>
  <si>
    <t>執行率については一定の改善が見られるが、現状65％程度の水準にあるため、引き続き更なる改善方策を検討すること。</t>
    <rPh sb="2" eb="3">
      <t>リツ</t>
    </rPh>
    <rPh sb="8" eb="10">
      <t>イッテイ</t>
    </rPh>
    <rPh sb="11" eb="13">
      <t>カイゼン</t>
    </rPh>
    <rPh sb="14" eb="15">
      <t>ミ</t>
    </rPh>
    <rPh sb="20" eb="22">
      <t>ゲンジョウ</t>
    </rPh>
    <rPh sb="25" eb="27">
      <t>テイド</t>
    </rPh>
    <rPh sb="28" eb="30">
      <t>スイジュン</t>
    </rPh>
    <rPh sb="36" eb="37">
      <t>ヒ</t>
    </rPh>
    <rPh sb="38" eb="39">
      <t>ツヅ</t>
    </rPh>
    <rPh sb="40" eb="41">
      <t>サラ</t>
    </rPh>
    <rPh sb="43" eb="45">
      <t>カイゼン</t>
    </rPh>
    <rPh sb="45" eb="47">
      <t>ホウサク</t>
    </rPh>
    <rPh sb="48" eb="50">
      <t>ケントウ</t>
    </rPh>
    <phoneticPr fontId="13"/>
  </si>
  <si>
    <t>執行率については一定の改善が見られるが、現状40％程度の水準にとどまっているため、コンサルティング部門における補助金活用を増加させる方策の検討や、グリーン性を有するサステナビリティボンドを発行支援対象に追加する等の取組を推進し、引き続き執行率の改善を図ること。</t>
    <rPh sb="61" eb="63">
      <t>ゾウカ</t>
    </rPh>
    <rPh sb="66" eb="68">
      <t>ホウサク</t>
    </rPh>
    <rPh sb="69" eb="71">
      <t>ケントウ</t>
    </rPh>
    <rPh sb="105" eb="106">
      <t>トウ</t>
    </rPh>
    <rPh sb="107" eb="109">
      <t>トリクミ</t>
    </rPh>
    <rPh sb="110" eb="112">
      <t>スイシン</t>
    </rPh>
    <rPh sb="114" eb="115">
      <t>ヒ</t>
    </rPh>
    <rPh sb="116" eb="117">
      <t>ツヅ</t>
    </rPh>
    <phoneticPr fontId="13"/>
  </si>
  <si>
    <t>引き続き適切な事業執行を図り、活動実績並びに成果実績の目標達成を目指すこと。</t>
  </si>
  <si>
    <t>令和元年度で終了の事業。
本業務で得られた知見を、今後の関連する政策に活用できるよう検討すること。</t>
    <rPh sb="0" eb="2">
      <t>レイワ</t>
    </rPh>
    <rPh sb="2" eb="5">
      <t>ガンネンド</t>
    </rPh>
    <rPh sb="6" eb="8">
      <t>シュウリョウ</t>
    </rPh>
    <rPh sb="9" eb="11">
      <t>ジギョウ</t>
    </rPh>
    <rPh sb="13" eb="14">
      <t>ホン</t>
    </rPh>
    <rPh sb="14" eb="16">
      <t>ギョウム</t>
    </rPh>
    <rPh sb="17" eb="18">
      <t>エ</t>
    </rPh>
    <rPh sb="21" eb="23">
      <t>チケン</t>
    </rPh>
    <rPh sb="25" eb="27">
      <t>コンゴ</t>
    </rPh>
    <rPh sb="28" eb="30">
      <t>カンレン</t>
    </rPh>
    <rPh sb="32" eb="34">
      <t>セイサク</t>
    </rPh>
    <rPh sb="35" eb="37">
      <t>カツヨウ</t>
    </rPh>
    <rPh sb="42" eb="44">
      <t>ケントウ</t>
    </rPh>
    <phoneticPr fontId="13"/>
  </si>
  <si>
    <t>執行率については一定の改善が見られるが、現状70％程度の水準にあるため、執行額を踏まえて予算額を見直す等、引き続き改善方策を検討すること。</t>
    <rPh sb="0" eb="3">
      <t>シッコウリツ</t>
    </rPh>
    <rPh sb="8" eb="10">
      <t>イッテイ</t>
    </rPh>
    <rPh sb="11" eb="13">
      <t>カイゼン</t>
    </rPh>
    <rPh sb="14" eb="15">
      <t>ミ</t>
    </rPh>
    <rPh sb="20" eb="22">
      <t>ゲンジョウ</t>
    </rPh>
    <rPh sb="25" eb="27">
      <t>テイド</t>
    </rPh>
    <rPh sb="28" eb="30">
      <t>スイジュン</t>
    </rPh>
    <rPh sb="36" eb="39">
      <t>シッコウガク</t>
    </rPh>
    <rPh sb="40" eb="41">
      <t>フ</t>
    </rPh>
    <rPh sb="44" eb="47">
      <t>ヨサンガク</t>
    </rPh>
    <rPh sb="48" eb="50">
      <t>ミナオ</t>
    </rPh>
    <rPh sb="51" eb="52">
      <t>トウ</t>
    </rPh>
    <rPh sb="53" eb="54">
      <t>ヒ</t>
    </rPh>
    <rPh sb="55" eb="56">
      <t>ツヅ</t>
    </rPh>
    <rPh sb="57" eb="59">
      <t>カイゼン</t>
    </rPh>
    <rPh sb="59" eb="61">
      <t>ホウサク</t>
    </rPh>
    <rPh sb="62" eb="64">
      <t>ケントウ</t>
    </rPh>
    <phoneticPr fontId="13"/>
  </si>
  <si>
    <t>令和2年度限りの経費とする。
引き続き適切な事業執行を図り、活動実績並びに成果実績の目標達成を目指すこと。
また、一者応札の改善に向けた取組に努めること。</t>
    <rPh sb="0" eb="2">
      <t>レイワ</t>
    </rPh>
    <rPh sb="3" eb="6">
      <t>ネンドカギ</t>
    </rPh>
    <rPh sb="8" eb="10">
      <t>ケイヒ</t>
    </rPh>
    <phoneticPr fontId="13"/>
  </si>
  <si>
    <t>引き続き、詳細ルール交渉で効果的な提案・議論を行うための検討調査及び主要国との戦略的対話を費用対効果の高い方法で実施するよう努めること。また、一者応札の改善に向けた取組にも努めること。</t>
    <rPh sb="47" eb="48">
      <t>タイ</t>
    </rPh>
    <rPh sb="56" eb="58">
      <t>ジッシ</t>
    </rPh>
    <rPh sb="62" eb="63">
      <t>ツト</t>
    </rPh>
    <phoneticPr fontId="13"/>
  </si>
  <si>
    <t>引き続き、実績を踏まえた業務の見直し等を実施し、運用に係る費用の圧縮するなど、業務の適切な実施に努めること。また、一者応札の改善に向けた取組に努めること。</t>
    <phoneticPr fontId="13"/>
  </si>
  <si>
    <t>引き続き、環境省とADBとの政策対話等を活用しながらADBとの連携を強化し採択案件数の増加を促す等、活動実績の改善に努めること。</t>
    <rPh sb="0" eb="1">
      <t>ヒ</t>
    </rPh>
    <rPh sb="2" eb="3">
      <t>ツヅ</t>
    </rPh>
    <rPh sb="48" eb="49">
      <t>トウ</t>
    </rPh>
    <rPh sb="50" eb="52">
      <t>カツドウ</t>
    </rPh>
    <rPh sb="52" eb="54">
      <t>ジッセキ</t>
    </rPh>
    <rPh sb="55" eb="57">
      <t>カイゼン</t>
    </rPh>
    <rPh sb="58" eb="59">
      <t>ツト</t>
    </rPh>
    <phoneticPr fontId="13"/>
  </si>
  <si>
    <t>引き続き、国際交渉の動向、我が国の地球温暖化対策の状況の進捗を踏まえつつ、事業内容の改善・見直しを実施するなど、業務の適切な実施に努めること。また、一者応札の改善に向けた取組に努めること。</t>
    <phoneticPr fontId="13"/>
  </si>
  <si>
    <t>令和元年度で終了の事業。
開発された製品や技術、それに関するノウハウ等本事業により得られた成果を、今後の政策等へ活かしていくこと。</t>
    <rPh sb="0" eb="2">
      <t>レイワ</t>
    </rPh>
    <rPh sb="2" eb="5">
      <t>ガンネンド</t>
    </rPh>
    <rPh sb="13" eb="15">
      <t>カイハツ</t>
    </rPh>
    <rPh sb="18" eb="20">
      <t>セイヒン</t>
    </rPh>
    <rPh sb="21" eb="23">
      <t>ギジュツ</t>
    </rPh>
    <rPh sb="27" eb="28">
      <t>カン</t>
    </rPh>
    <rPh sb="34" eb="35">
      <t>トウ</t>
    </rPh>
    <rPh sb="35" eb="36">
      <t>ホン</t>
    </rPh>
    <rPh sb="36" eb="38">
      <t>ジギョウ</t>
    </rPh>
    <rPh sb="41" eb="42">
      <t>エ</t>
    </rPh>
    <rPh sb="52" eb="54">
      <t>セイサク</t>
    </rPh>
    <rPh sb="54" eb="55">
      <t>トウ</t>
    </rPh>
    <phoneticPr fontId="13"/>
  </si>
  <si>
    <t>引き続き、進捗管理を十分に行う等、成果目標の達成に向けた適切な事業の実施に努めること。また、一者応札の改善に向けた取組に努めること。</t>
    <rPh sb="0" eb="1">
      <t>ヒ</t>
    </rPh>
    <rPh sb="2" eb="3">
      <t>ツヅ</t>
    </rPh>
    <rPh sb="5" eb="7">
      <t>シンチョク</t>
    </rPh>
    <rPh sb="7" eb="9">
      <t>カンリ</t>
    </rPh>
    <rPh sb="10" eb="12">
      <t>ジュウブン</t>
    </rPh>
    <rPh sb="13" eb="14">
      <t>オコナ</t>
    </rPh>
    <rPh sb="15" eb="16">
      <t>トウ</t>
    </rPh>
    <rPh sb="46" eb="50">
      <t>イッシャオウサツ</t>
    </rPh>
    <rPh sb="51" eb="53">
      <t>カイゼン</t>
    </rPh>
    <rPh sb="54" eb="55">
      <t>ム</t>
    </rPh>
    <rPh sb="57" eb="59">
      <t>トリクミ</t>
    </rPh>
    <rPh sb="60" eb="61">
      <t>ツト</t>
    </rPh>
    <phoneticPr fontId="13"/>
  </si>
  <si>
    <t>引き続き、国際機関等における検討状況や有識者へのヒアリング等を行いつつ、効果的・効率的な事業の執行に努めること。また、一者応札の改善に向けた取組に努めること。</t>
    <phoneticPr fontId="13"/>
  </si>
  <si>
    <t>引き続き、適応策の実効性を確保するため取組を支援するとともに、地域における気候変動適応を一層推進する方策について検討すること。また、国際協力でも従来の取り組みに加え、本事業の成果をより効果的に展開する方策について検討すること。また、一者応札の改善に向けた取組に努めること。</t>
    <rPh sb="0" eb="1">
      <t>ヒ</t>
    </rPh>
    <rPh sb="2" eb="3">
      <t>ツヅ</t>
    </rPh>
    <rPh sb="50" eb="52">
      <t>ホウサク</t>
    </rPh>
    <rPh sb="56" eb="58">
      <t>ケントウ</t>
    </rPh>
    <rPh sb="100" eb="102">
      <t>ホウサク</t>
    </rPh>
    <rPh sb="106" eb="108">
      <t>ケントウ</t>
    </rPh>
    <rPh sb="116" eb="117">
      <t>イッ</t>
    </rPh>
    <rPh sb="117" eb="118">
      <t>シャ</t>
    </rPh>
    <rPh sb="118" eb="120">
      <t>オウサツ</t>
    </rPh>
    <rPh sb="121" eb="123">
      <t>カイゼン</t>
    </rPh>
    <rPh sb="124" eb="125">
      <t>ム</t>
    </rPh>
    <rPh sb="127" eb="129">
      <t>トリクミ</t>
    </rPh>
    <rPh sb="130" eb="131">
      <t>ツト</t>
    </rPh>
    <phoneticPr fontId="13"/>
  </si>
  <si>
    <t>引き続き、我が国からの意見を発信できる場を確保し、OECDにおける活動の実施状況を確認しつつ、より効果的・効率的なプログラムの実施を促すように努めるとともに、拠出金が効率的・効果的に使用されるよう、拠出金の使途の把握・検証に努めること。</t>
    <rPh sb="0" eb="1">
      <t>ヒ</t>
    </rPh>
    <rPh sb="2" eb="3">
      <t>ツヅ</t>
    </rPh>
    <phoneticPr fontId="13"/>
  </si>
  <si>
    <t>引き続き、拠出先における業務内容の精査など拠出金が適切に用いられていることを確認するとともに、効果的かつ必要最低限の拠出となるよう検討を行うこと。</t>
    <rPh sb="68" eb="69">
      <t>オコナ</t>
    </rPh>
    <phoneticPr fontId="13"/>
  </si>
  <si>
    <t>引き続き、、UNEPの活動状況を確認しつつ、より効果的・効率的なプログラムの実施を促すよう努めるとともに、拠出金の使い道を把握・検証すること等により効果的かつ必要最低限の拠出となるよう検討を行うこと。</t>
    <rPh sb="0" eb="1">
      <t>ヒ</t>
    </rPh>
    <rPh sb="2" eb="3">
      <t>ツヅ</t>
    </rPh>
    <rPh sb="70" eb="71">
      <t>トウ</t>
    </rPh>
    <rPh sb="74" eb="77">
      <t>コウカテキ</t>
    </rPh>
    <rPh sb="95" eb="96">
      <t>オコナ</t>
    </rPh>
    <phoneticPr fontId="13"/>
  </si>
  <si>
    <t>引き続き、各国政府や国際機関等との連携強化に努めるとともに、拠出金の使い道を把握・検証すること等により効果的かつ必要最低限の拠出となるよう検討を進めること。</t>
    <rPh sb="0" eb="1">
      <t>ヒ</t>
    </rPh>
    <rPh sb="2" eb="3">
      <t>ツヅ</t>
    </rPh>
    <rPh sb="47" eb="48">
      <t>トウ</t>
    </rPh>
    <rPh sb="51" eb="54">
      <t>コウカテキ</t>
    </rPh>
    <phoneticPr fontId="13"/>
  </si>
  <si>
    <t>政策対話の開催回数や調査対象国・期間数が目標や見込みに達していないため、引き続き要因の分析等を行い、成果目標の見直しを含めた検討を行うなど、事業のより効果的・効率的な実施に努めること。また、我が国が議論や動きをリードするため、SDGｓに関する各国の状況や最新の論点等を的確に把握し、我が国の取組が国際的にリードできる手法の検討等を実施すること。また、一者応札の改善に向けた取組に努めること。</t>
    <rPh sb="0" eb="2">
      <t>セイサク</t>
    </rPh>
    <rPh sb="2" eb="4">
      <t>タイワ</t>
    </rPh>
    <rPh sb="5" eb="7">
      <t>カイサイ</t>
    </rPh>
    <rPh sb="7" eb="9">
      <t>カイスウ</t>
    </rPh>
    <rPh sb="10" eb="12">
      <t>チョウサ</t>
    </rPh>
    <rPh sb="12" eb="15">
      <t>タイショウコク</t>
    </rPh>
    <rPh sb="16" eb="18">
      <t>キカン</t>
    </rPh>
    <rPh sb="18" eb="19">
      <t>スウ</t>
    </rPh>
    <rPh sb="23" eb="25">
      <t>ミコ</t>
    </rPh>
    <rPh sb="27" eb="28">
      <t>タッ</t>
    </rPh>
    <rPh sb="36" eb="37">
      <t>ヒ</t>
    </rPh>
    <rPh sb="38" eb="39">
      <t>ツヅ</t>
    </rPh>
    <rPh sb="40" eb="42">
      <t>ヨウイン</t>
    </rPh>
    <rPh sb="43" eb="45">
      <t>ブンセキ</t>
    </rPh>
    <rPh sb="45" eb="46">
      <t>トウ</t>
    </rPh>
    <rPh sb="47" eb="48">
      <t>オコナ</t>
    </rPh>
    <rPh sb="59" eb="60">
      <t>フク</t>
    </rPh>
    <rPh sb="65" eb="66">
      <t>オコナ</t>
    </rPh>
    <rPh sb="70" eb="72">
      <t>ジギョウ</t>
    </rPh>
    <rPh sb="75" eb="78">
      <t>コウカテキ</t>
    </rPh>
    <rPh sb="79" eb="82">
      <t>コウリツテキ</t>
    </rPh>
    <rPh sb="83" eb="85">
      <t>ジッシ</t>
    </rPh>
    <rPh sb="86" eb="87">
      <t>ツト</t>
    </rPh>
    <rPh sb="118" eb="119">
      <t>カン</t>
    </rPh>
    <rPh sb="158" eb="160">
      <t>シュホウ</t>
    </rPh>
    <rPh sb="161" eb="163">
      <t>ケントウ</t>
    </rPh>
    <rPh sb="163" eb="164">
      <t>トウ</t>
    </rPh>
    <rPh sb="165" eb="167">
      <t>ジッシ</t>
    </rPh>
    <phoneticPr fontId="13"/>
  </si>
  <si>
    <t>引き続き、拠出金を効率的に使い、能力の高い多様な人材獲得等に資するよう、拠出先における業務内容の精査などを通じた拠出金の使い道の把握・検証に努めること。</t>
    <rPh sb="0" eb="1">
      <t>ヒ</t>
    </rPh>
    <rPh sb="2" eb="3">
      <t>ツヅ</t>
    </rPh>
    <rPh sb="5" eb="8">
      <t>キョシュツキン</t>
    </rPh>
    <rPh sb="9" eb="12">
      <t>コウリツテキ</t>
    </rPh>
    <rPh sb="13" eb="14">
      <t>ツカ</t>
    </rPh>
    <rPh sb="16" eb="18">
      <t>ノウリョク</t>
    </rPh>
    <rPh sb="19" eb="20">
      <t>タカ</t>
    </rPh>
    <rPh sb="21" eb="23">
      <t>タヨウ</t>
    </rPh>
    <rPh sb="24" eb="26">
      <t>ジンザイ</t>
    </rPh>
    <rPh sb="26" eb="28">
      <t>カクトク</t>
    </rPh>
    <rPh sb="28" eb="29">
      <t>トウ</t>
    </rPh>
    <rPh sb="30" eb="31">
      <t>シ</t>
    </rPh>
    <rPh sb="53" eb="54">
      <t>ツウ</t>
    </rPh>
    <phoneticPr fontId="13"/>
  </si>
  <si>
    <t>引き続き、我が国の政策実施の観点からより効果的･効率的な活動となるよう、拠出金の使い道を把握・検証すること等により必要最低限の拠出となるよう検討を進めること。</t>
    <rPh sb="0" eb="1">
      <t>ヒ</t>
    </rPh>
    <rPh sb="2" eb="3">
      <t>ツヅ</t>
    </rPh>
    <rPh sb="53" eb="54">
      <t>トウ</t>
    </rPh>
    <rPh sb="57" eb="59">
      <t>ヒツヨウ</t>
    </rPh>
    <phoneticPr fontId="13"/>
  </si>
  <si>
    <t>引き続き、より適切な成果目標の設定、観測データの情報発信の方法について検討を行うこと。また、過去の実績を基に経費を精査しより効率的で無駄のない予算執行に努めるとともに、一者応札の改善に向けた取組に努めること。</t>
    <rPh sb="0" eb="1">
      <t>ヒ</t>
    </rPh>
    <rPh sb="2" eb="3">
      <t>ツヅ</t>
    </rPh>
    <phoneticPr fontId="13"/>
  </si>
  <si>
    <t>引き続き、IPCCの各種報告書に我が国の科学的知見を十分に反映させるよう努めるとともに、開催される会合の回数等に応じて必要経費の見直しを行うこと。また、一者応札の改善に向けた取組に努めること。</t>
    <rPh sb="0" eb="1">
      <t>ヒ</t>
    </rPh>
    <rPh sb="2" eb="3">
      <t>ツヅ</t>
    </rPh>
    <rPh sb="36" eb="37">
      <t>ツト</t>
    </rPh>
    <rPh sb="44" eb="46">
      <t>カイサイ</t>
    </rPh>
    <rPh sb="49" eb="51">
      <t>カイゴウ</t>
    </rPh>
    <rPh sb="52" eb="54">
      <t>カイスウ</t>
    </rPh>
    <rPh sb="54" eb="55">
      <t>トウ</t>
    </rPh>
    <rPh sb="56" eb="57">
      <t>オウ</t>
    </rPh>
    <rPh sb="59" eb="61">
      <t>ヒツヨウ</t>
    </rPh>
    <rPh sb="61" eb="63">
      <t>ケイヒ</t>
    </rPh>
    <rPh sb="64" eb="66">
      <t>ミナオ</t>
    </rPh>
    <rPh sb="68" eb="69">
      <t>オコナ</t>
    </rPh>
    <rPh sb="76" eb="77">
      <t>イッ</t>
    </rPh>
    <rPh sb="77" eb="78">
      <t>シャ</t>
    </rPh>
    <rPh sb="78" eb="80">
      <t>オウサツ</t>
    </rPh>
    <rPh sb="81" eb="83">
      <t>カイゼン</t>
    </rPh>
    <rPh sb="84" eb="85">
      <t>ム</t>
    </rPh>
    <rPh sb="87" eb="89">
      <t>トリクミ</t>
    </rPh>
    <rPh sb="90" eb="91">
      <t>ツト</t>
    </rPh>
    <phoneticPr fontId="13"/>
  </si>
  <si>
    <t>令和元年度においてシップバック通報件数の実績が成果目標値を大幅に下回る結果となっているため、その要因を分析し、より効果的な廃棄物等の適正な輸出入管理の実施に努めること。</t>
    <rPh sb="0" eb="2">
      <t>レイワ</t>
    </rPh>
    <rPh sb="2" eb="5">
      <t>ガンネンド</t>
    </rPh>
    <rPh sb="15" eb="17">
      <t>ツウホウ</t>
    </rPh>
    <rPh sb="17" eb="19">
      <t>ケンスウ</t>
    </rPh>
    <rPh sb="20" eb="22">
      <t>ジッセキ</t>
    </rPh>
    <rPh sb="23" eb="25">
      <t>セイカ</t>
    </rPh>
    <rPh sb="25" eb="28">
      <t>モクヒョウチ</t>
    </rPh>
    <rPh sb="29" eb="31">
      <t>オオハバ</t>
    </rPh>
    <rPh sb="32" eb="34">
      <t>シタマワ</t>
    </rPh>
    <rPh sb="35" eb="37">
      <t>ケッカ</t>
    </rPh>
    <rPh sb="48" eb="50">
      <t>ヨウイン</t>
    </rPh>
    <rPh sb="51" eb="53">
      <t>ブンセキ</t>
    </rPh>
    <rPh sb="57" eb="60">
      <t>コウカテキ</t>
    </rPh>
    <rPh sb="61" eb="64">
      <t>ハイキブツ</t>
    </rPh>
    <rPh sb="64" eb="65">
      <t>トウ</t>
    </rPh>
    <rPh sb="66" eb="68">
      <t>テキセイ</t>
    </rPh>
    <rPh sb="69" eb="72">
      <t>ユシュツニュウ</t>
    </rPh>
    <rPh sb="72" eb="74">
      <t>カンリ</t>
    </rPh>
    <rPh sb="75" eb="77">
      <t>ジッシ</t>
    </rPh>
    <rPh sb="78" eb="79">
      <t>ツト</t>
    </rPh>
    <phoneticPr fontId="13"/>
  </si>
  <si>
    <t>引き続き、適正かつ効率的な処理に努めるとともに、支障等がある産業廃棄物の不法投棄等残存件数が増加することのないよう、関連事業を効率的に活用すること。</t>
    <rPh sb="0" eb="1">
      <t>ヒ</t>
    </rPh>
    <rPh sb="2" eb="3">
      <t>ツヅ</t>
    </rPh>
    <rPh sb="5" eb="7">
      <t>テキセイ</t>
    </rPh>
    <rPh sb="9" eb="12">
      <t>コウリツテキ</t>
    </rPh>
    <rPh sb="13" eb="15">
      <t>ショリ</t>
    </rPh>
    <rPh sb="16" eb="17">
      <t>ツト</t>
    </rPh>
    <rPh sb="24" eb="26">
      <t>シショウ</t>
    </rPh>
    <rPh sb="26" eb="27">
      <t>トウ</t>
    </rPh>
    <rPh sb="30" eb="32">
      <t>サンギョウ</t>
    </rPh>
    <rPh sb="32" eb="35">
      <t>ハイキブツ</t>
    </rPh>
    <rPh sb="36" eb="38">
      <t>フホウ</t>
    </rPh>
    <rPh sb="38" eb="40">
      <t>トウキ</t>
    </rPh>
    <rPh sb="40" eb="41">
      <t>トウ</t>
    </rPh>
    <rPh sb="41" eb="43">
      <t>ザンゾン</t>
    </rPh>
    <rPh sb="43" eb="45">
      <t>ケンスウ</t>
    </rPh>
    <rPh sb="46" eb="48">
      <t>ゾウカ</t>
    </rPh>
    <rPh sb="58" eb="60">
      <t>カンレン</t>
    </rPh>
    <rPh sb="60" eb="62">
      <t>ジギョウ</t>
    </rPh>
    <rPh sb="63" eb="66">
      <t>コウリツテキ</t>
    </rPh>
    <rPh sb="67" eb="69">
      <t>カツヨウ</t>
    </rPh>
    <phoneticPr fontId="13"/>
  </si>
  <si>
    <t>講習会参加者数が減少傾向であることから、講習対象者の要望等を踏まえた研修内容や開催地等を検討し、引き続き、健全かつクリーンな産業廃棄物処理業界の構築を図る取組に努めること。</t>
    <rPh sb="0" eb="3">
      <t>コウシュウカイ</t>
    </rPh>
    <rPh sb="3" eb="7">
      <t>サンカシャスウ</t>
    </rPh>
    <rPh sb="8" eb="10">
      <t>ゲンショウ</t>
    </rPh>
    <rPh sb="10" eb="12">
      <t>ケイコウ</t>
    </rPh>
    <rPh sb="20" eb="22">
      <t>コウシュウ</t>
    </rPh>
    <rPh sb="22" eb="25">
      <t>タイショウシャ</t>
    </rPh>
    <rPh sb="26" eb="28">
      <t>ヨウボウ</t>
    </rPh>
    <rPh sb="28" eb="29">
      <t>トウ</t>
    </rPh>
    <rPh sb="30" eb="31">
      <t>フ</t>
    </rPh>
    <rPh sb="34" eb="36">
      <t>ケンシュウ</t>
    </rPh>
    <rPh sb="36" eb="38">
      <t>ナイヨウ</t>
    </rPh>
    <rPh sb="39" eb="42">
      <t>カイサイチ</t>
    </rPh>
    <rPh sb="42" eb="43">
      <t>トウ</t>
    </rPh>
    <rPh sb="44" eb="46">
      <t>ケントウ</t>
    </rPh>
    <rPh sb="48" eb="49">
      <t>ヒ</t>
    </rPh>
    <rPh sb="50" eb="51">
      <t>ツヅ</t>
    </rPh>
    <rPh sb="53" eb="55">
      <t>ケンゼン</t>
    </rPh>
    <rPh sb="62" eb="64">
      <t>サンギョウ</t>
    </rPh>
    <rPh sb="64" eb="67">
      <t>ハイキブツ</t>
    </rPh>
    <rPh sb="67" eb="69">
      <t>ショリ</t>
    </rPh>
    <rPh sb="69" eb="71">
      <t>ギョウカイ</t>
    </rPh>
    <rPh sb="72" eb="74">
      <t>コウチク</t>
    </rPh>
    <rPh sb="75" eb="76">
      <t>ハカ</t>
    </rPh>
    <rPh sb="77" eb="79">
      <t>トリクミ</t>
    </rPh>
    <rPh sb="80" eb="81">
      <t>ツト</t>
    </rPh>
    <phoneticPr fontId="13"/>
  </si>
  <si>
    <t>本事業によって得られた成果、知見等を今後の政策等へ活用すること。</t>
    <rPh sb="0" eb="1">
      <t>ホン</t>
    </rPh>
    <rPh sb="1" eb="3">
      <t>ジギョウ</t>
    </rPh>
    <rPh sb="7" eb="8">
      <t>エ</t>
    </rPh>
    <rPh sb="11" eb="13">
      <t>セイカ</t>
    </rPh>
    <rPh sb="14" eb="16">
      <t>チケン</t>
    </rPh>
    <rPh sb="16" eb="17">
      <t>トウ</t>
    </rPh>
    <rPh sb="18" eb="20">
      <t>コンゴ</t>
    </rPh>
    <rPh sb="21" eb="23">
      <t>セイサク</t>
    </rPh>
    <rPh sb="23" eb="24">
      <t>トウ</t>
    </rPh>
    <rPh sb="25" eb="27">
      <t>カツヨウ</t>
    </rPh>
    <phoneticPr fontId="13"/>
  </si>
  <si>
    <t>令和元年度において執行率が低い状況となっており、引き続き、適切な執行管理に努めるとともに、自治体における要望額が実際に執行可能であるか等も精査し、適切な予算規模の把握に努めること。</t>
    <rPh sb="0" eb="2">
      <t>レイワ</t>
    </rPh>
    <rPh sb="2" eb="4">
      <t>ガンネン</t>
    </rPh>
    <rPh sb="4" eb="5">
      <t>ド</t>
    </rPh>
    <rPh sb="9" eb="12">
      <t>シッコウリツ</t>
    </rPh>
    <rPh sb="13" eb="14">
      <t>ヒク</t>
    </rPh>
    <rPh sb="15" eb="17">
      <t>ジョウキョウ</t>
    </rPh>
    <rPh sb="24" eb="25">
      <t>ヒ</t>
    </rPh>
    <rPh sb="26" eb="27">
      <t>ツヅ</t>
    </rPh>
    <rPh sb="29" eb="31">
      <t>テキセツ</t>
    </rPh>
    <rPh sb="32" eb="34">
      <t>シッコウ</t>
    </rPh>
    <rPh sb="34" eb="36">
      <t>カンリ</t>
    </rPh>
    <rPh sb="37" eb="38">
      <t>ツト</t>
    </rPh>
    <rPh sb="45" eb="48">
      <t>ジチタイ</t>
    </rPh>
    <rPh sb="52" eb="54">
      <t>ヨウボウ</t>
    </rPh>
    <rPh sb="54" eb="55">
      <t>ガク</t>
    </rPh>
    <rPh sb="56" eb="58">
      <t>ジッサイ</t>
    </rPh>
    <rPh sb="59" eb="61">
      <t>シッコウ</t>
    </rPh>
    <rPh sb="61" eb="63">
      <t>カノウ</t>
    </rPh>
    <rPh sb="67" eb="68">
      <t>ナド</t>
    </rPh>
    <rPh sb="69" eb="71">
      <t>セイサ</t>
    </rPh>
    <rPh sb="73" eb="75">
      <t>テキセツ</t>
    </rPh>
    <rPh sb="76" eb="78">
      <t>ヨサン</t>
    </rPh>
    <rPh sb="78" eb="80">
      <t>キボ</t>
    </rPh>
    <rPh sb="81" eb="83">
      <t>ハアク</t>
    </rPh>
    <rPh sb="84" eb="85">
      <t>ツト</t>
    </rPh>
    <phoneticPr fontId="13"/>
  </si>
  <si>
    <t>環境媒体を経由した化学物質による人の健康・生態系へのリスクについて初期評価を行い、化学物質による人や水生生物への影響を未然に防止するため、引き続き効率的・効果的な執行に努めること。また、一者応札の改善に向けた取り組みを検討すること。　　</t>
    <rPh sb="41" eb="43">
      <t>カガク</t>
    </rPh>
    <rPh sb="43" eb="45">
      <t>ブッシツ</t>
    </rPh>
    <rPh sb="48" eb="49">
      <t>ヒト</t>
    </rPh>
    <rPh sb="52" eb="54">
      <t>セイブツ</t>
    </rPh>
    <rPh sb="56" eb="58">
      <t>エイキョウ</t>
    </rPh>
    <rPh sb="59" eb="61">
      <t>ミゼン</t>
    </rPh>
    <rPh sb="62" eb="64">
      <t>ボウシ</t>
    </rPh>
    <rPh sb="69" eb="70">
      <t>ヒ</t>
    </rPh>
    <rPh sb="71" eb="72">
      <t>ツヅ</t>
    </rPh>
    <rPh sb="73" eb="76">
      <t>コウリツテキ</t>
    </rPh>
    <rPh sb="77" eb="80">
      <t>コウカテキ</t>
    </rPh>
    <rPh sb="81" eb="83">
      <t>シッコウ</t>
    </rPh>
    <rPh sb="84" eb="85">
      <t>ツト</t>
    </rPh>
    <phoneticPr fontId="0"/>
  </si>
  <si>
    <t>PRTRデータの集計・公表の着実な実施及びPRTR制度見直しに向けた対応のため、引き続き効果的・効率的な執行に努めること。また、一者応札の改善に向けた取り組みを検討すること。　　</t>
    <rPh sb="8" eb="10">
      <t>シュウケイ</t>
    </rPh>
    <rPh sb="11" eb="13">
      <t>コウヒョウ</t>
    </rPh>
    <rPh sb="14" eb="16">
      <t>チャクジツ</t>
    </rPh>
    <rPh sb="17" eb="19">
      <t>ジッシ</t>
    </rPh>
    <rPh sb="19" eb="20">
      <t>オヨ</t>
    </rPh>
    <rPh sb="25" eb="27">
      <t>セイド</t>
    </rPh>
    <rPh sb="27" eb="29">
      <t>ミナオ</t>
    </rPh>
    <rPh sb="31" eb="32">
      <t>ム</t>
    </rPh>
    <rPh sb="34" eb="36">
      <t>タイオウ</t>
    </rPh>
    <rPh sb="40" eb="41">
      <t>ヒ</t>
    </rPh>
    <rPh sb="42" eb="43">
      <t>ツヅ</t>
    </rPh>
    <rPh sb="44" eb="47">
      <t>コウカテキ</t>
    </rPh>
    <rPh sb="48" eb="50">
      <t>コウリツ</t>
    </rPh>
    <rPh sb="50" eb="51">
      <t>テキ</t>
    </rPh>
    <rPh sb="52" eb="54">
      <t>シッコウ</t>
    </rPh>
    <rPh sb="55" eb="56">
      <t>ツト</t>
    </rPh>
    <phoneticPr fontId="0"/>
  </si>
  <si>
    <t>引き続きリスク評価を着実に進めていくために、得られた技術的課題の施行に必要な評価スキームの精緻化及び改善を検討すること。また、一者応札の改善に向けた取り組みを検討すること。</t>
    <rPh sb="0" eb="1">
      <t>ヒ</t>
    </rPh>
    <rPh sb="2" eb="3">
      <t>ツヅ</t>
    </rPh>
    <phoneticPr fontId="0"/>
  </si>
  <si>
    <t>地球環境保全に関する国際的貢献と連携の確保に資するため、引き続き効果的な事業の実施に努めること。</t>
    <rPh sb="0" eb="2">
      <t>チキュウ</t>
    </rPh>
    <rPh sb="2" eb="4">
      <t>カンキョウ</t>
    </rPh>
    <rPh sb="4" eb="6">
      <t>ホゼン</t>
    </rPh>
    <rPh sb="7" eb="8">
      <t>カン</t>
    </rPh>
    <rPh sb="10" eb="12">
      <t>コクサイ</t>
    </rPh>
    <rPh sb="12" eb="13">
      <t>テキ</t>
    </rPh>
    <rPh sb="13" eb="15">
      <t>コウケン</t>
    </rPh>
    <rPh sb="16" eb="18">
      <t>レンケイ</t>
    </rPh>
    <rPh sb="19" eb="21">
      <t>カクホ</t>
    </rPh>
    <rPh sb="22" eb="23">
      <t>シ</t>
    </rPh>
    <rPh sb="28" eb="29">
      <t>ヒ</t>
    </rPh>
    <rPh sb="30" eb="31">
      <t>ツヅ</t>
    </rPh>
    <rPh sb="32" eb="35">
      <t>コウカテキ</t>
    </rPh>
    <rPh sb="36" eb="38">
      <t>ジギョウ</t>
    </rPh>
    <rPh sb="39" eb="41">
      <t>ジッシ</t>
    </rPh>
    <rPh sb="42" eb="43">
      <t>ツト</t>
    </rPh>
    <phoneticPr fontId="0"/>
  </si>
  <si>
    <t>POPs条約を遵守するため、引き続き効率的にモニタリング調査を実施すること。また、一者応札の改善に向けた取り組みを検討すること。</t>
    <rPh sb="4" eb="6">
      <t>ジョウヤク</t>
    </rPh>
    <rPh sb="7" eb="9">
      <t>ジュンシュ</t>
    </rPh>
    <rPh sb="14" eb="15">
      <t>ヒ</t>
    </rPh>
    <rPh sb="16" eb="17">
      <t>ツヅ</t>
    </rPh>
    <rPh sb="18" eb="21">
      <t>コウリツテキ</t>
    </rPh>
    <rPh sb="28" eb="30">
      <t>チョウサ</t>
    </rPh>
    <rPh sb="31" eb="33">
      <t>ジッシ</t>
    </rPh>
    <phoneticPr fontId="0"/>
  </si>
  <si>
    <t>GHSに基づく環境有害危険性分類を実施した分類物質数が成果目標を下回っているため、有識者の知見・過去の調査等の既往の情報を有効活用する等、成果目標の達成に努めること。また、一者応札の改善に向けた取り組みを検討すること。</t>
    <rPh sb="4" eb="5">
      <t>モト</t>
    </rPh>
    <rPh sb="7" eb="9">
      <t>カンキョウ</t>
    </rPh>
    <rPh sb="9" eb="11">
      <t>ユウガイ</t>
    </rPh>
    <rPh sb="11" eb="14">
      <t>キケンセイ</t>
    </rPh>
    <rPh sb="14" eb="16">
      <t>ブンルイ</t>
    </rPh>
    <rPh sb="17" eb="19">
      <t>ジッシ</t>
    </rPh>
    <rPh sb="21" eb="23">
      <t>ブンルイ</t>
    </rPh>
    <rPh sb="23" eb="25">
      <t>ブッシツ</t>
    </rPh>
    <rPh sb="25" eb="26">
      <t>スウ</t>
    </rPh>
    <rPh sb="41" eb="44">
      <t>ユウシキシャ</t>
    </rPh>
    <rPh sb="45" eb="47">
      <t>チケン</t>
    </rPh>
    <rPh sb="48" eb="50">
      <t>カコ</t>
    </rPh>
    <rPh sb="51" eb="53">
      <t>チョウサ</t>
    </rPh>
    <rPh sb="53" eb="54">
      <t>トウ</t>
    </rPh>
    <rPh sb="55" eb="57">
      <t>キオウ</t>
    </rPh>
    <rPh sb="58" eb="60">
      <t>ジョウホウ</t>
    </rPh>
    <rPh sb="61" eb="63">
      <t>ユウコウ</t>
    </rPh>
    <rPh sb="63" eb="65">
      <t>カツヨウ</t>
    </rPh>
    <rPh sb="67" eb="68">
      <t>ナド</t>
    </rPh>
    <phoneticPr fontId="0"/>
  </si>
  <si>
    <t>引き続き水銀対策に係る国内外の取組を着実に推進していくため、過去の調査等で得られた知見を活用する等効率的な執行に努めること。また、一者応札の改善に向けた取り組みを検討すること。</t>
    <rPh sb="0" eb="1">
      <t>ヒ</t>
    </rPh>
    <rPh sb="2" eb="3">
      <t>ツヅ</t>
    </rPh>
    <rPh sb="30" eb="32">
      <t>カコ</t>
    </rPh>
    <rPh sb="33" eb="35">
      <t>チョウサ</t>
    </rPh>
    <rPh sb="35" eb="36">
      <t>トウ</t>
    </rPh>
    <rPh sb="37" eb="38">
      <t>エ</t>
    </rPh>
    <rPh sb="41" eb="43">
      <t>チケン</t>
    </rPh>
    <rPh sb="44" eb="46">
      <t>カツヨウ</t>
    </rPh>
    <rPh sb="48" eb="49">
      <t>トウ</t>
    </rPh>
    <rPh sb="49" eb="52">
      <t>コウリツテキ</t>
    </rPh>
    <rPh sb="53" eb="55">
      <t>シッコウ</t>
    </rPh>
    <rPh sb="56" eb="57">
      <t>ツト</t>
    </rPh>
    <phoneticPr fontId="0"/>
  </si>
  <si>
    <t>引き続き、専門家の指導の下で汚染状況を監視し、新たな健康影響の発生防止に努めるとともに、Ａ事案区域等における環境調査等においては、地権者と十分調整のうえ被害の未然防止となるよう効率的な調査を実施すること。また、一者応札の改善に向けた取り組みを検討すること。</t>
    <rPh sb="0" eb="1">
      <t>ヒ</t>
    </rPh>
    <rPh sb="2" eb="3">
      <t>ツヅ</t>
    </rPh>
    <rPh sb="5" eb="8">
      <t>センモンカ</t>
    </rPh>
    <rPh sb="9" eb="11">
      <t>シドウ</t>
    </rPh>
    <rPh sb="12" eb="13">
      <t>モト</t>
    </rPh>
    <rPh sb="14" eb="16">
      <t>オセン</t>
    </rPh>
    <rPh sb="16" eb="18">
      <t>ジョウキョウ</t>
    </rPh>
    <rPh sb="19" eb="21">
      <t>カンシ</t>
    </rPh>
    <rPh sb="23" eb="24">
      <t>アラ</t>
    </rPh>
    <rPh sb="26" eb="28">
      <t>ケンコウ</t>
    </rPh>
    <rPh sb="28" eb="30">
      <t>エイキョウ</t>
    </rPh>
    <rPh sb="31" eb="33">
      <t>ハッセイ</t>
    </rPh>
    <rPh sb="33" eb="35">
      <t>ボウシ</t>
    </rPh>
    <rPh sb="36" eb="37">
      <t>ツト</t>
    </rPh>
    <rPh sb="45" eb="47">
      <t>ジアン</t>
    </rPh>
    <rPh sb="47" eb="49">
      <t>クイキ</t>
    </rPh>
    <rPh sb="49" eb="50">
      <t>トウ</t>
    </rPh>
    <rPh sb="54" eb="56">
      <t>カンキョウ</t>
    </rPh>
    <rPh sb="56" eb="58">
      <t>チョウサ</t>
    </rPh>
    <rPh sb="58" eb="59">
      <t>トウ</t>
    </rPh>
    <rPh sb="65" eb="68">
      <t>チケンシャ</t>
    </rPh>
    <rPh sb="69" eb="71">
      <t>ジュウブン</t>
    </rPh>
    <rPh sb="71" eb="73">
      <t>チョウセイ</t>
    </rPh>
    <rPh sb="76" eb="78">
      <t>ヒガイ</t>
    </rPh>
    <rPh sb="79" eb="81">
      <t>ミゼン</t>
    </rPh>
    <rPh sb="81" eb="83">
      <t>ボウシ</t>
    </rPh>
    <rPh sb="88" eb="91">
      <t>コウリツテキ</t>
    </rPh>
    <rPh sb="92" eb="94">
      <t>チョウサ</t>
    </rPh>
    <rPh sb="95" eb="97">
      <t>ジッシ</t>
    </rPh>
    <phoneticPr fontId="0"/>
  </si>
  <si>
    <t>引き続き３歳児、６歳児の健康調査を着実に実施するため、事業の効率性を検討の上、信頼性の高い調査となるよう努めること。また、一者応札の改善に向けた取り組みを検討すること。</t>
    <rPh sb="0" eb="1">
      <t>ヒ</t>
    </rPh>
    <rPh sb="2" eb="3">
      <t>ツヅ</t>
    </rPh>
    <rPh sb="5" eb="6">
      <t>サイ</t>
    </rPh>
    <rPh sb="6" eb="7">
      <t>ジ</t>
    </rPh>
    <rPh sb="9" eb="10">
      <t>サイ</t>
    </rPh>
    <rPh sb="10" eb="11">
      <t>ジ</t>
    </rPh>
    <rPh sb="12" eb="14">
      <t>ケンコウ</t>
    </rPh>
    <rPh sb="14" eb="16">
      <t>チョウサ</t>
    </rPh>
    <rPh sb="17" eb="19">
      <t>チャクジツ</t>
    </rPh>
    <rPh sb="20" eb="22">
      <t>ジッシ</t>
    </rPh>
    <rPh sb="27" eb="29">
      <t>ジギョウ</t>
    </rPh>
    <rPh sb="30" eb="33">
      <t>コウリツセイ</t>
    </rPh>
    <rPh sb="34" eb="36">
      <t>ケントウ</t>
    </rPh>
    <rPh sb="37" eb="38">
      <t>ウエ</t>
    </rPh>
    <rPh sb="39" eb="42">
      <t>シンライセイ</t>
    </rPh>
    <rPh sb="43" eb="44">
      <t>タカ</t>
    </rPh>
    <rPh sb="45" eb="47">
      <t>チョウサ</t>
    </rPh>
    <rPh sb="52" eb="53">
      <t>ツト</t>
    </rPh>
    <phoneticPr fontId="0"/>
  </si>
  <si>
    <t>引き続き、補償給付業務の円滑な実施に努めるとともに、給付実績等を踏まえた予算規模の見直しを行うこと。</t>
    <rPh sb="0" eb="1">
      <t>ヒ</t>
    </rPh>
    <rPh sb="2" eb="3">
      <t>ツヅ</t>
    </rPh>
    <rPh sb="5" eb="7">
      <t>ホショウ</t>
    </rPh>
    <rPh sb="7" eb="9">
      <t>キュウフ</t>
    </rPh>
    <rPh sb="9" eb="11">
      <t>ギョウム</t>
    </rPh>
    <rPh sb="12" eb="14">
      <t>エンカツ</t>
    </rPh>
    <rPh sb="15" eb="17">
      <t>ジッシ</t>
    </rPh>
    <rPh sb="18" eb="19">
      <t>ツト</t>
    </rPh>
    <rPh sb="26" eb="28">
      <t>キュウフ</t>
    </rPh>
    <rPh sb="28" eb="30">
      <t>ジッセキ</t>
    </rPh>
    <rPh sb="30" eb="31">
      <t>トウ</t>
    </rPh>
    <rPh sb="32" eb="33">
      <t>フ</t>
    </rPh>
    <rPh sb="36" eb="38">
      <t>ヨサン</t>
    </rPh>
    <rPh sb="38" eb="40">
      <t>キボ</t>
    </rPh>
    <rPh sb="41" eb="43">
      <t>ミナオ</t>
    </rPh>
    <rPh sb="45" eb="46">
      <t>オコナ</t>
    </rPh>
    <phoneticPr fontId="0"/>
  </si>
  <si>
    <t>被認定者の高齢化を踏まえ、より実態に即した事業運営を行い、引き続き事業の効果的な実施に努めること。</t>
    <rPh sb="0" eb="1">
      <t>ヒ</t>
    </rPh>
    <rPh sb="1" eb="4">
      <t>ニンテイシャ</t>
    </rPh>
    <rPh sb="5" eb="8">
      <t>コウレイカ</t>
    </rPh>
    <rPh sb="9" eb="10">
      <t>フ</t>
    </rPh>
    <rPh sb="15" eb="17">
      <t>ジッタイ</t>
    </rPh>
    <rPh sb="18" eb="19">
      <t>ソク</t>
    </rPh>
    <rPh sb="21" eb="23">
      <t>ジギョウ</t>
    </rPh>
    <rPh sb="23" eb="25">
      <t>ウンエイ</t>
    </rPh>
    <rPh sb="26" eb="27">
      <t>オコナ</t>
    </rPh>
    <rPh sb="29" eb="30">
      <t>ヒ</t>
    </rPh>
    <rPh sb="31" eb="32">
      <t>ツヅ</t>
    </rPh>
    <rPh sb="33" eb="35">
      <t>ジギョウ</t>
    </rPh>
    <rPh sb="36" eb="39">
      <t>コウカテキ</t>
    </rPh>
    <rPh sb="40" eb="42">
      <t>ジッシ</t>
    </rPh>
    <rPh sb="43" eb="44">
      <t>ツト</t>
    </rPh>
    <phoneticPr fontId="0"/>
  </si>
  <si>
    <t>事業実施効果を的確に把握するための調査を継続的に実施し、より一層の事業効果の向上を目指すこと。また、優良事例の横展開等を行い、事業全体での効果向上についても検討すること。</t>
    <rPh sb="0" eb="2">
      <t>ジギョウ</t>
    </rPh>
    <rPh sb="2" eb="4">
      <t>ジッシ</t>
    </rPh>
    <rPh sb="4" eb="6">
      <t>コウカ</t>
    </rPh>
    <rPh sb="7" eb="9">
      <t>テキカク</t>
    </rPh>
    <rPh sb="10" eb="12">
      <t>ハアク</t>
    </rPh>
    <rPh sb="17" eb="19">
      <t>チョウサ</t>
    </rPh>
    <rPh sb="20" eb="23">
      <t>ケイゾクテキ</t>
    </rPh>
    <rPh sb="24" eb="26">
      <t>ジッシ</t>
    </rPh>
    <rPh sb="30" eb="32">
      <t>イッソウ</t>
    </rPh>
    <rPh sb="33" eb="35">
      <t>ジギョウ</t>
    </rPh>
    <rPh sb="35" eb="37">
      <t>コウカ</t>
    </rPh>
    <rPh sb="38" eb="40">
      <t>コウジョウ</t>
    </rPh>
    <rPh sb="41" eb="43">
      <t>メザ</t>
    </rPh>
    <rPh sb="50" eb="52">
      <t>ユウリョウ</t>
    </rPh>
    <rPh sb="52" eb="54">
      <t>ジレイ</t>
    </rPh>
    <rPh sb="55" eb="56">
      <t>ヨコ</t>
    </rPh>
    <rPh sb="56" eb="58">
      <t>テンカイ</t>
    </rPh>
    <rPh sb="58" eb="59">
      <t>トウ</t>
    </rPh>
    <rPh sb="60" eb="61">
      <t>オコナ</t>
    </rPh>
    <rPh sb="63" eb="65">
      <t>ジギョウ</t>
    </rPh>
    <rPh sb="65" eb="67">
      <t>ゼンタイ</t>
    </rPh>
    <rPh sb="69" eb="71">
      <t>コウカ</t>
    </rPh>
    <rPh sb="71" eb="73">
      <t>コウジョウ</t>
    </rPh>
    <rPh sb="78" eb="80">
      <t>ケントウ</t>
    </rPh>
    <phoneticPr fontId="0"/>
  </si>
  <si>
    <t>引き続き公健法に基づく補償給付に必要な額を確実に交付するため、定期的に交付状況を確認し、適正な予算執行に努めること。また、引き続き、給付実績等を踏まえた予算規模の見直しを行うこと。</t>
    <rPh sb="0" eb="1">
      <t>ヒ</t>
    </rPh>
    <rPh sb="2" eb="3">
      <t>ツヅ</t>
    </rPh>
    <rPh sb="4" eb="7">
      <t>コウケンホウ</t>
    </rPh>
    <rPh sb="8" eb="9">
      <t>モト</t>
    </rPh>
    <rPh sb="11" eb="13">
      <t>ホショウ</t>
    </rPh>
    <rPh sb="13" eb="15">
      <t>キュウフ</t>
    </rPh>
    <rPh sb="16" eb="18">
      <t>ヒツヨウ</t>
    </rPh>
    <rPh sb="19" eb="20">
      <t>ガク</t>
    </rPh>
    <rPh sb="21" eb="23">
      <t>カクジツ</t>
    </rPh>
    <rPh sb="24" eb="26">
      <t>コウフ</t>
    </rPh>
    <rPh sb="61" eb="62">
      <t>ヒ</t>
    </rPh>
    <rPh sb="63" eb="64">
      <t>ツヅ</t>
    </rPh>
    <rPh sb="66" eb="68">
      <t>キュウフ</t>
    </rPh>
    <rPh sb="81" eb="83">
      <t>ミナオ</t>
    </rPh>
    <rPh sb="85" eb="86">
      <t>オコナ</t>
    </rPh>
    <phoneticPr fontId="0"/>
  </si>
  <si>
    <t>引き続き水俣病問題解決のため、地元自治体との意見交換等を通じて要望を把握するとともに、事業対象者に対する療養費等の支給や地域振興等の加速化を着実に実施し、効率的な予算執行に努めること。また、一者応札の改善に向けた取り組みを検討すること。</t>
    <rPh sb="0" eb="1">
      <t>ヒ</t>
    </rPh>
    <rPh sb="2" eb="3">
      <t>ツヅ</t>
    </rPh>
    <rPh sb="4" eb="6">
      <t>ミナマタ</t>
    </rPh>
    <rPh sb="6" eb="7">
      <t>ビョウ</t>
    </rPh>
    <rPh sb="7" eb="9">
      <t>モンダイ</t>
    </rPh>
    <rPh sb="9" eb="11">
      <t>カイケツ</t>
    </rPh>
    <rPh sb="15" eb="17">
      <t>ジモト</t>
    </rPh>
    <rPh sb="17" eb="20">
      <t>ジチタイ</t>
    </rPh>
    <rPh sb="22" eb="24">
      <t>イケン</t>
    </rPh>
    <rPh sb="24" eb="26">
      <t>コウカン</t>
    </rPh>
    <rPh sb="26" eb="27">
      <t>トウ</t>
    </rPh>
    <rPh sb="28" eb="29">
      <t>ツウ</t>
    </rPh>
    <rPh sb="31" eb="33">
      <t>ヨウボウ</t>
    </rPh>
    <rPh sb="34" eb="36">
      <t>ハアク</t>
    </rPh>
    <rPh sb="49" eb="50">
      <t>タイ</t>
    </rPh>
    <rPh sb="52" eb="54">
      <t>リョウヨウ</t>
    </rPh>
    <rPh sb="54" eb="55">
      <t>ヒ</t>
    </rPh>
    <rPh sb="55" eb="56">
      <t>トウ</t>
    </rPh>
    <rPh sb="57" eb="59">
      <t>シキュウ</t>
    </rPh>
    <rPh sb="60" eb="62">
      <t>チイキ</t>
    </rPh>
    <rPh sb="62" eb="64">
      <t>シンコウ</t>
    </rPh>
    <rPh sb="64" eb="65">
      <t>トウ</t>
    </rPh>
    <rPh sb="66" eb="69">
      <t>カソクカ</t>
    </rPh>
    <rPh sb="70" eb="72">
      <t>チャクジツ</t>
    </rPh>
    <rPh sb="73" eb="75">
      <t>ジッシ</t>
    </rPh>
    <rPh sb="86" eb="87">
      <t>ツト</t>
    </rPh>
    <phoneticPr fontId="0"/>
  </si>
  <si>
    <t>引き続き、石綿健康被害救済業務の円滑な実施に努めるため、処理日数の短縮等により、石綿による健康被害の迅速な救済を図ることができるよう検討を進めること。一者応札の改善に向けた取り組みを検討すること。</t>
    <rPh sb="5" eb="7">
      <t>イシワタ</t>
    </rPh>
    <rPh sb="7" eb="9">
      <t>ケンコウ</t>
    </rPh>
    <rPh sb="9" eb="11">
      <t>ヒガイ</t>
    </rPh>
    <rPh sb="11" eb="13">
      <t>キュウサイ</t>
    </rPh>
    <rPh sb="13" eb="15">
      <t>ギョウム</t>
    </rPh>
    <rPh sb="28" eb="30">
      <t>ショリ</t>
    </rPh>
    <rPh sb="30" eb="32">
      <t>ニッスウ</t>
    </rPh>
    <rPh sb="33" eb="35">
      <t>タンシュク</t>
    </rPh>
    <rPh sb="35" eb="36">
      <t>トウ</t>
    </rPh>
    <rPh sb="40" eb="42">
      <t>イシワタ</t>
    </rPh>
    <rPh sb="45" eb="47">
      <t>ケンコウ</t>
    </rPh>
    <rPh sb="47" eb="49">
      <t>ヒガイ</t>
    </rPh>
    <rPh sb="50" eb="52">
      <t>ジンソク</t>
    </rPh>
    <rPh sb="53" eb="55">
      <t>キュウサイ</t>
    </rPh>
    <rPh sb="56" eb="57">
      <t>ハカ</t>
    </rPh>
    <rPh sb="66" eb="68">
      <t>ケントウ</t>
    </rPh>
    <rPh sb="69" eb="70">
      <t>スス</t>
    </rPh>
    <phoneticPr fontId="0"/>
  </si>
  <si>
    <t>多くの参加者の協力から成り立つエコチル調査について、分析結果等を社会に還元していくことが本事業の目的の１つでもあることから、引き続き、検討企画評価委員会の構成や事業成果等の利活用等についても見直しを検討し、今後の取りまとめ等に有効的に活用できるように努めること。また、一者応札の改善に向けた取り組みを検討すること。</t>
    <rPh sb="0" eb="1">
      <t>オオ</t>
    </rPh>
    <rPh sb="3" eb="6">
      <t>サンカシャ</t>
    </rPh>
    <rPh sb="7" eb="9">
      <t>キョウリョク</t>
    </rPh>
    <rPh sb="11" eb="12">
      <t>ナ</t>
    </rPh>
    <rPh sb="13" eb="14">
      <t>タ</t>
    </rPh>
    <rPh sb="44" eb="45">
      <t>ホン</t>
    </rPh>
    <rPh sb="45" eb="47">
      <t>ジギョウ</t>
    </rPh>
    <rPh sb="48" eb="50">
      <t>モクテキ</t>
    </rPh>
    <rPh sb="62" eb="63">
      <t>ヒ</t>
    </rPh>
    <rPh sb="64" eb="65">
      <t>ツヅ</t>
    </rPh>
    <rPh sb="67" eb="69">
      <t>ケントウ</t>
    </rPh>
    <rPh sb="69" eb="71">
      <t>キカク</t>
    </rPh>
    <rPh sb="80" eb="82">
      <t>ジギョウ</t>
    </rPh>
    <rPh sb="82" eb="84">
      <t>セイカ</t>
    </rPh>
    <rPh sb="84" eb="85">
      <t>トウ</t>
    </rPh>
    <rPh sb="86" eb="89">
      <t>リカツヨウ</t>
    </rPh>
    <rPh sb="89" eb="90">
      <t>トウ</t>
    </rPh>
    <rPh sb="95" eb="97">
      <t>ミナオ</t>
    </rPh>
    <rPh sb="99" eb="101">
      <t>ケントウ</t>
    </rPh>
    <rPh sb="103" eb="105">
      <t>コンゴ</t>
    </rPh>
    <rPh sb="106" eb="107">
      <t>ト</t>
    </rPh>
    <rPh sb="111" eb="112">
      <t>トウ</t>
    </rPh>
    <rPh sb="113" eb="115">
      <t>ユウコウ</t>
    </rPh>
    <rPh sb="115" eb="116">
      <t>テキ</t>
    </rPh>
    <rPh sb="117" eb="119">
      <t>カツヨウ</t>
    </rPh>
    <rPh sb="125" eb="126">
      <t>ツト</t>
    </rPh>
    <phoneticPr fontId="0"/>
  </si>
  <si>
    <t>化学物質の内分泌かく乱作用について、確実にリスク評価・情報提供ができるよう、引き続き、効率性等を検討のうえ研究・試験等を実施すること。また、一者応札の改善に向けた取り組みを検討すること。</t>
    <rPh sb="0" eb="2">
      <t>カガク</t>
    </rPh>
    <rPh sb="2" eb="4">
      <t>ブッシツ</t>
    </rPh>
    <rPh sb="5" eb="8">
      <t>ナイブンピ</t>
    </rPh>
    <rPh sb="6" eb="8">
      <t>ブンピツ</t>
    </rPh>
    <rPh sb="10" eb="11">
      <t>ラン</t>
    </rPh>
    <rPh sb="11" eb="13">
      <t>サヨウ</t>
    </rPh>
    <rPh sb="18" eb="20">
      <t>カクジツ</t>
    </rPh>
    <rPh sb="24" eb="26">
      <t>ヒョウカ</t>
    </rPh>
    <rPh sb="27" eb="29">
      <t>ジョウホウ</t>
    </rPh>
    <rPh sb="29" eb="31">
      <t>テイキョウ</t>
    </rPh>
    <rPh sb="38" eb="39">
      <t>ヒ</t>
    </rPh>
    <rPh sb="40" eb="41">
      <t>ツヅ</t>
    </rPh>
    <rPh sb="43" eb="46">
      <t>コウリツセイ</t>
    </rPh>
    <rPh sb="46" eb="47">
      <t>トウ</t>
    </rPh>
    <rPh sb="48" eb="50">
      <t>ケントウ</t>
    </rPh>
    <rPh sb="53" eb="55">
      <t>ケンキュウ</t>
    </rPh>
    <rPh sb="60" eb="62">
      <t>ジッシ</t>
    </rPh>
    <phoneticPr fontId="0"/>
  </si>
  <si>
    <t>引き続き、一般環境中の化学物質の残留状況を把握し、環境リスク評価へ反映する調査を行うことに加え、得られた調査結果の社会還元の方法についても検討を行うこと。また、一者応札の改善に向けた取り組みを検討すること。</t>
    <rPh sb="0" eb="1">
      <t>ヒ</t>
    </rPh>
    <rPh sb="2" eb="3">
      <t>ツヅ</t>
    </rPh>
    <rPh sb="5" eb="7">
      <t>イッパン</t>
    </rPh>
    <rPh sb="7" eb="10">
      <t>カンキョウチュウ</t>
    </rPh>
    <rPh sb="11" eb="13">
      <t>カガク</t>
    </rPh>
    <rPh sb="13" eb="15">
      <t>ブッシツ</t>
    </rPh>
    <rPh sb="16" eb="18">
      <t>ザンリュウ</t>
    </rPh>
    <rPh sb="18" eb="20">
      <t>ジョウキョウ</t>
    </rPh>
    <rPh sb="21" eb="23">
      <t>ハアク</t>
    </rPh>
    <rPh sb="25" eb="27">
      <t>カンキョウ</t>
    </rPh>
    <rPh sb="30" eb="32">
      <t>ヒョウカ</t>
    </rPh>
    <rPh sb="33" eb="35">
      <t>ハンエイ</t>
    </rPh>
    <rPh sb="37" eb="39">
      <t>チョウサ</t>
    </rPh>
    <rPh sb="40" eb="41">
      <t>オコナ</t>
    </rPh>
    <rPh sb="45" eb="46">
      <t>クワ</t>
    </rPh>
    <rPh sb="48" eb="49">
      <t>エ</t>
    </rPh>
    <rPh sb="52" eb="54">
      <t>チョウサ</t>
    </rPh>
    <rPh sb="54" eb="56">
      <t>ケッカ</t>
    </rPh>
    <rPh sb="57" eb="59">
      <t>シャカイ</t>
    </rPh>
    <rPh sb="59" eb="61">
      <t>カンゲン</t>
    </rPh>
    <rPh sb="62" eb="64">
      <t>ホウホウ</t>
    </rPh>
    <rPh sb="69" eb="71">
      <t>ケントウ</t>
    </rPh>
    <rPh sb="72" eb="73">
      <t>オコナ</t>
    </rPh>
    <phoneticPr fontId="0"/>
  </si>
  <si>
    <t>メチル水銀による健康影響という課題について、引き続き外部委員による評価を受け、研究成果がニーズを満たすものとなるよう努めること。また、一者応札の改善に向けた取り組みを検討すること。</t>
    <rPh sb="22" eb="23">
      <t>ヒ</t>
    </rPh>
    <rPh sb="24" eb="25">
      <t>ツヅ</t>
    </rPh>
    <rPh sb="26" eb="28">
      <t>ガイブ</t>
    </rPh>
    <rPh sb="36" eb="37">
      <t>ウ</t>
    </rPh>
    <rPh sb="39" eb="43">
      <t>ケンキュウセイカ</t>
    </rPh>
    <rPh sb="48" eb="49">
      <t>ミ</t>
    </rPh>
    <phoneticPr fontId="0"/>
  </si>
  <si>
    <t>唯一の水銀に特化した研究機関であることから、引き続き、研究、地域・国際貢献、情報収集・発信等の面で社会ニーズを満たす取組みを実施していくこと。また、一者応札の改善に向けた取り組みを検討すること。</t>
    <rPh sb="0" eb="2">
      <t>ユイイツ</t>
    </rPh>
    <rPh sb="3" eb="5">
      <t>スイギン</t>
    </rPh>
    <rPh sb="6" eb="8">
      <t>トッカ</t>
    </rPh>
    <rPh sb="10" eb="12">
      <t>ケンキュウ</t>
    </rPh>
    <rPh sb="12" eb="14">
      <t>キカン</t>
    </rPh>
    <rPh sb="22" eb="23">
      <t>ヒ</t>
    </rPh>
    <rPh sb="24" eb="25">
      <t>ツヅ</t>
    </rPh>
    <rPh sb="27" eb="29">
      <t>ケンキュウ</t>
    </rPh>
    <rPh sb="30" eb="32">
      <t>チイキ</t>
    </rPh>
    <rPh sb="33" eb="35">
      <t>コクサイ</t>
    </rPh>
    <rPh sb="35" eb="37">
      <t>コウケン</t>
    </rPh>
    <rPh sb="38" eb="40">
      <t>ジョウホウ</t>
    </rPh>
    <rPh sb="40" eb="42">
      <t>シュウシュウ</t>
    </rPh>
    <rPh sb="43" eb="45">
      <t>ハッシン</t>
    </rPh>
    <rPh sb="45" eb="46">
      <t>トウ</t>
    </rPh>
    <rPh sb="47" eb="48">
      <t>メン</t>
    </rPh>
    <rPh sb="49" eb="51">
      <t>シャカイ</t>
    </rPh>
    <rPh sb="55" eb="56">
      <t>ミ</t>
    </rPh>
    <rPh sb="58" eb="60">
      <t>トリクミ</t>
    </rPh>
    <rPh sb="62" eb="64">
      <t>ジッシ</t>
    </rPh>
    <phoneticPr fontId="0"/>
  </si>
  <si>
    <t>イタイイタイ病及び慢性カドミウム中毒等に関する総合的な研究を通して、カドミウム曝露との因果関係等を解明していくため、引き続き、外部評価委員会で事業の必要性及び効率性を検討した上で、効果的な事業の実施に努めること。また、一者応札の改善に向けた取り組みを検討すること。</t>
    <rPh sb="6" eb="7">
      <t>ビョウ</t>
    </rPh>
    <rPh sb="7" eb="8">
      <t>オヨ</t>
    </rPh>
    <rPh sb="9" eb="11">
      <t>マンセイ</t>
    </rPh>
    <rPh sb="16" eb="18">
      <t>チュウドク</t>
    </rPh>
    <rPh sb="18" eb="19">
      <t>トウ</t>
    </rPh>
    <rPh sb="20" eb="21">
      <t>カン</t>
    </rPh>
    <rPh sb="23" eb="26">
      <t>ソウゴウテキ</t>
    </rPh>
    <rPh sb="27" eb="29">
      <t>ケンキュウ</t>
    </rPh>
    <rPh sb="30" eb="31">
      <t>トオ</t>
    </rPh>
    <rPh sb="39" eb="41">
      <t>バクロ</t>
    </rPh>
    <rPh sb="43" eb="45">
      <t>インガ</t>
    </rPh>
    <rPh sb="45" eb="47">
      <t>カンケイ</t>
    </rPh>
    <rPh sb="47" eb="48">
      <t>トウ</t>
    </rPh>
    <rPh sb="49" eb="51">
      <t>カイメイ</t>
    </rPh>
    <rPh sb="58" eb="59">
      <t>ヒ</t>
    </rPh>
    <rPh sb="60" eb="61">
      <t>ツヅ</t>
    </rPh>
    <rPh sb="63" eb="65">
      <t>ガイブ</t>
    </rPh>
    <rPh sb="65" eb="67">
      <t>ヒョウカ</t>
    </rPh>
    <rPh sb="67" eb="70">
      <t>イインカイ</t>
    </rPh>
    <rPh sb="71" eb="73">
      <t>ジギョウ</t>
    </rPh>
    <rPh sb="90" eb="92">
      <t>コウカ</t>
    </rPh>
    <rPh sb="92" eb="93">
      <t>テキ</t>
    </rPh>
    <rPh sb="94" eb="96">
      <t>ジギョウ</t>
    </rPh>
    <rPh sb="97" eb="99">
      <t>ジッシ</t>
    </rPh>
    <phoneticPr fontId="0"/>
  </si>
  <si>
    <t>関係自治体と協力し、引き続き、必要な受診が行われるよう適切な予算措置を行うとともに、より効率的・効果的に事業を実施すること。
なお、本事業においては、過去の検診結果の解析や文献調査によって、慢性砒素中毒による障害の把握に努めることとされているところ、成果目標等において本調査結果が設定されていないことから、成果目標や指標として設定する等、評価がなされるよう検討すること。
また、一者応札の改善に向けた取り組みを検討すること。</t>
    <rPh sb="0" eb="2">
      <t>カンケイ</t>
    </rPh>
    <rPh sb="2" eb="5">
      <t>ジチタイ</t>
    </rPh>
    <rPh sb="6" eb="8">
      <t>キョウリョク</t>
    </rPh>
    <rPh sb="10" eb="11">
      <t>ヒ</t>
    </rPh>
    <rPh sb="12" eb="13">
      <t>ツヅ</t>
    </rPh>
    <rPh sb="15" eb="17">
      <t>ヒツヨウ</t>
    </rPh>
    <rPh sb="18" eb="20">
      <t>ジュシン</t>
    </rPh>
    <rPh sb="21" eb="22">
      <t>オコナ</t>
    </rPh>
    <rPh sb="27" eb="29">
      <t>テキセツ</t>
    </rPh>
    <rPh sb="66" eb="67">
      <t>ホン</t>
    </rPh>
    <rPh sb="67" eb="69">
      <t>ジギョウ</t>
    </rPh>
    <rPh sb="75" eb="77">
      <t>カコ</t>
    </rPh>
    <rPh sb="78" eb="80">
      <t>ケンシン</t>
    </rPh>
    <rPh sb="80" eb="82">
      <t>ケッカ</t>
    </rPh>
    <rPh sb="83" eb="85">
      <t>カイセキ</t>
    </rPh>
    <rPh sb="86" eb="88">
      <t>ブンケン</t>
    </rPh>
    <rPh sb="88" eb="90">
      <t>チョウサ</t>
    </rPh>
    <rPh sb="95" eb="97">
      <t>マンセイ</t>
    </rPh>
    <rPh sb="97" eb="99">
      <t>ヒソ</t>
    </rPh>
    <rPh sb="99" eb="101">
      <t>チュウドク</t>
    </rPh>
    <rPh sb="104" eb="106">
      <t>ショウガイ</t>
    </rPh>
    <rPh sb="107" eb="109">
      <t>ハアク</t>
    </rPh>
    <rPh sb="110" eb="111">
      <t>ツト</t>
    </rPh>
    <rPh sb="125" eb="127">
      <t>セイカ</t>
    </rPh>
    <rPh sb="127" eb="129">
      <t>モクヒョウ</t>
    </rPh>
    <rPh sb="129" eb="130">
      <t>トウ</t>
    </rPh>
    <rPh sb="134" eb="135">
      <t>ホン</t>
    </rPh>
    <rPh sb="135" eb="137">
      <t>チョウサ</t>
    </rPh>
    <rPh sb="137" eb="139">
      <t>ケッカ</t>
    </rPh>
    <rPh sb="140" eb="142">
      <t>セッテイ</t>
    </rPh>
    <rPh sb="167" eb="168">
      <t>トウ</t>
    </rPh>
    <phoneticPr fontId="0"/>
  </si>
  <si>
    <t>引き続き、熱中症予防策の普及啓発等を行うため、自治体等と連携をとりつつ効率的に事業を実施すること。また、一者応札の改善に向けた取り組みを検討すること。</t>
    <rPh sb="0" eb="1">
      <t>ヒ</t>
    </rPh>
    <rPh sb="2" eb="3">
      <t>ツヅ</t>
    </rPh>
    <rPh sb="5" eb="8">
      <t>ネッチュウショウ</t>
    </rPh>
    <rPh sb="8" eb="10">
      <t>ヨボウ</t>
    </rPh>
    <rPh sb="10" eb="11">
      <t>サク</t>
    </rPh>
    <rPh sb="12" eb="14">
      <t>フキュウ</t>
    </rPh>
    <rPh sb="14" eb="16">
      <t>ケイハツ</t>
    </rPh>
    <rPh sb="16" eb="17">
      <t>トウ</t>
    </rPh>
    <rPh sb="18" eb="19">
      <t>オコナ</t>
    </rPh>
    <rPh sb="23" eb="26">
      <t>ジチタイ</t>
    </rPh>
    <rPh sb="26" eb="27">
      <t>トウ</t>
    </rPh>
    <rPh sb="28" eb="30">
      <t>レンケイ</t>
    </rPh>
    <rPh sb="35" eb="38">
      <t>コウリツテキ</t>
    </rPh>
    <rPh sb="39" eb="41">
      <t>ジギョウ</t>
    </rPh>
    <rPh sb="42" eb="44">
      <t>ジッシ</t>
    </rPh>
    <phoneticPr fontId="0"/>
  </si>
  <si>
    <t>成果実績の向上に向け、引き続き適切な事業執行に努めること。
また、一者応札の改善に向けた取り組みを検討、実施すること。</t>
    <rPh sb="0" eb="2">
      <t>セイカ</t>
    </rPh>
    <rPh sb="2" eb="4">
      <t>ジッセキ</t>
    </rPh>
    <rPh sb="5" eb="7">
      <t>コウジョウ</t>
    </rPh>
    <rPh sb="8" eb="9">
      <t>ム</t>
    </rPh>
    <rPh sb="11" eb="12">
      <t>ヒ</t>
    </rPh>
    <rPh sb="13" eb="14">
      <t>ツヅ</t>
    </rPh>
    <rPh sb="15" eb="17">
      <t>テキセツ</t>
    </rPh>
    <rPh sb="18" eb="20">
      <t>ジギョウ</t>
    </rPh>
    <rPh sb="20" eb="22">
      <t>シッコウ</t>
    </rPh>
    <rPh sb="23" eb="24">
      <t>ツト</t>
    </rPh>
    <phoneticPr fontId="13"/>
  </si>
  <si>
    <t>効率的かつ効果的な事業を実施することで処理期限内でのＰＣＢ廃棄物の早期処理完了に努めるとともに、低濃度PCB廃棄物の実態把握に向けた取組を検討すること。</t>
    <phoneticPr fontId="13"/>
  </si>
  <si>
    <t>引き続き効率的かつ効果的な事業を実施することで処理期限内でのＰＣＢ廃棄物の早期処理完了に努めること。</t>
    <rPh sb="0" eb="1">
      <t>ヒ</t>
    </rPh>
    <rPh sb="2" eb="3">
      <t>ツヅ</t>
    </rPh>
    <phoneticPr fontId="13"/>
  </si>
  <si>
    <t>執行率が６割程度の水準であり、予定価格よりも低い価格で契約を行ったこと以外にも執行率が低い要因が無いか等、十分に検証し、適切な執行管理に努めること。また、一者応札の改善に向けた取り組みを検討すること。</t>
    <rPh sb="0" eb="2">
      <t>シッコウ</t>
    </rPh>
    <rPh sb="2" eb="3">
      <t>リツ</t>
    </rPh>
    <rPh sb="5" eb="6">
      <t>ワリ</t>
    </rPh>
    <rPh sb="6" eb="8">
      <t>テイド</t>
    </rPh>
    <rPh sb="9" eb="11">
      <t>スイジュン</t>
    </rPh>
    <rPh sb="15" eb="17">
      <t>ヨテイ</t>
    </rPh>
    <rPh sb="17" eb="19">
      <t>カカク</t>
    </rPh>
    <rPh sb="22" eb="23">
      <t>ヒク</t>
    </rPh>
    <rPh sb="24" eb="26">
      <t>カカク</t>
    </rPh>
    <rPh sb="27" eb="29">
      <t>ケイヤク</t>
    </rPh>
    <rPh sb="30" eb="31">
      <t>オコナ</t>
    </rPh>
    <rPh sb="35" eb="37">
      <t>イガイ</t>
    </rPh>
    <rPh sb="39" eb="41">
      <t>シッコウ</t>
    </rPh>
    <rPh sb="41" eb="42">
      <t>リツ</t>
    </rPh>
    <rPh sb="43" eb="44">
      <t>ヒク</t>
    </rPh>
    <rPh sb="45" eb="47">
      <t>ヨウイン</t>
    </rPh>
    <rPh sb="48" eb="49">
      <t>ナ</t>
    </rPh>
    <rPh sb="51" eb="52">
      <t>ナド</t>
    </rPh>
    <rPh sb="53" eb="55">
      <t>ジュウブン</t>
    </rPh>
    <rPh sb="56" eb="58">
      <t>ケンショウ</t>
    </rPh>
    <rPh sb="60" eb="62">
      <t>テキセツ</t>
    </rPh>
    <rPh sb="63" eb="65">
      <t>シッコウ</t>
    </rPh>
    <rPh sb="65" eb="67">
      <t>カンリ</t>
    </rPh>
    <rPh sb="68" eb="69">
      <t>ツト</t>
    </rPh>
    <phoneticPr fontId="0"/>
  </si>
  <si>
    <t>一者応札となっている調達があるため、仕様書の見直し、公告期間の延長等を図り、競争性を確保した調達となるよう努めること。</t>
    <rPh sb="2" eb="4">
      <t>オウサツ</t>
    </rPh>
    <rPh sb="10" eb="12">
      <t>チョウタツ</t>
    </rPh>
    <rPh sb="18" eb="21">
      <t>シヨウショ</t>
    </rPh>
    <rPh sb="22" eb="24">
      <t>ミナオ</t>
    </rPh>
    <rPh sb="26" eb="28">
      <t>コウコク</t>
    </rPh>
    <rPh sb="28" eb="30">
      <t>キカン</t>
    </rPh>
    <rPh sb="31" eb="33">
      <t>エンチョウ</t>
    </rPh>
    <rPh sb="33" eb="34">
      <t>トウ</t>
    </rPh>
    <rPh sb="35" eb="36">
      <t>ハカ</t>
    </rPh>
    <rPh sb="38" eb="41">
      <t>キョウソウセイ</t>
    </rPh>
    <rPh sb="42" eb="44">
      <t>カクホ</t>
    </rPh>
    <rPh sb="46" eb="48">
      <t>チョウタツ</t>
    </rPh>
    <rPh sb="53" eb="54">
      <t>ツト</t>
    </rPh>
    <phoneticPr fontId="3"/>
  </si>
  <si>
    <t>適切な執行管理、コスト削減を行うことにより、予算規模の妥当性について検討を行うこと。</t>
    <rPh sb="0" eb="2">
      <t>テキセツ</t>
    </rPh>
    <rPh sb="3" eb="5">
      <t>シッコウ</t>
    </rPh>
    <rPh sb="5" eb="7">
      <t>カンリ</t>
    </rPh>
    <rPh sb="11" eb="13">
      <t>サクゲン</t>
    </rPh>
    <rPh sb="14" eb="15">
      <t>オコナ</t>
    </rPh>
    <rPh sb="22" eb="24">
      <t>ヨサン</t>
    </rPh>
    <rPh sb="24" eb="26">
      <t>キボ</t>
    </rPh>
    <rPh sb="27" eb="30">
      <t>ダトウセイ</t>
    </rPh>
    <rPh sb="34" eb="36">
      <t>ケントウ</t>
    </rPh>
    <rPh sb="37" eb="38">
      <t>オコナ</t>
    </rPh>
    <phoneticPr fontId="13"/>
  </si>
  <si>
    <t>調査の実施に際しては、効率的な実施方法を検討し、コスト削減を図りながら、適切に業務を実施すること。</t>
    <rPh sb="0" eb="2">
      <t>チョウサ</t>
    </rPh>
    <rPh sb="3" eb="5">
      <t>ジッシ</t>
    </rPh>
    <rPh sb="6" eb="7">
      <t>サイ</t>
    </rPh>
    <rPh sb="11" eb="14">
      <t>コウリツテキ</t>
    </rPh>
    <rPh sb="15" eb="17">
      <t>ジッシ</t>
    </rPh>
    <rPh sb="17" eb="19">
      <t>ホウホウ</t>
    </rPh>
    <rPh sb="20" eb="22">
      <t>ケントウ</t>
    </rPh>
    <rPh sb="27" eb="29">
      <t>サクゲン</t>
    </rPh>
    <rPh sb="30" eb="31">
      <t>ハカ</t>
    </rPh>
    <rPh sb="36" eb="38">
      <t>テキセツ</t>
    </rPh>
    <rPh sb="39" eb="41">
      <t>ギョウム</t>
    </rPh>
    <rPh sb="42" eb="44">
      <t>ジッシ</t>
    </rPh>
    <phoneticPr fontId="13"/>
  </si>
  <si>
    <t>状況把握や情報収集について、引き続き効果的かつ効率的に実施すること。また、仕様書の見直しや公告期間の延長等により、一者応札の改善を図ること。</t>
    <rPh sb="0" eb="2">
      <t>ジョウキョウ</t>
    </rPh>
    <rPh sb="2" eb="4">
      <t>ハアク</t>
    </rPh>
    <rPh sb="5" eb="7">
      <t>ジョウホウ</t>
    </rPh>
    <rPh sb="7" eb="9">
      <t>シュウシュウ</t>
    </rPh>
    <rPh sb="14" eb="15">
      <t>ヒ</t>
    </rPh>
    <rPh sb="16" eb="17">
      <t>ツヅ</t>
    </rPh>
    <rPh sb="18" eb="21">
      <t>コウカテキ</t>
    </rPh>
    <rPh sb="23" eb="26">
      <t>コウリツテキ</t>
    </rPh>
    <rPh sb="27" eb="29">
      <t>ジッシ</t>
    </rPh>
    <phoneticPr fontId="13"/>
  </si>
  <si>
    <t>改正大気汚染防止法も踏まえ、適切な目標設定や事業内容の見直しを図ること。また、引き続き適切な予算の執行に努めること。</t>
    <rPh sb="0" eb="2">
      <t>カイセイ</t>
    </rPh>
    <rPh sb="2" eb="4">
      <t>タイキ</t>
    </rPh>
    <rPh sb="4" eb="6">
      <t>オセン</t>
    </rPh>
    <rPh sb="6" eb="9">
      <t>ボウシホウ</t>
    </rPh>
    <rPh sb="10" eb="11">
      <t>フ</t>
    </rPh>
    <rPh sb="14" eb="16">
      <t>テキセツ</t>
    </rPh>
    <rPh sb="17" eb="19">
      <t>モクヒョウ</t>
    </rPh>
    <rPh sb="19" eb="21">
      <t>セッテイ</t>
    </rPh>
    <rPh sb="22" eb="24">
      <t>ジギョウ</t>
    </rPh>
    <rPh sb="24" eb="26">
      <t>ナイヨウ</t>
    </rPh>
    <rPh sb="27" eb="29">
      <t>ミナオ</t>
    </rPh>
    <rPh sb="31" eb="32">
      <t>ハカ</t>
    </rPh>
    <rPh sb="39" eb="40">
      <t>ヒ</t>
    </rPh>
    <rPh sb="41" eb="42">
      <t>ツヅ</t>
    </rPh>
    <rPh sb="43" eb="45">
      <t>テキセツ</t>
    </rPh>
    <rPh sb="46" eb="48">
      <t>ヨサン</t>
    </rPh>
    <rPh sb="49" eb="51">
      <t>シッコウ</t>
    </rPh>
    <rPh sb="52" eb="53">
      <t>ツト</t>
    </rPh>
    <phoneticPr fontId="13"/>
  </si>
  <si>
    <t>成果実績や活動実績について、目標や見込みに概ね見合ったものとなっている。引き続き競争性の高い調達方式により、コスト削減を図りながら、適切に業務を実施すること。</t>
    <rPh sb="0" eb="2">
      <t>セイカ</t>
    </rPh>
    <rPh sb="2" eb="4">
      <t>ジッセキ</t>
    </rPh>
    <rPh sb="5" eb="7">
      <t>カツドウ</t>
    </rPh>
    <rPh sb="7" eb="9">
      <t>ジッセキ</t>
    </rPh>
    <rPh sb="14" eb="16">
      <t>モクヒョウ</t>
    </rPh>
    <rPh sb="17" eb="19">
      <t>ミコ</t>
    </rPh>
    <rPh sb="21" eb="22">
      <t>オオム</t>
    </rPh>
    <rPh sb="23" eb="25">
      <t>ミア</t>
    </rPh>
    <rPh sb="36" eb="37">
      <t>ヒ</t>
    </rPh>
    <rPh sb="38" eb="39">
      <t>ツヅ</t>
    </rPh>
    <rPh sb="40" eb="43">
      <t>キョウソウセイ</t>
    </rPh>
    <rPh sb="44" eb="45">
      <t>タカ</t>
    </rPh>
    <rPh sb="46" eb="48">
      <t>チョウタツ</t>
    </rPh>
    <rPh sb="48" eb="50">
      <t>ホウシキ</t>
    </rPh>
    <rPh sb="57" eb="59">
      <t>サクゲン</t>
    </rPh>
    <rPh sb="60" eb="61">
      <t>ハカ</t>
    </rPh>
    <rPh sb="66" eb="68">
      <t>テキセツ</t>
    </rPh>
    <rPh sb="69" eb="71">
      <t>ギョウム</t>
    </rPh>
    <rPh sb="72" eb="74">
      <t>ジッシ</t>
    </rPh>
    <phoneticPr fontId="13"/>
  </si>
  <si>
    <t>引き続き、アジアの途上国を中心に、環境保全施策の推進に貢献するため、情報発信の強化等を実施すること。また、拠出金が効率的・効果的に使用されるよう、拠出金の使途の把握・検証に努めること。</t>
  </si>
  <si>
    <t>限られた予算範囲において、適切な執行を行うこと。引き続き、活動実績として得た組織整備法の手引きの活用等、公害防止体制の実態を踏まえた事業展開を図ること。</t>
    <rPh sb="0" eb="1">
      <t>カギ</t>
    </rPh>
    <rPh sb="4" eb="6">
      <t>ヨサン</t>
    </rPh>
    <rPh sb="6" eb="8">
      <t>ハンイ</t>
    </rPh>
    <rPh sb="13" eb="15">
      <t>テキセツ</t>
    </rPh>
    <rPh sb="16" eb="18">
      <t>シッコウ</t>
    </rPh>
    <rPh sb="19" eb="20">
      <t>オコナ</t>
    </rPh>
    <rPh sb="24" eb="25">
      <t>ヒ</t>
    </rPh>
    <rPh sb="26" eb="27">
      <t>ツヅ</t>
    </rPh>
    <rPh sb="29" eb="31">
      <t>カツドウ</t>
    </rPh>
    <rPh sb="31" eb="33">
      <t>ジッセキ</t>
    </rPh>
    <rPh sb="36" eb="37">
      <t>エ</t>
    </rPh>
    <rPh sb="38" eb="40">
      <t>ソシキ</t>
    </rPh>
    <rPh sb="40" eb="43">
      <t>セイビホウ</t>
    </rPh>
    <rPh sb="44" eb="46">
      <t>テビ</t>
    </rPh>
    <rPh sb="50" eb="51">
      <t>トウ</t>
    </rPh>
    <rPh sb="52" eb="54">
      <t>コウガイ</t>
    </rPh>
    <rPh sb="54" eb="56">
      <t>ボウシ</t>
    </rPh>
    <rPh sb="56" eb="58">
      <t>タイセイ</t>
    </rPh>
    <rPh sb="59" eb="61">
      <t>ジッタイ</t>
    </rPh>
    <rPh sb="62" eb="63">
      <t>フ</t>
    </rPh>
    <rPh sb="66" eb="68">
      <t>ジギョウ</t>
    </rPh>
    <rPh sb="68" eb="70">
      <t>テンカイ</t>
    </rPh>
    <rPh sb="71" eb="72">
      <t>ハカ</t>
    </rPh>
    <phoneticPr fontId="3"/>
  </si>
  <si>
    <t>PM2.5や光化学オキシダントによる汚染の更なる改善に向け、事業を効率的かつ効果的に実施するよう努めること。これまでの成果を踏まえ、コストを削減できるところがないか検討する。また、仕様書の見直しや公告期間の延長等により、一者応札の改善を図ること。</t>
    <rPh sb="6" eb="9">
      <t>コウカガク</t>
    </rPh>
    <rPh sb="18" eb="20">
      <t>オセン</t>
    </rPh>
    <rPh sb="21" eb="22">
      <t>サラ</t>
    </rPh>
    <rPh sb="24" eb="26">
      <t>カイゼン</t>
    </rPh>
    <rPh sb="27" eb="28">
      <t>ム</t>
    </rPh>
    <rPh sb="30" eb="32">
      <t>ジギョウ</t>
    </rPh>
    <rPh sb="33" eb="36">
      <t>コウリツテキ</t>
    </rPh>
    <rPh sb="38" eb="41">
      <t>コウカテキ</t>
    </rPh>
    <rPh sb="42" eb="44">
      <t>ジッシ</t>
    </rPh>
    <rPh sb="48" eb="49">
      <t>ツト</t>
    </rPh>
    <rPh sb="59" eb="61">
      <t>セイカ</t>
    </rPh>
    <rPh sb="62" eb="63">
      <t>フ</t>
    </rPh>
    <rPh sb="70" eb="72">
      <t>サクゲン</t>
    </rPh>
    <rPh sb="82" eb="84">
      <t>ケントウ</t>
    </rPh>
    <rPh sb="110" eb="111">
      <t>イッ</t>
    </rPh>
    <rPh sb="111" eb="112">
      <t>シャ</t>
    </rPh>
    <rPh sb="112" eb="114">
      <t>オウサツ</t>
    </rPh>
    <rPh sb="115" eb="117">
      <t>カイゼン</t>
    </rPh>
    <rPh sb="118" eb="119">
      <t>ハカ</t>
    </rPh>
    <phoneticPr fontId="7"/>
  </si>
  <si>
    <t>引き続き、効率的かつ効果的な事業となるよう、事業内容の見直しを行うと共に、仕様書の見直しや公告期間の延長等により、一者応札の改善を図ること。</t>
    <rPh sb="0" eb="1">
      <t>ヒ</t>
    </rPh>
    <rPh sb="2" eb="3">
      <t>ツヅ</t>
    </rPh>
    <rPh sb="5" eb="8">
      <t>コウリツテキ</t>
    </rPh>
    <rPh sb="10" eb="13">
      <t>コウカテキ</t>
    </rPh>
    <rPh sb="14" eb="16">
      <t>ジギョウ</t>
    </rPh>
    <rPh sb="22" eb="24">
      <t>ジギョウ</t>
    </rPh>
    <rPh sb="24" eb="26">
      <t>ナイヨウ</t>
    </rPh>
    <rPh sb="27" eb="29">
      <t>ミナオ</t>
    </rPh>
    <rPh sb="31" eb="32">
      <t>オコナ</t>
    </rPh>
    <rPh sb="34" eb="35">
      <t>トモ</t>
    </rPh>
    <phoneticPr fontId="13"/>
  </si>
  <si>
    <t>単位当たりコストが年々増加傾向にあるため、改善方策を検討し、低減を図ること。また、支出先の選定に当たっては、一者応札が続いており、落札率も高いため、仕様書の見直し等、一者応札の改善を図ること。</t>
    <rPh sb="0" eb="3">
      <t>タンイア</t>
    </rPh>
    <rPh sb="9" eb="11">
      <t>ネンネン</t>
    </rPh>
    <rPh sb="11" eb="13">
      <t>ゾウカ</t>
    </rPh>
    <rPh sb="13" eb="15">
      <t>ケイコウ</t>
    </rPh>
    <rPh sb="21" eb="23">
      <t>カイゼン</t>
    </rPh>
    <rPh sb="23" eb="25">
      <t>ホウサク</t>
    </rPh>
    <rPh sb="26" eb="28">
      <t>ケントウ</t>
    </rPh>
    <rPh sb="30" eb="32">
      <t>テイゲン</t>
    </rPh>
    <rPh sb="33" eb="34">
      <t>ハカ</t>
    </rPh>
    <phoneticPr fontId="13"/>
  </si>
  <si>
    <t>特定特殊自動車に係る環境基準の達成に向け、引き続き、効果的な取組を行うこと。また、一者応札の改善に向けた取組を検討すること。</t>
    <phoneticPr fontId="13"/>
  </si>
  <si>
    <t>船舶及び航空機からの排出ガスについて、その環境影響を把握するため、引き続き、適切に調査業務等を実施すること。また、一者応札の改善に向けた取組を検討すること。</t>
    <rPh sb="0" eb="2">
      <t>センパク</t>
    </rPh>
    <rPh sb="2" eb="3">
      <t>オヨ</t>
    </rPh>
    <rPh sb="4" eb="7">
      <t>コウクウキ</t>
    </rPh>
    <rPh sb="10" eb="12">
      <t>ハイシュツ</t>
    </rPh>
    <rPh sb="21" eb="23">
      <t>カンキョウ</t>
    </rPh>
    <rPh sb="23" eb="25">
      <t>エイキョウ</t>
    </rPh>
    <rPh sb="26" eb="28">
      <t>ハアク</t>
    </rPh>
    <rPh sb="33" eb="34">
      <t>ヒ</t>
    </rPh>
    <rPh sb="35" eb="36">
      <t>ツヅ</t>
    </rPh>
    <rPh sb="38" eb="40">
      <t>テキセツ</t>
    </rPh>
    <rPh sb="41" eb="43">
      <t>チョウサ</t>
    </rPh>
    <rPh sb="43" eb="46">
      <t>ギョウムトウ</t>
    </rPh>
    <rPh sb="47" eb="49">
      <t>ジッシ</t>
    </rPh>
    <phoneticPr fontId="13"/>
  </si>
  <si>
    <t>備品や消耗品等の購入は、真に必要なものに限定し、また、適切な維持管理等により、コスト削減できるよう検討すること。</t>
    <rPh sb="0" eb="2">
      <t>ビヒン</t>
    </rPh>
    <rPh sb="3" eb="6">
      <t>ショウモウヒン</t>
    </rPh>
    <rPh sb="6" eb="7">
      <t>トウ</t>
    </rPh>
    <rPh sb="8" eb="10">
      <t>コウニュウ</t>
    </rPh>
    <rPh sb="12" eb="13">
      <t>シン</t>
    </rPh>
    <rPh sb="14" eb="16">
      <t>ヒツヨウ</t>
    </rPh>
    <rPh sb="20" eb="22">
      <t>ゲンテイ</t>
    </rPh>
    <rPh sb="27" eb="29">
      <t>テキセツ</t>
    </rPh>
    <rPh sb="30" eb="32">
      <t>イジ</t>
    </rPh>
    <rPh sb="32" eb="34">
      <t>カンリ</t>
    </rPh>
    <rPh sb="34" eb="35">
      <t>トウ</t>
    </rPh>
    <rPh sb="42" eb="44">
      <t>サクゲン</t>
    </rPh>
    <rPh sb="49" eb="51">
      <t>ケントウ</t>
    </rPh>
    <phoneticPr fontId="13"/>
  </si>
  <si>
    <t>予定通り令和元年度限りで終了する。引き続き別事業にて、ESTの実現に向けた取組を推進すること。</t>
    <rPh sb="0" eb="2">
      <t>ヨテイ</t>
    </rPh>
    <rPh sb="2" eb="3">
      <t>ドオ</t>
    </rPh>
    <rPh sb="4" eb="6">
      <t>レイワ</t>
    </rPh>
    <rPh sb="6" eb="9">
      <t>ガンネンド</t>
    </rPh>
    <rPh sb="9" eb="10">
      <t>カギ</t>
    </rPh>
    <rPh sb="12" eb="14">
      <t>シュウリョウ</t>
    </rPh>
    <rPh sb="17" eb="18">
      <t>ヒ</t>
    </rPh>
    <rPh sb="19" eb="20">
      <t>ツヅ</t>
    </rPh>
    <rPh sb="21" eb="22">
      <t>ベツ</t>
    </rPh>
    <rPh sb="22" eb="24">
      <t>ジギョウ</t>
    </rPh>
    <rPh sb="31" eb="33">
      <t>ジツゲン</t>
    </rPh>
    <rPh sb="34" eb="35">
      <t>ム</t>
    </rPh>
    <rPh sb="37" eb="39">
      <t>トリクミ</t>
    </rPh>
    <rPh sb="40" eb="42">
      <t>スイシン</t>
    </rPh>
    <phoneticPr fontId="13"/>
  </si>
  <si>
    <t>引き続き、政府間会合等を通じ、EANETの活動実績や状況等を確認すると共に、使途の把握や検証を図り、適切に当該拠出金が活用されているか、その確認に努めること。</t>
    <rPh sb="0" eb="1">
      <t>ヒ</t>
    </rPh>
    <rPh sb="2" eb="3">
      <t>ツヅ</t>
    </rPh>
    <rPh sb="5" eb="8">
      <t>セイフカン</t>
    </rPh>
    <rPh sb="8" eb="10">
      <t>カイゴウ</t>
    </rPh>
    <rPh sb="10" eb="11">
      <t>トウ</t>
    </rPh>
    <rPh sb="12" eb="13">
      <t>ツウ</t>
    </rPh>
    <rPh sb="21" eb="23">
      <t>カツドウ</t>
    </rPh>
    <rPh sb="23" eb="25">
      <t>ジッセキ</t>
    </rPh>
    <rPh sb="26" eb="28">
      <t>ジョウキョウ</t>
    </rPh>
    <rPh sb="28" eb="29">
      <t>トウ</t>
    </rPh>
    <rPh sb="30" eb="32">
      <t>カクニン</t>
    </rPh>
    <rPh sb="35" eb="36">
      <t>トモ</t>
    </rPh>
    <rPh sb="38" eb="40">
      <t>シト</t>
    </rPh>
    <rPh sb="41" eb="43">
      <t>ハアク</t>
    </rPh>
    <rPh sb="44" eb="46">
      <t>ケンショウ</t>
    </rPh>
    <rPh sb="47" eb="48">
      <t>ハカ</t>
    </rPh>
    <rPh sb="50" eb="52">
      <t>テキセツ</t>
    </rPh>
    <rPh sb="53" eb="55">
      <t>トウガイ</t>
    </rPh>
    <rPh sb="55" eb="58">
      <t>キョシュツキン</t>
    </rPh>
    <rPh sb="59" eb="61">
      <t>カツヨウ</t>
    </rPh>
    <rPh sb="70" eb="72">
      <t>カクニン</t>
    </rPh>
    <rPh sb="73" eb="74">
      <t>ツト</t>
    </rPh>
    <phoneticPr fontId="13"/>
  </si>
  <si>
    <t>引き続き、適切な長期計画を策定し、それに基づく事業実施に努めること。また、一者応札の改善に向けた取り組みを実施すること。</t>
    <rPh sb="0" eb="1">
      <t>ヒ</t>
    </rPh>
    <rPh sb="2" eb="3">
      <t>ツヅ</t>
    </rPh>
    <rPh sb="5" eb="7">
      <t>テキセツ</t>
    </rPh>
    <rPh sb="8" eb="10">
      <t>チョウキ</t>
    </rPh>
    <rPh sb="10" eb="12">
      <t>ケイカク</t>
    </rPh>
    <rPh sb="13" eb="15">
      <t>サクテイ</t>
    </rPh>
    <rPh sb="20" eb="21">
      <t>モト</t>
    </rPh>
    <rPh sb="23" eb="25">
      <t>ジギョウ</t>
    </rPh>
    <rPh sb="25" eb="27">
      <t>ジッシ</t>
    </rPh>
    <rPh sb="28" eb="29">
      <t>ツト</t>
    </rPh>
    <rPh sb="37" eb="41">
      <t>イッシャオウサツ</t>
    </rPh>
    <rPh sb="42" eb="44">
      <t>カイゼン</t>
    </rPh>
    <rPh sb="45" eb="46">
      <t>ム</t>
    </rPh>
    <rPh sb="48" eb="49">
      <t>ト</t>
    </rPh>
    <rPh sb="50" eb="51">
      <t>ク</t>
    </rPh>
    <rPh sb="53" eb="55">
      <t>ジッシ</t>
    </rPh>
    <phoneticPr fontId="13"/>
  </si>
  <si>
    <t>水銀の大気への排出抑制対策が着実に推進されるよう、引き続き必要な調査等を、効果的に実施すること。また、支出先の選定に当たっては、一者応札が続いており、落札率も高いため、仕様書の見直し等、一者応札の改善を図ること。</t>
    <rPh sb="0" eb="2">
      <t>スイギン</t>
    </rPh>
    <rPh sb="3" eb="5">
      <t>タイキ</t>
    </rPh>
    <rPh sb="7" eb="9">
      <t>ハイシュツ</t>
    </rPh>
    <rPh sb="9" eb="11">
      <t>ヨクセイ</t>
    </rPh>
    <rPh sb="11" eb="13">
      <t>タイサク</t>
    </rPh>
    <rPh sb="14" eb="16">
      <t>チャクジツ</t>
    </rPh>
    <rPh sb="17" eb="19">
      <t>スイシン</t>
    </rPh>
    <rPh sb="25" eb="26">
      <t>ヒ</t>
    </rPh>
    <rPh sb="27" eb="28">
      <t>ツヅ</t>
    </rPh>
    <rPh sb="29" eb="31">
      <t>ヒツヨウ</t>
    </rPh>
    <rPh sb="32" eb="34">
      <t>チョウサ</t>
    </rPh>
    <rPh sb="34" eb="35">
      <t>トウ</t>
    </rPh>
    <rPh sb="37" eb="40">
      <t>コウカテキ</t>
    </rPh>
    <rPh sb="41" eb="43">
      <t>ジッシ</t>
    </rPh>
    <phoneticPr fontId="13"/>
  </si>
  <si>
    <t>事業メニューについて、地方公共団体等のニーズ把握に努め、社会的必要性が高い事業を取捨選択し、引き続き適切な業務となるよう努めること。</t>
    <rPh sb="0" eb="2">
      <t>ジギョウ</t>
    </rPh>
    <rPh sb="11" eb="13">
      <t>チホウ</t>
    </rPh>
    <rPh sb="13" eb="15">
      <t>コウキョウ</t>
    </rPh>
    <rPh sb="15" eb="17">
      <t>ダンタイ</t>
    </rPh>
    <rPh sb="17" eb="18">
      <t>トウ</t>
    </rPh>
    <rPh sb="22" eb="24">
      <t>ハアク</t>
    </rPh>
    <rPh sb="25" eb="26">
      <t>ツト</t>
    </rPh>
    <rPh sb="28" eb="31">
      <t>シャカイテキ</t>
    </rPh>
    <rPh sb="31" eb="34">
      <t>ヒツヨウセイ</t>
    </rPh>
    <rPh sb="35" eb="36">
      <t>タカ</t>
    </rPh>
    <rPh sb="37" eb="39">
      <t>ジギョウ</t>
    </rPh>
    <rPh sb="40" eb="44">
      <t>シュシャセンタク</t>
    </rPh>
    <rPh sb="46" eb="47">
      <t>ヒ</t>
    </rPh>
    <rPh sb="48" eb="49">
      <t>ツヅ</t>
    </rPh>
    <rPh sb="50" eb="52">
      <t>テキセツ</t>
    </rPh>
    <rPh sb="53" eb="55">
      <t>ギョウム</t>
    </rPh>
    <rPh sb="60" eb="61">
      <t>ツト</t>
    </rPh>
    <phoneticPr fontId="13"/>
  </si>
  <si>
    <t>暑さ指数（WBGT）の認知度向上や精度向上について、効率的な実施手法を検討すること。また、支出先の選定に当たっては、一者応札が続いており、落札率も高いため、仕様書の見直し等、一者応札の改善を図ること。</t>
    <rPh sb="0" eb="1">
      <t>アツ</t>
    </rPh>
    <rPh sb="2" eb="4">
      <t>シスウ</t>
    </rPh>
    <rPh sb="11" eb="14">
      <t>ニンチド</t>
    </rPh>
    <rPh sb="14" eb="16">
      <t>コウジョウ</t>
    </rPh>
    <rPh sb="17" eb="19">
      <t>セイド</t>
    </rPh>
    <rPh sb="19" eb="21">
      <t>コウジョウ</t>
    </rPh>
    <rPh sb="26" eb="29">
      <t>コウリツテキ</t>
    </rPh>
    <rPh sb="30" eb="32">
      <t>ジッシ</t>
    </rPh>
    <rPh sb="32" eb="34">
      <t>シュホウ</t>
    </rPh>
    <rPh sb="35" eb="37">
      <t>ケントウ</t>
    </rPh>
    <phoneticPr fontId="3"/>
  </si>
  <si>
    <t>本事業において作成したマニュアル等を有効活用し、また、必要に応じて見直すことにより、引き続き、交通騒音に係る環境基準の達成に向けた取組を実施すること。</t>
    <rPh sb="0" eb="1">
      <t>ホン</t>
    </rPh>
    <rPh sb="1" eb="3">
      <t>ジギョウ</t>
    </rPh>
    <rPh sb="7" eb="9">
      <t>サクセイ</t>
    </rPh>
    <rPh sb="16" eb="17">
      <t>トウ</t>
    </rPh>
    <rPh sb="18" eb="20">
      <t>ユウコウ</t>
    </rPh>
    <rPh sb="20" eb="22">
      <t>カツヨウ</t>
    </rPh>
    <rPh sb="27" eb="29">
      <t>ヒツヨウ</t>
    </rPh>
    <rPh sb="30" eb="31">
      <t>オウ</t>
    </rPh>
    <rPh sb="33" eb="35">
      <t>ミナオ</t>
    </rPh>
    <rPh sb="42" eb="43">
      <t>ヒ</t>
    </rPh>
    <rPh sb="44" eb="45">
      <t>ツヅ</t>
    </rPh>
    <rPh sb="47" eb="49">
      <t>コウツウ</t>
    </rPh>
    <rPh sb="49" eb="51">
      <t>ソウオン</t>
    </rPh>
    <rPh sb="52" eb="53">
      <t>カカ</t>
    </rPh>
    <rPh sb="54" eb="56">
      <t>カンキョウ</t>
    </rPh>
    <rPh sb="56" eb="58">
      <t>キジュン</t>
    </rPh>
    <rPh sb="59" eb="61">
      <t>タッセイ</t>
    </rPh>
    <rPh sb="62" eb="63">
      <t>ム</t>
    </rPh>
    <rPh sb="65" eb="67">
      <t>トリクミ</t>
    </rPh>
    <rPh sb="68" eb="70">
      <t>ジッシ</t>
    </rPh>
    <phoneticPr fontId="13"/>
  </si>
  <si>
    <t>引き続き、効率的かつ正確な暑熱環境調査を実施し、事業目的の達成に向け、幅広く活用されるよう、適切な事業実施に努めること。</t>
    <rPh sb="0" eb="1">
      <t>ヒ</t>
    </rPh>
    <rPh sb="2" eb="3">
      <t>ツヅ</t>
    </rPh>
    <rPh sb="5" eb="8">
      <t>コウリツテキ</t>
    </rPh>
    <rPh sb="10" eb="12">
      <t>セイカク</t>
    </rPh>
    <rPh sb="13" eb="15">
      <t>ショネツ</t>
    </rPh>
    <rPh sb="15" eb="17">
      <t>カンキョウ</t>
    </rPh>
    <rPh sb="17" eb="19">
      <t>チョウサ</t>
    </rPh>
    <rPh sb="20" eb="22">
      <t>ジッシ</t>
    </rPh>
    <rPh sb="24" eb="26">
      <t>ジギョウ</t>
    </rPh>
    <rPh sb="26" eb="28">
      <t>モクテキ</t>
    </rPh>
    <rPh sb="29" eb="31">
      <t>タッセイ</t>
    </rPh>
    <rPh sb="32" eb="33">
      <t>ム</t>
    </rPh>
    <rPh sb="35" eb="37">
      <t>ハバヒロ</t>
    </rPh>
    <rPh sb="38" eb="40">
      <t>カツヨウ</t>
    </rPh>
    <rPh sb="46" eb="48">
      <t>テキセツ</t>
    </rPh>
    <rPh sb="49" eb="51">
      <t>ジギョウ</t>
    </rPh>
    <rPh sb="51" eb="53">
      <t>ジッシ</t>
    </rPh>
    <rPh sb="54" eb="55">
      <t>ツト</t>
    </rPh>
    <phoneticPr fontId="13"/>
  </si>
  <si>
    <t>水質環境基準の達成・維持に向け、引き続き適切に、調査や技術開発を進めること。また、一者応札の改善に向けた取り組みを実施すること。</t>
    <rPh sb="0" eb="2">
      <t>スイシツ</t>
    </rPh>
    <rPh sb="2" eb="4">
      <t>カンキョウ</t>
    </rPh>
    <rPh sb="4" eb="6">
      <t>キジュン</t>
    </rPh>
    <rPh sb="7" eb="9">
      <t>タッセイ</t>
    </rPh>
    <rPh sb="10" eb="12">
      <t>イジ</t>
    </rPh>
    <rPh sb="13" eb="14">
      <t>ム</t>
    </rPh>
    <rPh sb="16" eb="17">
      <t>ヒ</t>
    </rPh>
    <rPh sb="18" eb="19">
      <t>ツヅ</t>
    </rPh>
    <rPh sb="20" eb="22">
      <t>テキセツ</t>
    </rPh>
    <rPh sb="24" eb="26">
      <t>チョウサ</t>
    </rPh>
    <rPh sb="27" eb="29">
      <t>ギジュツ</t>
    </rPh>
    <rPh sb="29" eb="31">
      <t>カイハツ</t>
    </rPh>
    <rPh sb="32" eb="33">
      <t>スス</t>
    </rPh>
    <phoneticPr fontId="13"/>
  </si>
  <si>
    <t>令和２年度に第二期政府共通プラットフォームへの移行をするためのシステム改良を行うこととしており、令和３年度から移行後のシステム保守・運用を適切に実施することにより、引き続き事業目的の達成に努めること。</t>
    <rPh sb="0" eb="2">
      <t>レイワ</t>
    </rPh>
    <rPh sb="3" eb="5">
      <t>ネンド</t>
    </rPh>
    <rPh sb="6" eb="7">
      <t>ダイ</t>
    </rPh>
    <rPh sb="7" eb="9">
      <t>ニキ</t>
    </rPh>
    <rPh sb="9" eb="11">
      <t>セイフ</t>
    </rPh>
    <rPh sb="11" eb="13">
      <t>キョウツウ</t>
    </rPh>
    <rPh sb="23" eb="25">
      <t>イコウ</t>
    </rPh>
    <rPh sb="35" eb="37">
      <t>カイリョウ</t>
    </rPh>
    <rPh sb="38" eb="39">
      <t>オコナ</t>
    </rPh>
    <rPh sb="48" eb="50">
      <t>レイワ</t>
    </rPh>
    <rPh sb="51" eb="53">
      <t>ネンド</t>
    </rPh>
    <rPh sb="55" eb="58">
      <t>イコウゴ</t>
    </rPh>
    <rPh sb="63" eb="65">
      <t>ホシュ</t>
    </rPh>
    <rPh sb="66" eb="68">
      <t>ウンヨウ</t>
    </rPh>
    <rPh sb="69" eb="71">
      <t>テキセツ</t>
    </rPh>
    <rPh sb="72" eb="74">
      <t>ジッシ</t>
    </rPh>
    <rPh sb="82" eb="83">
      <t>ヒ</t>
    </rPh>
    <rPh sb="84" eb="85">
      <t>ツヅ</t>
    </rPh>
    <rPh sb="86" eb="88">
      <t>ジギョウ</t>
    </rPh>
    <rPh sb="88" eb="90">
      <t>モクテキ</t>
    </rPh>
    <rPh sb="91" eb="93">
      <t>タッセイ</t>
    </rPh>
    <rPh sb="94" eb="95">
      <t>ツト</t>
    </rPh>
    <phoneticPr fontId="13"/>
  </si>
  <si>
    <t>各閉鎖性海域における環境基準の達成状況は、未だ目標値に届いていないため、目標達成率向上に向け、引き続き適切に事業を行うこと。各年度の事業内容に応じ、コスト削減を図ること。また、一者応札の改善に向けた取り組みを実施すること。</t>
    <rPh sb="0" eb="1">
      <t>カク</t>
    </rPh>
    <rPh sb="1" eb="4">
      <t>ヘイサセイ</t>
    </rPh>
    <rPh sb="4" eb="6">
      <t>カイイキ</t>
    </rPh>
    <rPh sb="36" eb="38">
      <t>モクヒョウ</t>
    </rPh>
    <rPh sb="38" eb="41">
      <t>タッセイリツ</t>
    </rPh>
    <rPh sb="41" eb="43">
      <t>コウジョウ</t>
    </rPh>
    <rPh sb="44" eb="45">
      <t>ム</t>
    </rPh>
    <rPh sb="47" eb="48">
      <t>ヒ</t>
    </rPh>
    <rPh sb="49" eb="50">
      <t>ツヅ</t>
    </rPh>
    <rPh sb="51" eb="53">
      <t>テキセツ</t>
    </rPh>
    <rPh sb="54" eb="56">
      <t>ジギョウ</t>
    </rPh>
    <rPh sb="57" eb="58">
      <t>オコナ</t>
    </rPh>
    <rPh sb="62" eb="65">
      <t>カクネンド</t>
    </rPh>
    <rPh sb="66" eb="68">
      <t>ジギョウ</t>
    </rPh>
    <rPh sb="68" eb="70">
      <t>ナイヨウ</t>
    </rPh>
    <rPh sb="71" eb="72">
      <t>オウ</t>
    </rPh>
    <rPh sb="77" eb="79">
      <t>サクゲン</t>
    </rPh>
    <rPh sb="80" eb="81">
      <t>ハカ</t>
    </rPh>
    <rPh sb="99" eb="100">
      <t>ト</t>
    </rPh>
    <rPh sb="101" eb="102">
      <t>ク</t>
    </rPh>
    <rPh sb="104" eb="106">
      <t>ジッシ</t>
    </rPh>
    <phoneticPr fontId="13"/>
  </si>
  <si>
    <t>引き続き「豊かな海」の実現のための事業を適切に実施すること。また、一者応札の改善に向け、調達方式や仕様書の見直しを通じて競争性を確保した調達となるよう予算の適切な執行に努めること。</t>
    <rPh sb="0" eb="1">
      <t>ヒ</t>
    </rPh>
    <rPh sb="2" eb="3">
      <t>ツヅ</t>
    </rPh>
    <rPh sb="5" eb="6">
      <t>ユタ</t>
    </rPh>
    <rPh sb="8" eb="9">
      <t>ウミ</t>
    </rPh>
    <rPh sb="11" eb="13">
      <t>ジツゲン</t>
    </rPh>
    <rPh sb="17" eb="19">
      <t>ジギョウ</t>
    </rPh>
    <rPh sb="20" eb="22">
      <t>テキセツ</t>
    </rPh>
    <rPh sb="23" eb="25">
      <t>ジッシ</t>
    </rPh>
    <rPh sb="44" eb="46">
      <t>チョウタツ</t>
    </rPh>
    <rPh sb="46" eb="48">
      <t>ホウシキ</t>
    </rPh>
    <phoneticPr fontId="13"/>
  </si>
  <si>
    <t>全国の湖沼における環境基準の達成状況は、未だ目標値に届いていないため、事業スケジュールに沿って、湖沼環境の改善に向け、引き続き適切に事業を行うこと。</t>
    <rPh sb="0" eb="2">
      <t>ゼンコク</t>
    </rPh>
    <rPh sb="3" eb="5">
      <t>コショウ</t>
    </rPh>
    <rPh sb="9" eb="11">
      <t>カンキョウ</t>
    </rPh>
    <rPh sb="11" eb="13">
      <t>キジュン</t>
    </rPh>
    <rPh sb="14" eb="16">
      <t>タッセイ</t>
    </rPh>
    <rPh sb="16" eb="18">
      <t>ジョウキョウ</t>
    </rPh>
    <rPh sb="20" eb="21">
      <t>イマ</t>
    </rPh>
    <rPh sb="22" eb="25">
      <t>モクヒョウチ</t>
    </rPh>
    <rPh sb="26" eb="27">
      <t>トド</t>
    </rPh>
    <rPh sb="35" eb="37">
      <t>ジギョウ</t>
    </rPh>
    <rPh sb="44" eb="45">
      <t>ソ</t>
    </rPh>
    <rPh sb="48" eb="50">
      <t>コショウ</t>
    </rPh>
    <rPh sb="50" eb="52">
      <t>カンキョウ</t>
    </rPh>
    <rPh sb="53" eb="55">
      <t>カイゼン</t>
    </rPh>
    <rPh sb="56" eb="57">
      <t>ム</t>
    </rPh>
    <rPh sb="59" eb="60">
      <t>ヒ</t>
    </rPh>
    <rPh sb="61" eb="62">
      <t>ツヅ</t>
    </rPh>
    <rPh sb="63" eb="65">
      <t>テキセツ</t>
    </rPh>
    <rPh sb="66" eb="68">
      <t>ジギョウ</t>
    </rPh>
    <rPh sb="69" eb="70">
      <t>オコナ</t>
    </rPh>
    <phoneticPr fontId="13"/>
  </si>
  <si>
    <t>令和２年度までに取りまとめるモデルやガイドラインを踏まえ、事業目的の達成に向け、引き続き適切に事業を行うこと。また、一者応札の改善に向けた取り組みを実施すること。</t>
    <rPh sb="0" eb="2">
      <t>レイワ</t>
    </rPh>
    <rPh sb="3" eb="5">
      <t>ネンド</t>
    </rPh>
    <rPh sb="8" eb="9">
      <t>ト</t>
    </rPh>
    <rPh sb="25" eb="26">
      <t>フ</t>
    </rPh>
    <rPh sb="29" eb="31">
      <t>ジギョウ</t>
    </rPh>
    <rPh sb="31" eb="33">
      <t>モクテキ</t>
    </rPh>
    <rPh sb="34" eb="36">
      <t>タッセイ</t>
    </rPh>
    <rPh sb="37" eb="38">
      <t>ム</t>
    </rPh>
    <rPh sb="40" eb="41">
      <t>ヒ</t>
    </rPh>
    <rPh sb="42" eb="43">
      <t>ツヅ</t>
    </rPh>
    <rPh sb="44" eb="46">
      <t>テキセツ</t>
    </rPh>
    <rPh sb="47" eb="49">
      <t>ジギョウ</t>
    </rPh>
    <rPh sb="50" eb="51">
      <t>オコナ</t>
    </rPh>
    <phoneticPr fontId="13"/>
  </si>
  <si>
    <t>これまでの実施結果を踏まえ、国としての成果を上げ、目的を達成した事業については、事業終了を検討すること。また、支出先の選定に当たっては、一者応札が続いており、落札率も高いため、仕様書の見直し等、一者応札の改善を図ること。</t>
    <rPh sb="5" eb="7">
      <t>ジッシ</t>
    </rPh>
    <rPh sb="7" eb="9">
      <t>ケッカ</t>
    </rPh>
    <rPh sb="10" eb="11">
      <t>フ</t>
    </rPh>
    <rPh sb="14" eb="15">
      <t>クニ</t>
    </rPh>
    <rPh sb="19" eb="21">
      <t>セイカ</t>
    </rPh>
    <rPh sb="22" eb="23">
      <t>ア</t>
    </rPh>
    <rPh sb="25" eb="27">
      <t>モクテキ</t>
    </rPh>
    <rPh sb="28" eb="30">
      <t>タッセイ</t>
    </rPh>
    <rPh sb="32" eb="34">
      <t>ジギョウ</t>
    </rPh>
    <rPh sb="40" eb="42">
      <t>ジギョウ</t>
    </rPh>
    <rPh sb="42" eb="44">
      <t>シュウリョウ</t>
    </rPh>
    <rPh sb="45" eb="47">
      <t>ケントウ</t>
    </rPh>
    <phoneticPr fontId="13"/>
  </si>
  <si>
    <t>支出先の選定に当たっては、一者応札が続いており、落札率も高いため、仕様書の見直し等、一者応札の改善を図ること。</t>
  </si>
  <si>
    <t>継続調査について効率的に実施し、コスト削減を図ること。モニタリング結果を適切に評価し、本事業の成果が利活用されるものとなるようにすること。また、一者応札の改善に向け、仕様書の見直しや公告期間の延長等の取組を通じて競争性を確保した調達となるよう予算の適切な執行に努めること。</t>
    <rPh sb="0" eb="2">
      <t>ケイゾク</t>
    </rPh>
    <rPh sb="2" eb="4">
      <t>チョウサ</t>
    </rPh>
    <rPh sb="8" eb="11">
      <t>コウリツテキ</t>
    </rPh>
    <rPh sb="12" eb="14">
      <t>ジッシ</t>
    </rPh>
    <rPh sb="19" eb="21">
      <t>サクゲン</t>
    </rPh>
    <rPh sb="22" eb="23">
      <t>ハカ</t>
    </rPh>
    <rPh sb="33" eb="35">
      <t>ケッカ</t>
    </rPh>
    <rPh sb="36" eb="38">
      <t>テキセツ</t>
    </rPh>
    <rPh sb="39" eb="41">
      <t>ヒョウカ</t>
    </rPh>
    <rPh sb="43" eb="44">
      <t>ホン</t>
    </rPh>
    <rPh sb="44" eb="46">
      <t>ジギョウ</t>
    </rPh>
    <rPh sb="47" eb="49">
      <t>セイカ</t>
    </rPh>
    <rPh sb="50" eb="53">
      <t>リカツヨウ</t>
    </rPh>
    <phoneticPr fontId="13"/>
  </si>
  <si>
    <t>事業実施に関して、採択方法や支援方法の検討・検証を通じ、採択案件に対する事業化件数向上を図ること。また、支出先の選定に当たっては、一般競争入札、公募ともに、引き続き競争性を確保した、適切な予算の執行となるよう努めること。</t>
    <rPh sb="0" eb="2">
      <t>ジギョウ</t>
    </rPh>
    <rPh sb="2" eb="4">
      <t>ジッシ</t>
    </rPh>
    <rPh sb="5" eb="6">
      <t>カン</t>
    </rPh>
    <rPh sb="9" eb="11">
      <t>サイタク</t>
    </rPh>
    <rPh sb="11" eb="13">
      <t>ホウホウ</t>
    </rPh>
    <rPh sb="14" eb="16">
      <t>シエン</t>
    </rPh>
    <rPh sb="16" eb="18">
      <t>ホウホウ</t>
    </rPh>
    <rPh sb="19" eb="21">
      <t>ケントウ</t>
    </rPh>
    <rPh sb="22" eb="24">
      <t>ケンショウ</t>
    </rPh>
    <rPh sb="25" eb="26">
      <t>ツウ</t>
    </rPh>
    <rPh sb="28" eb="30">
      <t>サイタク</t>
    </rPh>
    <rPh sb="30" eb="32">
      <t>アンケン</t>
    </rPh>
    <rPh sb="33" eb="34">
      <t>タイ</t>
    </rPh>
    <rPh sb="36" eb="39">
      <t>ジギョウカ</t>
    </rPh>
    <rPh sb="39" eb="41">
      <t>ケンスウ</t>
    </rPh>
    <rPh sb="41" eb="43">
      <t>コウジョウ</t>
    </rPh>
    <rPh sb="44" eb="45">
      <t>ハカ</t>
    </rPh>
    <rPh sb="52" eb="55">
      <t>シシュツサキ</t>
    </rPh>
    <rPh sb="56" eb="58">
      <t>センテイ</t>
    </rPh>
    <rPh sb="59" eb="60">
      <t>ア</t>
    </rPh>
    <rPh sb="65" eb="67">
      <t>イッパン</t>
    </rPh>
    <rPh sb="67" eb="69">
      <t>キョウソウ</t>
    </rPh>
    <rPh sb="69" eb="71">
      <t>ニュウサツ</t>
    </rPh>
    <rPh sb="72" eb="74">
      <t>コウボ</t>
    </rPh>
    <rPh sb="78" eb="79">
      <t>ヒ</t>
    </rPh>
    <rPh sb="86" eb="88">
      <t>カクホ</t>
    </rPh>
    <rPh sb="91" eb="93">
      <t>テキセツ</t>
    </rPh>
    <rPh sb="94" eb="96">
      <t>ヨサン</t>
    </rPh>
    <rPh sb="97" eb="99">
      <t>シッコウ</t>
    </rPh>
    <rPh sb="104" eb="105">
      <t>ツト</t>
    </rPh>
    <phoneticPr fontId="13"/>
  </si>
  <si>
    <t>引き続き、アジア途上国における政策立案、実施能力向上に向けた事業を効率的かつ効果的に実施していくこと。また、活動報告等を確認し、適切な支出であるか、その把握に努めること。</t>
    <rPh sb="0" eb="1">
      <t>ヒ</t>
    </rPh>
    <rPh sb="2" eb="3">
      <t>ツヅ</t>
    </rPh>
    <rPh sb="8" eb="11">
      <t>トジョウコク</t>
    </rPh>
    <rPh sb="15" eb="17">
      <t>セイサク</t>
    </rPh>
    <rPh sb="17" eb="19">
      <t>リツアン</t>
    </rPh>
    <rPh sb="20" eb="22">
      <t>ジッシ</t>
    </rPh>
    <rPh sb="22" eb="24">
      <t>ノウリョク</t>
    </rPh>
    <rPh sb="24" eb="26">
      <t>コウジョウ</t>
    </rPh>
    <rPh sb="27" eb="28">
      <t>ム</t>
    </rPh>
    <rPh sb="30" eb="32">
      <t>ジギョウ</t>
    </rPh>
    <rPh sb="33" eb="36">
      <t>コウリツテキ</t>
    </rPh>
    <rPh sb="38" eb="41">
      <t>コウカテキ</t>
    </rPh>
    <rPh sb="42" eb="44">
      <t>ジッシ</t>
    </rPh>
    <rPh sb="54" eb="56">
      <t>カツドウ</t>
    </rPh>
    <rPh sb="56" eb="58">
      <t>ホウコク</t>
    </rPh>
    <rPh sb="58" eb="59">
      <t>トウ</t>
    </rPh>
    <rPh sb="60" eb="62">
      <t>カクニン</t>
    </rPh>
    <rPh sb="64" eb="66">
      <t>テキセツ</t>
    </rPh>
    <rPh sb="67" eb="69">
      <t>シシュツ</t>
    </rPh>
    <rPh sb="76" eb="78">
      <t>ハアク</t>
    </rPh>
    <rPh sb="79" eb="80">
      <t>ツト</t>
    </rPh>
    <phoneticPr fontId="7"/>
  </si>
  <si>
    <t>これまでの実施結果を踏まえ、国としての成果を上げ、目的を達成した事業については、事業終了を検討すること。また、継続する事業については、引き続き競争性の高い調達を図りつつ、効率的な事業実施に努めること。</t>
    <rPh sb="5" eb="7">
      <t>ジッシ</t>
    </rPh>
    <rPh sb="7" eb="9">
      <t>ケッカ</t>
    </rPh>
    <rPh sb="10" eb="11">
      <t>フ</t>
    </rPh>
    <rPh sb="14" eb="15">
      <t>クニ</t>
    </rPh>
    <rPh sb="19" eb="21">
      <t>セイカ</t>
    </rPh>
    <rPh sb="22" eb="23">
      <t>ア</t>
    </rPh>
    <rPh sb="25" eb="27">
      <t>モクテキ</t>
    </rPh>
    <rPh sb="28" eb="30">
      <t>タッセイ</t>
    </rPh>
    <rPh sb="32" eb="34">
      <t>ジギョウ</t>
    </rPh>
    <rPh sb="40" eb="42">
      <t>ジギョウ</t>
    </rPh>
    <rPh sb="42" eb="44">
      <t>シュウリョウ</t>
    </rPh>
    <rPh sb="45" eb="47">
      <t>ケントウ</t>
    </rPh>
    <rPh sb="55" eb="57">
      <t>ケイゾク</t>
    </rPh>
    <rPh sb="59" eb="61">
      <t>ジギョウ</t>
    </rPh>
    <rPh sb="67" eb="68">
      <t>ヒ</t>
    </rPh>
    <rPh sb="69" eb="70">
      <t>ツヅ</t>
    </rPh>
    <rPh sb="71" eb="74">
      <t>キョウソウセイ</t>
    </rPh>
    <rPh sb="75" eb="76">
      <t>タカ</t>
    </rPh>
    <rPh sb="77" eb="79">
      <t>チョウタツ</t>
    </rPh>
    <rPh sb="80" eb="81">
      <t>ハカ</t>
    </rPh>
    <rPh sb="85" eb="88">
      <t>コウリツテキ</t>
    </rPh>
    <rPh sb="89" eb="91">
      <t>ジギョウ</t>
    </rPh>
    <rPh sb="91" eb="93">
      <t>ジッシ</t>
    </rPh>
    <rPh sb="94" eb="95">
      <t>ツト</t>
    </rPh>
    <phoneticPr fontId="13"/>
  </si>
  <si>
    <t>事業の年次計画に沿って、必要な対策検討、実証事業等を着実に実施すること。また、引き続き競争性を確保した、適切な予算の執行となるよう努めること。</t>
    <rPh sb="0" eb="2">
      <t>ジギョウ</t>
    </rPh>
    <rPh sb="3" eb="5">
      <t>ネンジ</t>
    </rPh>
    <rPh sb="5" eb="7">
      <t>ケイカク</t>
    </rPh>
    <rPh sb="8" eb="9">
      <t>ソ</t>
    </rPh>
    <rPh sb="12" eb="14">
      <t>ヒツヨウ</t>
    </rPh>
    <rPh sb="15" eb="17">
      <t>タイサク</t>
    </rPh>
    <rPh sb="17" eb="19">
      <t>ケントウ</t>
    </rPh>
    <rPh sb="20" eb="22">
      <t>ジッショウ</t>
    </rPh>
    <rPh sb="22" eb="24">
      <t>ジギョウ</t>
    </rPh>
    <rPh sb="24" eb="25">
      <t>トウ</t>
    </rPh>
    <rPh sb="26" eb="28">
      <t>チャクジツ</t>
    </rPh>
    <rPh sb="29" eb="31">
      <t>ジッシ</t>
    </rPh>
    <phoneticPr fontId="13"/>
  </si>
  <si>
    <t>引き続き、一者応札の改善に向けた取組を実施すること。単位当たりコストが上昇しているため、その削減に向けた取組を検討すること。</t>
    <rPh sb="0" eb="1">
      <t>ヒ</t>
    </rPh>
    <rPh sb="2" eb="3">
      <t>ツヅ</t>
    </rPh>
    <rPh sb="5" eb="6">
      <t>イッ</t>
    </rPh>
    <rPh sb="6" eb="7">
      <t>シャ</t>
    </rPh>
    <rPh sb="7" eb="9">
      <t>オウサツ</t>
    </rPh>
    <rPh sb="10" eb="12">
      <t>カイゼン</t>
    </rPh>
    <rPh sb="13" eb="14">
      <t>ム</t>
    </rPh>
    <rPh sb="16" eb="18">
      <t>トリクミ</t>
    </rPh>
    <rPh sb="19" eb="21">
      <t>ジッシ</t>
    </rPh>
    <rPh sb="26" eb="29">
      <t>タンイア</t>
    </rPh>
    <rPh sb="35" eb="37">
      <t>ジョウショウ</t>
    </rPh>
    <rPh sb="46" eb="48">
      <t>サクゲン</t>
    </rPh>
    <rPh sb="49" eb="50">
      <t>ム</t>
    </rPh>
    <rPh sb="52" eb="54">
      <t>トリクミ</t>
    </rPh>
    <rPh sb="55" eb="57">
      <t>ケントウ</t>
    </rPh>
    <phoneticPr fontId="13"/>
  </si>
  <si>
    <t>法に基づくリスク評価、リスク管理事業を、引き続き適切に実施すること。また、一者応札の改善に向けた取組を実施すること。</t>
    <rPh sb="0" eb="1">
      <t>ホウ</t>
    </rPh>
    <rPh sb="2" eb="3">
      <t>モト</t>
    </rPh>
    <rPh sb="8" eb="10">
      <t>ヒョウカ</t>
    </rPh>
    <rPh sb="14" eb="16">
      <t>カンリ</t>
    </rPh>
    <rPh sb="16" eb="18">
      <t>ジギョウ</t>
    </rPh>
    <rPh sb="20" eb="21">
      <t>ヒ</t>
    </rPh>
    <rPh sb="22" eb="23">
      <t>ツヅ</t>
    </rPh>
    <rPh sb="24" eb="26">
      <t>テキセツ</t>
    </rPh>
    <rPh sb="27" eb="29">
      <t>ジッシ</t>
    </rPh>
    <rPh sb="37" eb="38">
      <t>イッ</t>
    </rPh>
    <rPh sb="38" eb="39">
      <t>シャ</t>
    </rPh>
    <rPh sb="39" eb="41">
      <t>オウサツ</t>
    </rPh>
    <rPh sb="42" eb="44">
      <t>カイゼン</t>
    </rPh>
    <rPh sb="45" eb="46">
      <t>ム</t>
    </rPh>
    <rPh sb="48" eb="50">
      <t>トリクミ</t>
    </rPh>
    <rPh sb="51" eb="53">
      <t>ジッシ</t>
    </rPh>
    <phoneticPr fontId="13"/>
  </si>
  <si>
    <t>支出先の選定に当たっては、一者応札が続いており、落札率も高いため、仕様書の見直し等、一者応札の改善を図ること。</t>
    <rPh sb="0" eb="3">
      <t>シシュツサキ</t>
    </rPh>
    <rPh sb="4" eb="6">
      <t>センテイ</t>
    </rPh>
    <rPh sb="7" eb="8">
      <t>ア</t>
    </rPh>
    <rPh sb="13" eb="14">
      <t>イッ</t>
    </rPh>
    <rPh sb="14" eb="15">
      <t>シャ</t>
    </rPh>
    <rPh sb="15" eb="17">
      <t>オウサツ</t>
    </rPh>
    <rPh sb="18" eb="19">
      <t>ツヅ</t>
    </rPh>
    <rPh sb="24" eb="26">
      <t>ラクサツ</t>
    </rPh>
    <rPh sb="26" eb="27">
      <t>リツ</t>
    </rPh>
    <rPh sb="28" eb="29">
      <t>タカ</t>
    </rPh>
    <rPh sb="33" eb="36">
      <t>シヨウショ</t>
    </rPh>
    <rPh sb="37" eb="39">
      <t>ミナオ</t>
    </rPh>
    <rPh sb="40" eb="41">
      <t>トウ</t>
    </rPh>
    <rPh sb="42" eb="43">
      <t>イッ</t>
    </rPh>
    <rPh sb="43" eb="44">
      <t>シャ</t>
    </rPh>
    <rPh sb="44" eb="46">
      <t>オウサツ</t>
    </rPh>
    <rPh sb="47" eb="49">
      <t>カイゼン</t>
    </rPh>
    <rPh sb="50" eb="51">
      <t>ハカ</t>
    </rPh>
    <phoneticPr fontId="13"/>
  </si>
  <si>
    <t>特定調達品目の追加等は着実に実施されているが、地方公共団体におけるグリーン購入実施状況は向上していないため、事業の実施方法を検討し、改善に向けた取組を行うこと。</t>
    <rPh sb="0" eb="2">
      <t>トクテイ</t>
    </rPh>
    <rPh sb="2" eb="4">
      <t>チョウタツ</t>
    </rPh>
    <rPh sb="4" eb="6">
      <t>ヒンモク</t>
    </rPh>
    <rPh sb="7" eb="9">
      <t>ツイカ</t>
    </rPh>
    <rPh sb="9" eb="10">
      <t>トウ</t>
    </rPh>
    <rPh sb="11" eb="13">
      <t>チャクジツ</t>
    </rPh>
    <rPh sb="14" eb="16">
      <t>ジッシ</t>
    </rPh>
    <rPh sb="23" eb="25">
      <t>チホウ</t>
    </rPh>
    <rPh sb="25" eb="27">
      <t>コウキョウ</t>
    </rPh>
    <rPh sb="27" eb="29">
      <t>ダンタイ</t>
    </rPh>
    <rPh sb="37" eb="39">
      <t>コウニュウ</t>
    </rPh>
    <rPh sb="39" eb="41">
      <t>ジッシ</t>
    </rPh>
    <rPh sb="41" eb="43">
      <t>ジョウキョウ</t>
    </rPh>
    <rPh sb="44" eb="46">
      <t>コウジョウ</t>
    </rPh>
    <rPh sb="54" eb="56">
      <t>ジギョウ</t>
    </rPh>
    <rPh sb="57" eb="59">
      <t>ジッシ</t>
    </rPh>
    <rPh sb="59" eb="61">
      <t>ホウホウ</t>
    </rPh>
    <rPh sb="62" eb="64">
      <t>ケントウ</t>
    </rPh>
    <rPh sb="66" eb="68">
      <t>カイゼン</t>
    </rPh>
    <rPh sb="69" eb="70">
      <t>ム</t>
    </rPh>
    <rPh sb="72" eb="74">
      <t>トリクミ</t>
    </rPh>
    <rPh sb="75" eb="76">
      <t>オコナ</t>
    </rPh>
    <phoneticPr fontId="13"/>
  </si>
  <si>
    <t>成果実績について、目標値に対する達成度が減少傾向にあるので、事業の実施方法等を見直し、効果的な事業実施に努めること。</t>
    <rPh sb="0" eb="2">
      <t>セイカ</t>
    </rPh>
    <rPh sb="2" eb="4">
      <t>ジッセキ</t>
    </rPh>
    <rPh sb="9" eb="12">
      <t>モクヒョウチ</t>
    </rPh>
    <rPh sb="13" eb="14">
      <t>タイ</t>
    </rPh>
    <rPh sb="16" eb="19">
      <t>タッセイド</t>
    </rPh>
    <rPh sb="20" eb="22">
      <t>ゲンショウ</t>
    </rPh>
    <rPh sb="22" eb="24">
      <t>ケイコウ</t>
    </rPh>
    <rPh sb="30" eb="32">
      <t>ジギョウ</t>
    </rPh>
    <rPh sb="33" eb="35">
      <t>ジッシ</t>
    </rPh>
    <rPh sb="35" eb="37">
      <t>ホウホウ</t>
    </rPh>
    <rPh sb="37" eb="38">
      <t>トウ</t>
    </rPh>
    <rPh sb="39" eb="41">
      <t>ミナオ</t>
    </rPh>
    <rPh sb="43" eb="46">
      <t>コウカテキ</t>
    </rPh>
    <rPh sb="47" eb="49">
      <t>ジギョウ</t>
    </rPh>
    <rPh sb="49" eb="51">
      <t>ジッシ</t>
    </rPh>
    <rPh sb="52" eb="53">
      <t>ツト</t>
    </rPh>
    <phoneticPr fontId="13"/>
  </si>
  <si>
    <t>事業者の選定に当たっては、複数年にわたり一者応札となっており、落札率も高い状況が続いていることから、調達方法の改善を検討すること。</t>
    <rPh sb="0" eb="3">
      <t>ジギョウシャ</t>
    </rPh>
    <rPh sb="4" eb="6">
      <t>センテイ</t>
    </rPh>
    <rPh sb="7" eb="8">
      <t>ア</t>
    </rPh>
    <rPh sb="13" eb="16">
      <t>フクスウネン</t>
    </rPh>
    <rPh sb="20" eb="21">
      <t>イッ</t>
    </rPh>
    <rPh sb="21" eb="22">
      <t>シャ</t>
    </rPh>
    <rPh sb="22" eb="24">
      <t>オウサツ</t>
    </rPh>
    <rPh sb="31" eb="33">
      <t>ラクサツ</t>
    </rPh>
    <rPh sb="33" eb="34">
      <t>リツ</t>
    </rPh>
    <rPh sb="35" eb="36">
      <t>タカ</t>
    </rPh>
    <rPh sb="37" eb="39">
      <t>ジョウキョウ</t>
    </rPh>
    <rPh sb="40" eb="41">
      <t>ツヅ</t>
    </rPh>
    <rPh sb="50" eb="52">
      <t>チョウタツ</t>
    </rPh>
    <rPh sb="52" eb="54">
      <t>ホウホウ</t>
    </rPh>
    <rPh sb="55" eb="57">
      <t>カイゼン</t>
    </rPh>
    <rPh sb="58" eb="60">
      <t>ケントウ</t>
    </rPh>
    <phoneticPr fontId="13"/>
  </si>
  <si>
    <t>本事業の成果が、税制全体のグリーン化推進に活用されるよう、引き続き事業目的を意識した事業実施に努めること。事業者の選定に当たっては、一者応札の改善に向けた取組を検討すること。</t>
    <rPh sb="0" eb="1">
      <t>ホン</t>
    </rPh>
    <rPh sb="1" eb="3">
      <t>ジギョウ</t>
    </rPh>
    <rPh sb="4" eb="6">
      <t>セイカ</t>
    </rPh>
    <rPh sb="8" eb="10">
      <t>ゼイセイ</t>
    </rPh>
    <rPh sb="10" eb="12">
      <t>ゼンタイ</t>
    </rPh>
    <rPh sb="17" eb="18">
      <t>カ</t>
    </rPh>
    <rPh sb="18" eb="20">
      <t>スイシン</t>
    </rPh>
    <rPh sb="21" eb="23">
      <t>カツヨウ</t>
    </rPh>
    <rPh sb="29" eb="30">
      <t>ヒ</t>
    </rPh>
    <rPh sb="31" eb="32">
      <t>ツヅ</t>
    </rPh>
    <rPh sb="33" eb="35">
      <t>ジギョウ</t>
    </rPh>
    <rPh sb="35" eb="37">
      <t>モクテキ</t>
    </rPh>
    <rPh sb="38" eb="40">
      <t>イシキ</t>
    </rPh>
    <rPh sb="42" eb="44">
      <t>ジギョウ</t>
    </rPh>
    <rPh sb="44" eb="46">
      <t>ジッシ</t>
    </rPh>
    <rPh sb="47" eb="48">
      <t>ツト</t>
    </rPh>
    <rPh sb="53" eb="56">
      <t>ジギョウシャ</t>
    </rPh>
    <rPh sb="57" eb="59">
      <t>センテイ</t>
    </rPh>
    <rPh sb="60" eb="61">
      <t>ア</t>
    </rPh>
    <rPh sb="66" eb="70">
      <t>イッシャオウサツ</t>
    </rPh>
    <rPh sb="71" eb="73">
      <t>カイゼン</t>
    </rPh>
    <rPh sb="74" eb="75">
      <t>ム</t>
    </rPh>
    <rPh sb="77" eb="79">
      <t>トリクミ</t>
    </rPh>
    <rPh sb="80" eb="82">
      <t>ケントウ</t>
    </rPh>
    <phoneticPr fontId="13"/>
  </si>
  <si>
    <t>当該事業の実施状況等を踏まえ、各メニューへの予算の再配分も含め、より効果的に事業を実施できるよう検討すること。</t>
    <rPh sb="0" eb="4">
      <t>トウガイジギョウ</t>
    </rPh>
    <rPh sb="5" eb="7">
      <t>ジッシ</t>
    </rPh>
    <rPh sb="7" eb="9">
      <t>ジョウキョウ</t>
    </rPh>
    <rPh sb="9" eb="10">
      <t>トウ</t>
    </rPh>
    <rPh sb="11" eb="12">
      <t>フ</t>
    </rPh>
    <rPh sb="15" eb="16">
      <t>カク</t>
    </rPh>
    <rPh sb="22" eb="24">
      <t>ヨサン</t>
    </rPh>
    <rPh sb="25" eb="28">
      <t>サイハイブン</t>
    </rPh>
    <rPh sb="29" eb="30">
      <t>フク</t>
    </rPh>
    <rPh sb="34" eb="37">
      <t>コウカテキ</t>
    </rPh>
    <rPh sb="38" eb="40">
      <t>ジギョウ</t>
    </rPh>
    <rPh sb="41" eb="43">
      <t>ジッシ</t>
    </rPh>
    <rPh sb="48" eb="50">
      <t>ケントウ</t>
    </rPh>
    <phoneticPr fontId="13"/>
  </si>
  <si>
    <t>限られた予算の中で、引き続き効率的に、公害防止計画の対象地域における状況把握等を実施すること。</t>
    <rPh sb="0" eb="1">
      <t>カギ</t>
    </rPh>
    <rPh sb="4" eb="6">
      <t>ヨサン</t>
    </rPh>
    <rPh sb="7" eb="8">
      <t>ナカ</t>
    </rPh>
    <rPh sb="10" eb="11">
      <t>ヒ</t>
    </rPh>
    <rPh sb="12" eb="13">
      <t>ツヅ</t>
    </rPh>
    <rPh sb="14" eb="17">
      <t>コウリツテキ</t>
    </rPh>
    <rPh sb="19" eb="21">
      <t>コウガイ</t>
    </rPh>
    <rPh sb="21" eb="23">
      <t>ボウシ</t>
    </rPh>
    <rPh sb="23" eb="25">
      <t>ケイカク</t>
    </rPh>
    <rPh sb="26" eb="28">
      <t>タイショウ</t>
    </rPh>
    <rPh sb="28" eb="30">
      <t>チイキ</t>
    </rPh>
    <rPh sb="34" eb="36">
      <t>ジョウキョウ</t>
    </rPh>
    <rPh sb="36" eb="38">
      <t>ハアク</t>
    </rPh>
    <rPh sb="38" eb="39">
      <t>トウ</t>
    </rPh>
    <rPh sb="40" eb="42">
      <t>ジッシ</t>
    </rPh>
    <phoneticPr fontId="13"/>
  </si>
  <si>
    <t>令和元年度の成果実績は、それまでの実績と比較して向上しているので、これが一過性のものとならないよう、引き続き適切に事業を実施すること。また、コスト削減にも努めること。</t>
    <rPh sb="0" eb="2">
      <t>レイワ</t>
    </rPh>
    <rPh sb="2" eb="5">
      <t>ガンネンド</t>
    </rPh>
    <rPh sb="6" eb="8">
      <t>セイカ</t>
    </rPh>
    <rPh sb="8" eb="10">
      <t>ジッセキ</t>
    </rPh>
    <rPh sb="17" eb="19">
      <t>ジッセキ</t>
    </rPh>
    <rPh sb="20" eb="22">
      <t>ヒカク</t>
    </rPh>
    <rPh sb="24" eb="26">
      <t>コウジョウ</t>
    </rPh>
    <rPh sb="36" eb="39">
      <t>イッカセイ</t>
    </rPh>
    <rPh sb="50" eb="51">
      <t>ヒ</t>
    </rPh>
    <rPh sb="52" eb="53">
      <t>ツヅ</t>
    </rPh>
    <rPh sb="54" eb="56">
      <t>テキセツ</t>
    </rPh>
    <rPh sb="57" eb="59">
      <t>ジギョウ</t>
    </rPh>
    <rPh sb="60" eb="62">
      <t>ジッシ</t>
    </rPh>
    <rPh sb="73" eb="75">
      <t>サクゲン</t>
    </rPh>
    <rPh sb="77" eb="78">
      <t>ツト</t>
    </rPh>
    <phoneticPr fontId="13"/>
  </si>
  <si>
    <t>引き続き、事業内容に応じて調達方法を検討し適切な執行、特に一者応札の改善に努めること。また、資金の流れを再確認し、各支出内容について別事業との重複等がないか、見直しを行うこと。</t>
    <rPh sb="27" eb="28">
      <t>トク</t>
    </rPh>
    <rPh sb="29" eb="30">
      <t>イッ</t>
    </rPh>
    <rPh sb="30" eb="31">
      <t>シャ</t>
    </rPh>
    <rPh sb="31" eb="33">
      <t>オウサツ</t>
    </rPh>
    <rPh sb="34" eb="36">
      <t>カイゼン</t>
    </rPh>
    <rPh sb="46" eb="48">
      <t>シキン</t>
    </rPh>
    <rPh sb="49" eb="50">
      <t>ナガ</t>
    </rPh>
    <rPh sb="52" eb="55">
      <t>サイカクニン</t>
    </rPh>
    <rPh sb="57" eb="58">
      <t>カク</t>
    </rPh>
    <rPh sb="58" eb="60">
      <t>シシュツ</t>
    </rPh>
    <rPh sb="60" eb="62">
      <t>ナイヨウ</t>
    </rPh>
    <rPh sb="66" eb="67">
      <t>ベツ</t>
    </rPh>
    <rPh sb="67" eb="69">
      <t>ジギョウ</t>
    </rPh>
    <rPh sb="71" eb="73">
      <t>チョウフク</t>
    </rPh>
    <rPh sb="73" eb="74">
      <t>トウ</t>
    </rPh>
    <rPh sb="79" eb="81">
      <t>ミナオ</t>
    </rPh>
    <rPh sb="83" eb="84">
      <t>オコナ</t>
    </rPh>
    <phoneticPr fontId="13"/>
  </si>
  <si>
    <t>引き続き、調達方法の見直し等を通じて一者応札の改善に向けた取組を実施し、コスト削減の工夫を行っていくこと。</t>
    <rPh sb="0" eb="1">
      <t>ヒ</t>
    </rPh>
    <rPh sb="2" eb="3">
      <t>ツヅ</t>
    </rPh>
    <rPh sb="5" eb="7">
      <t>チョウタツ</t>
    </rPh>
    <rPh sb="7" eb="9">
      <t>ホウホウ</t>
    </rPh>
    <rPh sb="10" eb="12">
      <t>ミナオ</t>
    </rPh>
    <rPh sb="13" eb="14">
      <t>トウ</t>
    </rPh>
    <rPh sb="15" eb="16">
      <t>ツウ</t>
    </rPh>
    <rPh sb="18" eb="19">
      <t>イッ</t>
    </rPh>
    <rPh sb="19" eb="20">
      <t>シャ</t>
    </rPh>
    <rPh sb="20" eb="22">
      <t>オウサツ</t>
    </rPh>
    <rPh sb="23" eb="25">
      <t>カイゼン</t>
    </rPh>
    <rPh sb="26" eb="27">
      <t>ム</t>
    </rPh>
    <rPh sb="29" eb="31">
      <t>トリクミ</t>
    </rPh>
    <rPh sb="32" eb="34">
      <t>ジッシ</t>
    </rPh>
    <rPh sb="39" eb="41">
      <t>サクゲン</t>
    </rPh>
    <rPh sb="42" eb="44">
      <t>クフウ</t>
    </rPh>
    <rPh sb="45" eb="46">
      <t>オコナ</t>
    </rPh>
    <phoneticPr fontId="13"/>
  </si>
  <si>
    <t>事業実施に当たっては、コスト削減も見据えた効率的な事業となるよう、引き続き検討、見直しを行うこと。</t>
    <rPh sb="0" eb="2">
      <t>ジギョウ</t>
    </rPh>
    <rPh sb="2" eb="4">
      <t>ジッシ</t>
    </rPh>
    <rPh sb="5" eb="6">
      <t>ア</t>
    </rPh>
    <rPh sb="14" eb="16">
      <t>サクゲン</t>
    </rPh>
    <rPh sb="17" eb="19">
      <t>ミス</t>
    </rPh>
    <rPh sb="21" eb="24">
      <t>コウリツテキ</t>
    </rPh>
    <rPh sb="25" eb="27">
      <t>ジギョウ</t>
    </rPh>
    <rPh sb="33" eb="34">
      <t>ヒ</t>
    </rPh>
    <rPh sb="35" eb="36">
      <t>ツヅ</t>
    </rPh>
    <rPh sb="37" eb="39">
      <t>ケントウ</t>
    </rPh>
    <rPh sb="40" eb="42">
      <t>ミナオ</t>
    </rPh>
    <rPh sb="44" eb="45">
      <t>オコナ</t>
    </rPh>
    <phoneticPr fontId="13"/>
  </si>
  <si>
    <t>単位当たりコストが上昇しないよう留意しつつ、より社会のニーズに沿った事業実施を図っていくこと。</t>
    <rPh sb="0" eb="3">
      <t>タンイア</t>
    </rPh>
    <rPh sb="9" eb="11">
      <t>ジョウショウ</t>
    </rPh>
    <rPh sb="16" eb="18">
      <t>リュウイ</t>
    </rPh>
    <rPh sb="24" eb="26">
      <t>シャカイ</t>
    </rPh>
    <rPh sb="31" eb="32">
      <t>ソ</t>
    </rPh>
    <rPh sb="34" eb="36">
      <t>ジギョウ</t>
    </rPh>
    <rPh sb="36" eb="38">
      <t>ジッシ</t>
    </rPh>
    <rPh sb="39" eb="40">
      <t>ハカ</t>
    </rPh>
    <phoneticPr fontId="13"/>
  </si>
  <si>
    <t>環境基本計画の策定スケジュール等を考慮し、今後さらに成果目標を高め、事業目的の達成に努めること。令和元年度は新型コロナウイルス感染症拡大等により、成果実績が目標値に届かなかったが、令和２年度以降は目標値に到達するよう努めること。</t>
    <rPh sb="0" eb="2">
      <t>カンキョウ</t>
    </rPh>
    <rPh sb="2" eb="4">
      <t>キホン</t>
    </rPh>
    <rPh sb="4" eb="6">
      <t>ケイカク</t>
    </rPh>
    <rPh sb="7" eb="9">
      <t>サクテイ</t>
    </rPh>
    <rPh sb="15" eb="16">
      <t>トウ</t>
    </rPh>
    <rPh sb="17" eb="19">
      <t>コウリョ</t>
    </rPh>
    <rPh sb="21" eb="23">
      <t>コンゴ</t>
    </rPh>
    <rPh sb="26" eb="28">
      <t>セイカ</t>
    </rPh>
    <rPh sb="28" eb="30">
      <t>モクヒョウ</t>
    </rPh>
    <rPh sb="31" eb="32">
      <t>タカ</t>
    </rPh>
    <rPh sb="34" eb="36">
      <t>ジギョウ</t>
    </rPh>
    <rPh sb="36" eb="38">
      <t>モクテキ</t>
    </rPh>
    <rPh sb="39" eb="41">
      <t>タッセイ</t>
    </rPh>
    <rPh sb="42" eb="43">
      <t>ツト</t>
    </rPh>
    <rPh sb="48" eb="50">
      <t>レイワ</t>
    </rPh>
    <rPh sb="50" eb="53">
      <t>ガンネンド</t>
    </rPh>
    <rPh sb="54" eb="56">
      <t>シンガタ</t>
    </rPh>
    <rPh sb="63" eb="66">
      <t>カンセンショウ</t>
    </rPh>
    <rPh sb="66" eb="68">
      <t>カクダイ</t>
    </rPh>
    <rPh sb="68" eb="69">
      <t>トウ</t>
    </rPh>
    <rPh sb="73" eb="75">
      <t>セイカ</t>
    </rPh>
    <rPh sb="75" eb="77">
      <t>ジッセキ</t>
    </rPh>
    <rPh sb="78" eb="81">
      <t>モクヒョウチ</t>
    </rPh>
    <rPh sb="82" eb="83">
      <t>トド</t>
    </rPh>
    <rPh sb="90" eb="92">
      <t>レイワ</t>
    </rPh>
    <rPh sb="93" eb="95">
      <t>ネンド</t>
    </rPh>
    <rPh sb="95" eb="97">
      <t>イコウ</t>
    </rPh>
    <rPh sb="98" eb="101">
      <t>モクヒョウチ</t>
    </rPh>
    <rPh sb="102" eb="104">
      <t>トウタツ</t>
    </rPh>
    <rPh sb="108" eb="109">
      <t>ツト</t>
    </rPh>
    <phoneticPr fontId="13"/>
  </si>
  <si>
    <t>成果実績は上昇傾向にあるので、引き続き適切に事業を実施すること。ただし、支出先の選定に当たっては、一者応札の改善に向けた取り組みを検討すること。</t>
    <rPh sb="0" eb="2">
      <t>セイカ</t>
    </rPh>
    <rPh sb="2" eb="4">
      <t>ジッセキ</t>
    </rPh>
    <rPh sb="5" eb="7">
      <t>ジョウショウ</t>
    </rPh>
    <rPh sb="7" eb="9">
      <t>ケイコウ</t>
    </rPh>
    <rPh sb="15" eb="16">
      <t>ヒ</t>
    </rPh>
    <rPh sb="17" eb="18">
      <t>ツヅ</t>
    </rPh>
    <rPh sb="19" eb="21">
      <t>テキセツ</t>
    </rPh>
    <rPh sb="22" eb="24">
      <t>ジギョウ</t>
    </rPh>
    <rPh sb="25" eb="27">
      <t>ジッシ</t>
    </rPh>
    <rPh sb="36" eb="38">
      <t>シシュツ</t>
    </rPh>
    <rPh sb="38" eb="39">
      <t>サキ</t>
    </rPh>
    <rPh sb="40" eb="42">
      <t>センテイ</t>
    </rPh>
    <rPh sb="43" eb="44">
      <t>ア</t>
    </rPh>
    <rPh sb="49" eb="51">
      <t>イチシャ</t>
    </rPh>
    <rPh sb="51" eb="53">
      <t>オウサツ</t>
    </rPh>
    <rPh sb="54" eb="56">
      <t>カイゼン</t>
    </rPh>
    <rPh sb="57" eb="58">
      <t>ム</t>
    </rPh>
    <rPh sb="60" eb="61">
      <t>ト</t>
    </rPh>
    <rPh sb="62" eb="63">
      <t>ク</t>
    </rPh>
    <rPh sb="65" eb="67">
      <t>ケントウ</t>
    </rPh>
    <phoneticPr fontId="13"/>
  </si>
  <si>
    <t>執行率が低下しているため、その要因の分析や改善策の検討を行い、適切な事業実施に努めること。</t>
    <rPh sb="0" eb="3">
      <t>シッコウリツ</t>
    </rPh>
    <rPh sb="4" eb="6">
      <t>テイカ</t>
    </rPh>
    <rPh sb="15" eb="17">
      <t>ヨウイン</t>
    </rPh>
    <rPh sb="18" eb="20">
      <t>ブンセキ</t>
    </rPh>
    <rPh sb="21" eb="23">
      <t>カイゼン</t>
    </rPh>
    <rPh sb="23" eb="24">
      <t>サク</t>
    </rPh>
    <rPh sb="25" eb="27">
      <t>ケントウ</t>
    </rPh>
    <rPh sb="28" eb="29">
      <t>オコナ</t>
    </rPh>
    <rPh sb="31" eb="33">
      <t>テキセツ</t>
    </rPh>
    <rPh sb="34" eb="36">
      <t>ジギョウ</t>
    </rPh>
    <rPh sb="36" eb="38">
      <t>ジッシ</t>
    </rPh>
    <rPh sb="39" eb="40">
      <t>ツト</t>
    </rPh>
    <phoneticPr fontId="13"/>
  </si>
  <si>
    <t>執行率の高さを踏まえ、予算規模の妥当性について検討を行うこと。また、一者応札となっている契約について、その改善に向け公告期間の延長以外の方策も検討すること。</t>
    <rPh sb="0" eb="3">
      <t>シッコウリツ</t>
    </rPh>
    <rPh sb="4" eb="5">
      <t>タカ</t>
    </rPh>
    <rPh sb="7" eb="8">
      <t>フ</t>
    </rPh>
    <rPh sb="11" eb="13">
      <t>ヨサン</t>
    </rPh>
    <rPh sb="13" eb="15">
      <t>キボ</t>
    </rPh>
    <rPh sb="16" eb="19">
      <t>ダトウセイ</t>
    </rPh>
    <rPh sb="23" eb="25">
      <t>ケントウ</t>
    </rPh>
    <rPh sb="26" eb="27">
      <t>オコナ</t>
    </rPh>
    <rPh sb="34" eb="35">
      <t>イッ</t>
    </rPh>
    <rPh sb="35" eb="36">
      <t>シャ</t>
    </rPh>
    <rPh sb="36" eb="38">
      <t>オウサツ</t>
    </rPh>
    <rPh sb="44" eb="46">
      <t>ケイヤク</t>
    </rPh>
    <rPh sb="53" eb="55">
      <t>カイゼン</t>
    </rPh>
    <rPh sb="56" eb="57">
      <t>ム</t>
    </rPh>
    <rPh sb="58" eb="60">
      <t>コウコク</t>
    </rPh>
    <rPh sb="60" eb="62">
      <t>キカン</t>
    </rPh>
    <rPh sb="63" eb="65">
      <t>エンチョウ</t>
    </rPh>
    <rPh sb="65" eb="67">
      <t>イガイ</t>
    </rPh>
    <rPh sb="68" eb="70">
      <t>ホウサク</t>
    </rPh>
    <rPh sb="71" eb="73">
      <t>ケントウ</t>
    </rPh>
    <phoneticPr fontId="13"/>
  </si>
  <si>
    <t>引き続き、現状の成果実績を維持しつつ、コスト削減等にも取り組み、効率的で適切な事業実施を図ること。</t>
    <rPh sb="0" eb="1">
      <t>ヒ</t>
    </rPh>
    <rPh sb="2" eb="3">
      <t>ツヅ</t>
    </rPh>
    <rPh sb="5" eb="7">
      <t>ゲンジョウ</t>
    </rPh>
    <rPh sb="8" eb="10">
      <t>セイカ</t>
    </rPh>
    <rPh sb="10" eb="12">
      <t>ジッセキ</t>
    </rPh>
    <rPh sb="13" eb="15">
      <t>イジ</t>
    </rPh>
    <rPh sb="22" eb="25">
      <t>サクゲントウ</t>
    </rPh>
    <rPh sb="27" eb="28">
      <t>ト</t>
    </rPh>
    <rPh sb="29" eb="30">
      <t>ク</t>
    </rPh>
    <rPh sb="32" eb="35">
      <t>コウリツテキ</t>
    </rPh>
    <rPh sb="36" eb="38">
      <t>テキセツ</t>
    </rPh>
    <rPh sb="39" eb="41">
      <t>ジギョウ</t>
    </rPh>
    <rPh sb="41" eb="43">
      <t>ジッシ</t>
    </rPh>
    <rPh sb="44" eb="45">
      <t>ハカ</t>
    </rPh>
    <phoneticPr fontId="13"/>
  </si>
  <si>
    <t>現状の成果実績を維持しつつ、効率的な事業実施に努めること。本事業の性質上、調達方法の改善によりコストを削減するということは困難であるため、事業実施方法の効率化や、真に必要な職員数に限定することにより、コスト削減に努めること。</t>
    <rPh sb="0" eb="2">
      <t>ゲンジョウ</t>
    </rPh>
    <rPh sb="3" eb="7">
      <t>セイカジッセキ</t>
    </rPh>
    <rPh sb="8" eb="10">
      <t>イジ</t>
    </rPh>
    <rPh sb="14" eb="17">
      <t>コウリツテキ</t>
    </rPh>
    <rPh sb="18" eb="20">
      <t>ジギョウ</t>
    </rPh>
    <rPh sb="20" eb="22">
      <t>ジッシ</t>
    </rPh>
    <rPh sb="23" eb="24">
      <t>ツト</t>
    </rPh>
    <rPh sb="29" eb="30">
      <t>ホン</t>
    </rPh>
    <rPh sb="30" eb="32">
      <t>ジギョウ</t>
    </rPh>
    <rPh sb="33" eb="36">
      <t>セイシツジョウ</t>
    </rPh>
    <rPh sb="37" eb="39">
      <t>チョウタツ</t>
    </rPh>
    <rPh sb="39" eb="41">
      <t>ホウホウ</t>
    </rPh>
    <rPh sb="42" eb="44">
      <t>カイゼン</t>
    </rPh>
    <rPh sb="51" eb="53">
      <t>サクゲン</t>
    </rPh>
    <rPh sb="61" eb="63">
      <t>コンナン</t>
    </rPh>
    <rPh sb="69" eb="71">
      <t>ジギョウ</t>
    </rPh>
    <rPh sb="71" eb="73">
      <t>ジッシ</t>
    </rPh>
    <rPh sb="73" eb="75">
      <t>ホウホウ</t>
    </rPh>
    <rPh sb="76" eb="79">
      <t>コウリツカ</t>
    </rPh>
    <rPh sb="81" eb="82">
      <t>シン</t>
    </rPh>
    <rPh sb="83" eb="85">
      <t>ヒツヨウ</t>
    </rPh>
    <rPh sb="86" eb="89">
      <t>ショクインスウ</t>
    </rPh>
    <rPh sb="90" eb="92">
      <t>ゲンテイ</t>
    </rPh>
    <rPh sb="103" eb="105">
      <t>サクゲン</t>
    </rPh>
    <rPh sb="106" eb="107">
      <t>ツト</t>
    </rPh>
    <phoneticPr fontId="13"/>
  </si>
  <si>
    <t>活動実績は当初見込みどおり達成できているので、引き続き事業の必要性や効率化を検討しながら適切に実施すること。ただし、支出先の選定に当たっては、一者応札の改善に向けた取り組みを検討すること。</t>
    <rPh sb="5" eb="7">
      <t>トウショ</t>
    </rPh>
    <rPh sb="7" eb="9">
      <t>ミコ</t>
    </rPh>
    <rPh sb="23" eb="24">
      <t>ヒ</t>
    </rPh>
    <rPh sb="25" eb="26">
      <t>ツヅ</t>
    </rPh>
    <phoneticPr fontId="13"/>
  </si>
  <si>
    <t>アウトカムの達成度やアウトプットの低下を踏まえ、環境経済の政策研究について、事業の在り方や事業内容を見直し、必要に応じてテーマ設定の変更や、事業の絞り込み等の改善を図ること。</t>
    <rPh sb="6" eb="9">
      <t>タッセイド</t>
    </rPh>
    <rPh sb="17" eb="19">
      <t>テイカ</t>
    </rPh>
    <rPh sb="20" eb="21">
      <t>フ</t>
    </rPh>
    <rPh sb="24" eb="26">
      <t>カンキョウ</t>
    </rPh>
    <rPh sb="26" eb="28">
      <t>ケイザイ</t>
    </rPh>
    <rPh sb="29" eb="31">
      <t>セイサク</t>
    </rPh>
    <rPh sb="31" eb="33">
      <t>ケンキュウ</t>
    </rPh>
    <rPh sb="38" eb="40">
      <t>ジギョウ</t>
    </rPh>
    <rPh sb="41" eb="42">
      <t>ア</t>
    </rPh>
    <rPh sb="43" eb="44">
      <t>カタ</t>
    </rPh>
    <rPh sb="45" eb="47">
      <t>ジギョウ</t>
    </rPh>
    <rPh sb="47" eb="49">
      <t>ナイヨウ</t>
    </rPh>
    <rPh sb="50" eb="52">
      <t>ミナオ</t>
    </rPh>
    <rPh sb="54" eb="56">
      <t>ヒツヨウ</t>
    </rPh>
    <rPh sb="57" eb="58">
      <t>オウ</t>
    </rPh>
    <rPh sb="63" eb="65">
      <t>セッテイ</t>
    </rPh>
    <rPh sb="66" eb="68">
      <t>ヘンコウ</t>
    </rPh>
    <rPh sb="70" eb="72">
      <t>ジギョウ</t>
    </rPh>
    <rPh sb="73" eb="74">
      <t>シボ</t>
    </rPh>
    <rPh sb="75" eb="76">
      <t>コ</t>
    </rPh>
    <rPh sb="77" eb="78">
      <t>トウ</t>
    </rPh>
    <rPh sb="79" eb="81">
      <t>カイゼン</t>
    </rPh>
    <rPh sb="82" eb="83">
      <t>ハカ</t>
    </rPh>
    <phoneticPr fontId="13"/>
  </si>
  <si>
    <t>引き続き、実証運営機関や実証機関の選定方法等を検討、検証し、効果的な事業となるように努めること。本事業で得られた成果等を、他事業の実施に当たって有効活用すること。</t>
    <rPh sb="0" eb="1">
      <t>ヒ</t>
    </rPh>
    <rPh sb="2" eb="3">
      <t>ツヅ</t>
    </rPh>
    <rPh sb="5" eb="7">
      <t>ジッショウ</t>
    </rPh>
    <rPh sb="7" eb="9">
      <t>ウンエイ</t>
    </rPh>
    <rPh sb="9" eb="11">
      <t>キカン</t>
    </rPh>
    <rPh sb="12" eb="14">
      <t>ジッショウ</t>
    </rPh>
    <rPh sb="14" eb="16">
      <t>キカン</t>
    </rPh>
    <rPh sb="17" eb="19">
      <t>センテイ</t>
    </rPh>
    <rPh sb="19" eb="21">
      <t>ホウホウ</t>
    </rPh>
    <rPh sb="21" eb="22">
      <t>トウ</t>
    </rPh>
    <rPh sb="23" eb="25">
      <t>ケントウ</t>
    </rPh>
    <rPh sb="26" eb="28">
      <t>ケンショウ</t>
    </rPh>
    <rPh sb="30" eb="33">
      <t>コウカテキ</t>
    </rPh>
    <rPh sb="34" eb="36">
      <t>ジギョウ</t>
    </rPh>
    <rPh sb="42" eb="43">
      <t>ツト</t>
    </rPh>
    <rPh sb="48" eb="49">
      <t>ホン</t>
    </rPh>
    <rPh sb="61" eb="64">
      <t>タジギョウ</t>
    </rPh>
    <phoneticPr fontId="13"/>
  </si>
  <si>
    <t>研修内容を随時見直し、引き続き事業目的の達成に向けた事業となるよう努めること。ウィズコロナ・アフターコロナの観点から、実施方法について適切なものとなるよう検討すること。一者応札の改善についても引き続き取り組むこと。</t>
    <rPh sb="0" eb="2">
      <t>ケンシュウ</t>
    </rPh>
    <rPh sb="2" eb="4">
      <t>ナイヨウ</t>
    </rPh>
    <rPh sb="5" eb="7">
      <t>ズイジ</t>
    </rPh>
    <rPh sb="7" eb="9">
      <t>ミナオ</t>
    </rPh>
    <rPh sb="11" eb="12">
      <t>ヒ</t>
    </rPh>
    <rPh sb="13" eb="14">
      <t>ツヅ</t>
    </rPh>
    <rPh sb="15" eb="17">
      <t>ジギョウ</t>
    </rPh>
    <rPh sb="17" eb="19">
      <t>モクテキ</t>
    </rPh>
    <rPh sb="20" eb="22">
      <t>タッセイ</t>
    </rPh>
    <rPh sb="23" eb="24">
      <t>ム</t>
    </rPh>
    <rPh sb="26" eb="28">
      <t>ジギョウ</t>
    </rPh>
    <rPh sb="33" eb="34">
      <t>ツト</t>
    </rPh>
    <rPh sb="54" eb="56">
      <t>カンテン</t>
    </rPh>
    <rPh sb="59" eb="61">
      <t>ジッシ</t>
    </rPh>
    <rPh sb="61" eb="63">
      <t>ホウホウ</t>
    </rPh>
    <rPh sb="67" eb="69">
      <t>テキセツ</t>
    </rPh>
    <rPh sb="77" eb="79">
      <t>ケントウ</t>
    </rPh>
    <rPh sb="84" eb="85">
      <t>イッ</t>
    </rPh>
    <rPh sb="85" eb="86">
      <t>シャ</t>
    </rPh>
    <rPh sb="86" eb="88">
      <t>オウサツ</t>
    </rPh>
    <rPh sb="89" eb="91">
      <t>カイゼン</t>
    </rPh>
    <rPh sb="96" eb="97">
      <t>ヒ</t>
    </rPh>
    <rPh sb="98" eb="99">
      <t>ツヅ</t>
    </rPh>
    <rPh sb="100" eb="101">
      <t>ト</t>
    </rPh>
    <rPh sb="102" eb="103">
      <t>ク</t>
    </rPh>
    <phoneticPr fontId="13"/>
  </si>
  <si>
    <t>引き続きテーマ選定方法や選定数を見直し、事業目的達成のために適切な事業実施に努めること。</t>
    <rPh sb="0" eb="1">
      <t>ヒ</t>
    </rPh>
    <rPh sb="2" eb="3">
      <t>ツヅ</t>
    </rPh>
    <rPh sb="7" eb="9">
      <t>センテイ</t>
    </rPh>
    <rPh sb="9" eb="11">
      <t>ホウホウ</t>
    </rPh>
    <rPh sb="12" eb="14">
      <t>センテイ</t>
    </rPh>
    <rPh sb="14" eb="15">
      <t>スウ</t>
    </rPh>
    <rPh sb="16" eb="18">
      <t>ミナオ</t>
    </rPh>
    <rPh sb="20" eb="22">
      <t>ジギョウ</t>
    </rPh>
    <rPh sb="22" eb="24">
      <t>モクテキ</t>
    </rPh>
    <rPh sb="24" eb="26">
      <t>タッセイ</t>
    </rPh>
    <rPh sb="30" eb="32">
      <t>テキセツ</t>
    </rPh>
    <rPh sb="33" eb="35">
      <t>ジギョウ</t>
    </rPh>
    <rPh sb="35" eb="37">
      <t>ジッシ</t>
    </rPh>
    <rPh sb="38" eb="39">
      <t>ツト</t>
    </rPh>
    <phoneticPr fontId="13"/>
  </si>
  <si>
    <t>使途や効果等について、継続的に把握し、日本として国際的な議論をリードするよう努めること。</t>
    <rPh sb="5" eb="6">
      <t>トウ</t>
    </rPh>
    <phoneticPr fontId="13"/>
  </si>
  <si>
    <t>外国人観光客も含めてより来場者が増えるようニーズに合わせて展示施設の改修等を実施し、効果的な事業の執行に努めること。また、一者応札となっている契約があるため、一者応札の改善に向けた取り組みを検討すること。</t>
    <rPh sb="0" eb="2">
      <t>ガイコク</t>
    </rPh>
    <rPh sb="2" eb="3">
      <t>ジン</t>
    </rPh>
    <rPh sb="3" eb="6">
      <t>カンコウキャク</t>
    </rPh>
    <rPh sb="7" eb="8">
      <t>フク</t>
    </rPh>
    <rPh sb="12" eb="15">
      <t>ライジョウシャ</t>
    </rPh>
    <rPh sb="16" eb="17">
      <t>フ</t>
    </rPh>
    <rPh sb="25" eb="26">
      <t>ア</t>
    </rPh>
    <rPh sb="29" eb="31">
      <t>テンジ</t>
    </rPh>
    <rPh sb="31" eb="33">
      <t>シセツ</t>
    </rPh>
    <rPh sb="34" eb="36">
      <t>カイシュウ</t>
    </rPh>
    <rPh sb="36" eb="37">
      <t>トウ</t>
    </rPh>
    <rPh sb="38" eb="40">
      <t>ジッシ</t>
    </rPh>
    <rPh sb="42" eb="45">
      <t>コウカテキ</t>
    </rPh>
    <rPh sb="46" eb="48">
      <t>ジギョウ</t>
    </rPh>
    <rPh sb="49" eb="51">
      <t>シッコウ</t>
    </rPh>
    <rPh sb="52" eb="53">
      <t>ツト</t>
    </rPh>
    <rPh sb="61" eb="62">
      <t>イッ</t>
    </rPh>
    <rPh sb="62" eb="63">
      <t>シャ</t>
    </rPh>
    <rPh sb="63" eb="65">
      <t>オウサツ</t>
    </rPh>
    <rPh sb="71" eb="73">
      <t>ケイヤク</t>
    </rPh>
    <phoneticPr fontId="13"/>
  </si>
  <si>
    <t>事業内容の見直し・検討を定期的に実施し、適切な予算執行に努めること。また、一者応札となっている契約があるため、一者応札の改善に向けた取り組みを検討すること。</t>
    <rPh sb="47" eb="49">
      <t>ケイヤク</t>
    </rPh>
    <phoneticPr fontId="13"/>
  </si>
  <si>
    <t>より効果的なモニタリングとなるよう、事業内容の見直し・検討を定期的に実施すること。また、一者応札となっている契約があるため、一者応札の改善に向けた取り組みを検討すること。</t>
    <rPh sb="2" eb="4">
      <t>コウカ</t>
    </rPh>
    <rPh sb="4" eb="5">
      <t>テキ</t>
    </rPh>
    <rPh sb="54" eb="56">
      <t>ケイヤク</t>
    </rPh>
    <phoneticPr fontId="13"/>
  </si>
  <si>
    <t>引き続き効率的なシステムの維持運営に努めること。また、一者応札となっている契約があるため、一者応札の改善に向けた取り組みを検討すること。</t>
    <rPh sb="0" eb="1">
      <t>ヒ</t>
    </rPh>
    <rPh sb="2" eb="3">
      <t>ツヅ</t>
    </rPh>
    <rPh sb="4" eb="6">
      <t>コウリツ</t>
    </rPh>
    <rPh sb="6" eb="7">
      <t>テキ</t>
    </rPh>
    <rPh sb="13" eb="15">
      <t>イジ</t>
    </rPh>
    <rPh sb="15" eb="17">
      <t>ウンエイ</t>
    </rPh>
    <rPh sb="18" eb="19">
      <t>ツト</t>
    </rPh>
    <rPh sb="37" eb="39">
      <t>ケイヤク</t>
    </rPh>
    <phoneticPr fontId="13"/>
  </si>
  <si>
    <t>引き続き、事業効率化等の検討を行い、事業の適正な執行に努めること。また、一者応札となっている契約があるため、一者応札の改善に向けた取り組みを検討すること。</t>
    <rPh sb="0" eb="1">
      <t>ヒ</t>
    </rPh>
    <rPh sb="2" eb="3">
      <t>ツヅ</t>
    </rPh>
    <rPh sb="5" eb="7">
      <t>ジギョウ</t>
    </rPh>
    <rPh sb="7" eb="10">
      <t>コウリツカ</t>
    </rPh>
    <rPh sb="10" eb="11">
      <t>トウ</t>
    </rPh>
    <rPh sb="12" eb="14">
      <t>ケントウ</t>
    </rPh>
    <rPh sb="15" eb="16">
      <t>オコナ</t>
    </rPh>
    <rPh sb="18" eb="20">
      <t>ジギョウ</t>
    </rPh>
    <rPh sb="21" eb="23">
      <t>テキセイ</t>
    </rPh>
    <rPh sb="24" eb="26">
      <t>シッコウ</t>
    </rPh>
    <rPh sb="27" eb="28">
      <t>ツト</t>
    </rPh>
    <phoneticPr fontId="13"/>
  </si>
  <si>
    <t>生物多様性地域戦略の未制定の県に対して、2020年度末までに策定できるよう引き続き指導等を行うとともに、一者応札となっている契約があるため、一者応札の改善に向けた取り組みを検討すること。</t>
    <rPh sb="0" eb="2">
      <t>セイブツ</t>
    </rPh>
    <rPh sb="2" eb="5">
      <t>タヨウセイ</t>
    </rPh>
    <rPh sb="5" eb="7">
      <t>チイキ</t>
    </rPh>
    <rPh sb="7" eb="9">
      <t>センリャク</t>
    </rPh>
    <rPh sb="10" eb="11">
      <t>ミ</t>
    </rPh>
    <rPh sb="11" eb="13">
      <t>セイテイ</t>
    </rPh>
    <rPh sb="14" eb="15">
      <t>ケン</t>
    </rPh>
    <rPh sb="16" eb="17">
      <t>タイ</t>
    </rPh>
    <rPh sb="24" eb="27">
      <t>ネンドマツ</t>
    </rPh>
    <rPh sb="30" eb="32">
      <t>サクテイ</t>
    </rPh>
    <rPh sb="37" eb="38">
      <t>ヒ</t>
    </rPh>
    <rPh sb="39" eb="40">
      <t>ツヅ</t>
    </rPh>
    <rPh sb="41" eb="43">
      <t>シドウ</t>
    </rPh>
    <rPh sb="43" eb="44">
      <t>トウ</t>
    </rPh>
    <rPh sb="45" eb="46">
      <t>オコナ</t>
    </rPh>
    <phoneticPr fontId="13"/>
  </si>
  <si>
    <t>保護地域の管理水準の向上のため、事業の効率性を検討し、適切な予算執行に努めること。また、一者応札となっている契約があるため、一者応札の改善に向けた取り組みを検討すること。</t>
    <rPh sb="7" eb="9">
      <t>スイジュン</t>
    </rPh>
    <rPh sb="10" eb="12">
      <t>コウジョウ</t>
    </rPh>
    <rPh sb="27" eb="29">
      <t>テキセツ</t>
    </rPh>
    <rPh sb="30" eb="32">
      <t>ヨサン</t>
    </rPh>
    <rPh sb="32" eb="34">
      <t>シッコウ</t>
    </rPh>
    <rPh sb="35" eb="36">
      <t>ツト</t>
    </rPh>
    <phoneticPr fontId="1"/>
  </si>
  <si>
    <t>貴重な原初の生物相把握のための調査であるため、引き続き効率的な事業の実施に努めること。また、一者応札となっている契約があるため、一者応札の改善に向けた取り組みを検討すること。</t>
    <rPh sb="23" eb="24">
      <t>ヒ</t>
    </rPh>
    <rPh sb="25" eb="26">
      <t>ツヅ</t>
    </rPh>
    <rPh sb="27" eb="30">
      <t>コウリツテキ</t>
    </rPh>
    <rPh sb="31" eb="33">
      <t>ジギョウ</t>
    </rPh>
    <rPh sb="34" eb="36">
      <t>ジッシ</t>
    </rPh>
    <rPh sb="37" eb="38">
      <t>ツト</t>
    </rPh>
    <phoneticPr fontId="13"/>
  </si>
  <si>
    <t>最新のデータの収集、現状把握、情報公開に努め、効率的かつ効果的に事業を実施するとともに、引き続き競争性のある契約方式により適正な事業の執行に努めること。</t>
    <rPh sb="0" eb="2">
      <t>サイシン</t>
    </rPh>
    <rPh sb="7" eb="9">
      <t>シュウシュウ</t>
    </rPh>
    <rPh sb="10" eb="12">
      <t>ゲンジョウ</t>
    </rPh>
    <rPh sb="12" eb="14">
      <t>ハアク</t>
    </rPh>
    <rPh sb="15" eb="17">
      <t>ジョウホウ</t>
    </rPh>
    <rPh sb="17" eb="19">
      <t>コウカイ</t>
    </rPh>
    <rPh sb="20" eb="21">
      <t>ツト</t>
    </rPh>
    <rPh sb="23" eb="26">
      <t>コウリツテキ</t>
    </rPh>
    <rPh sb="28" eb="30">
      <t>コウカ</t>
    </rPh>
    <rPh sb="30" eb="31">
      <t>テキ</t>
    </rPh>
    <rPh sb="32" eb="34">
      <t>ジギョウ</t>
    </rPh>
    <rPh sb="35" eb="37">
      <t>ジッシ</t>
    </rPh>
    <rPh sb="44" eb="45">
      <t>ヒ</t>
    </rPh>
    <rPh sb="46" eb="47">
      <t>ツヅ</t>
    </rPh>
    <rPh sb="48" eb="51">
      <t>キョウソウセイ</t>
    </rPh>
    <rPh sb="54" eb="56">
      <t>ケイヤク</t>
    </rPh>
    <rPh sb="56" eb="58">
      <t>ホウシキ</t>
    </rPh>
    <rPh sb="61" eb="63">
      <t>テキセイ</t>
    </rPh>
    <rPh sb="64" eb="66">
      <t>ジギョウ</t>
    </rPh>
    <rPh sb="67" eb="69">
      <t>シッコウ</t>
    </rPh>
    <rPh sb="70" eb="71">
      <t>ツト</t>
    </rPh>
    <phoneticPr fontId="13"/>
  </si>
  <si>
    <t>サンゴ礁生態系の保全を促進するため、事業を効率的かつ計画的に実施し、適切な予算執行に努めるとともに、一者応札となっている契約があるため、一者応札の改善に向けた取り組みを検討すること。</t>
    <rPh sb="3" eb="4">
      <t>ショウ</t>
    </rPh>
    <rPh sb="4" eb="7">
      <t>セイタイケイ</t>
    </rPh>
    <rPh sb="8" eb="10">
      <t>ホゼン</t>
    </rPh>
    <rPh sb="11" eb="13">
      <t>ソクシン</t>
    </rPh>
    <rPh sb="18" eb="20">
      <t>ジギョウ</t>
    </rPh>
    <rPh sb="21" eb="24">
      <t>コウリツテキ</t>
    </rPh>
    <rPh sb="26" eb="29">
      <t>ケイカクテキ</t>
    </rPh>
    <rPh sb="30" eb="32">
      <t>ジッシ</t>
    </rPh>
    <phoneticPr fontId="1"/>
  </si>
  <si>
    <t>湿地生態系の保全及び渡り鳥の保全等を推進するため、効率的かつ計画的な実施に努めること。また、一者応札となっている契約があるため、一者応札の改善に向けた取り組みを検討すること。</t>
    <rPh sb="0" eb="2">
      <t>シッチ</t>
    </rPh>
    <rPh sb="2" eb="5">
      <t>セイタイケイ</t>
    </rPh>
    <rPh sb="6" eb="8">
      <t>ホゼン</t>
    </rPh>
    <rPh sb="8" eb="9">
      <t>オヨ</t>
    </rPh>
    <rPh sb="10" eb="11">
      <t>ワタ</t>
    </rPh>
    <rPh sb="12" eb="13">
      <t>ドリ</t>
    </rPh>
    <rPh sb="14" eb="16">
      <t>ホゼン</t>
    </rPh>
    <rPh sb="16" eb="17">
      <t>トウ</t>
    </rPh>
    <rPh sb="18" eb="20">
      <t>スイシン</t>
    </rPh>
    <rPh sb="34" eb="36">
      <t>ジッシ</t>
    </rPh>
    <rPh sb="37" eb="38">
      <t>ツト</t>
    </rPh>
    <phoneticPr fontId="13"/>
  </si>
  <si>
    <t>引き続き、効果的・効率的な事業の実施に努めること。なお、一者応札となっている契約があるため、一者応札の改善に向けた取り組みを検討すること。</t>
    <rPh sb="0" eb="1">
      <t>ヒ</t>
    </rPh>
    <rPh sb="2" eb="3">
      <t>ツヅ</t>
    </rPh>
    <rPh sb="5" eb="8">
      <t>コウカテキ</t>
    </rPh>
    <rPh sb="9" eb="12">
      <t>コウリツテキ</t>
    </rPh>
    <rPh sb="13" eb="15">
      <t>ジギョウ</t>
    </rPh>
    <rPh sb="16" eb="18">
      <t>ジッシ</t>
    </rPh>
    <rPh sb="19" eb="20">
      <t>ツト</t>
    </rPh>
    <phoneticPr fontId="13"/>
  </si>
  <si>
    <t>システムの利便性の向上を検討するとともに、効率的なシステムの維持管理に努めること。</t>
    <rPh sb="5" eb="8">
      <t>リベンセイ</t>
    </rPh>
    <rPh sb="9" eb="11">
      <t>コウジョウ</t>
    </rPh>
    <rPh sb="12" eb="14">
      <t>ケントウ</t>
    </rPh>
    <phoneticPr fontId="13"/>
  </si>
  <si>
    <t>対策が必要な地域の抽出・優先度の高い地域での対策の実施を着実に進めていくこと。なお、一者応札となっている契約があるため、一者応札の改善に向けた取り組みを検討すること。</t>
    <rPh sb="0" eb="2">
      <t>タイサク</t>
    </rPh>
    <rPh sb="3" eb="5">
      <t>ヒツヨウ</t>
    </rPh>
    <rPh sb="6" eb="8">
      <t>チイキ</t>
    </rPh>
    <rPh sb="9" eb="11">
      <t>チュウシュツ</t>
    </rPh>
    <rPh sb="12" eb="15">
      <t>ユウセンド</t>
    </rPh>
    <rPh sb="16" eb="17">
      <t>タカ</t>
    </rPh>
    <rPh sb="18" eb="20">
      <t>チイキ</t>
    </rPh>
    <rPh sb="22" eb="24">
      <t>タイサク</t>
    </rPh>
    <rPh sb="25" eb="27">
      <t>ジッシ</t>
    </rPh>
    <rPh sb="28" eb="30">
      <t>チャクジツ</t>
    </rPh>
    <rPh sb="31" eb="32">
      <t>スス</t>
    </rPh>
    <phoneticPr fontId="13"/>
  </si>
  <si>
    <t>本事業で得られた知見等を政策立案に活用するため、効率的かつ効果的に情報発信等を行い、国際的な議論にも貢献するように努めること。また、一者応札となっている契約があるため、一者応札の改善に向けた取り組みを検討すること。</t>
    <rPh sb="0" eb="1">
      <t>ホン</t>
    </rPh>
    <rPh sb="1" eb="3">
      <t>ジギョウ</t>
    </rPh>
    <rPh sb="10" eb="11">
      <t>トウ</t>
    </rPh>
    <rPh sb="12" eb="14">
      <t>セイサク</t>
    </rPh>
    <rPh sb="14" eb="16">
      <t>リツアン</t>
    </rPh>
    <rPh sb="17" eb="19">
      <t>カツヨウ</t>
    </rPh>
    <rPh sb="24" eb="26">
      <t>コウリツ</t>
    </rPh>
    <rPh sb="26" eb="27">
      <t>テキ</t>
    </rPh>
    <rPh sb="29" eb="31">
      <t>コウカ</t>
    </rPh>
    <rPh sb="31" eb="32">
      <t>テキ</t>
    </rPh>
    <rPh sb="33" eb="35">
      <t>ジョウホウ</t>
    </rPh>
    <rPh sb="35" eb="37">
      <t>ハッシン</t>
    </rPh>
    <rPh sb="37" eb="38">
      <t>トウ</t>
    </rPh>
    <rPh sb="39" eb="40">
      <t>オコナ</t>
    </rPh>
    <rPh sb="50" eb="52">
      <t>コウケン</t>
    </rPh>
    <rPh sb="57" eb="58">
      <t>ツト</t>
    </rPh>
    <phoneticPr fontId="1"/>
  </si>
  <si>
    <t>事業の成果を把握検証し、事業の見直し等を検討した上で効率的かつ効果的に予算執行に努めること。なお、地域連携保全活動計画作成地域数が目標を下回っているため、自治体等の取組みの支援等により、成果目標の達成に努めること。</t>
    <rPh sb="0" eb="2">
      <t>ジギョウ</t>
    </rPh>
    <rPh sb="3" eb="5">
      <t>セイカ</t>
    </rPh>
    <rPh sb="6" eb="8">
      <t>ハアアク</t>
    </rPh>
    <rPh sb="8" eb="10">
      <t>ケンショウ</t>
    </rPh>
    <rPh sb="12" eb="14">
      <t>ジギョウ</t>
    </rPh>
    <rPh sb="15" eb="17">
      <t>ミナヲ</t>
    </rPh>
    <rPh sb="18" eb="19">
      <t>トウ</t>
    </rPh>
    <rPh sb="20" eb="22">
      <t>ケントウ</t>
    </rPh>
    <rPh sb="24" eb="25">
      <t>ウエ</t>
    </rPh>
    <rPh sb="26" eb="28">
      <t>コウリツ</t>
    </rPh>
    <rPh sb="28" eb="29">
      <t>テキ</t>
    </rPh>
    <rPh sb="31" eb="33">
      <t>コウカ</t>
    </rPh>
    <rPh sb="33" eb="34">
      <t>テキ</t>
    </rPh>
    <rPh sb="35" eb="37">
      <t>ヨサン</t>
    </rPh>
    <rPh sb="37" eb="39">
      <t>シッコウ</t>
    </rPh>
    <rPh sb="40" eb="41">
      <t>ツト</t>
    </rPh>
    <rPh sb="65" eb="67">
      <t>モクヒョウ</t>
    </rPh>
    <rPh sb="68" eb="70">
      <t>シタマワ</t>
    </rPh>
    <rPh sb="88" eb="89">
      <t>トウ</t>
    </rPh>
    <rPh sb="93" eb="95">
      <t>セイカ</t>
    </rPh>
    <rPh sb="95" eb="97">
      <t>モクヒョウ</t>
    </rPh>
    <rPh sb="98" eb="100">
      <t>タッセイ</t>
    </rPh>
    <rPh sb="101" eb="102">
      <t>ツト</t>
    </rPh>
    <phoneticPr fontId="13"/>
  </si>
  <si>
    <t>地域の自然再生の取組を推進するための自然再生協議会設立に向けて、引き続き事業の必要性や効果を検討した上で、効率的な予算の執行に努めること。</t>
    <rPh sb="0" eb="2">
      <t>チイキ</t>
    </rPh>
    <rPh sb="3" eb="5">
      <t>シゼン</t>
    </rPh>
    <rPh sb="5" eb="7">
      <t>サイセイ</t>
    </rPh>
    <rPh sb="8" eb="10">
      <t>トリクミ</t>
    </rPh>
    <rPh sb="11" eb="13">
      <t>スイシン</t>
    </rPh>
    <rPh sb="32" eb="33">
      <t>ヒ</t>
    </rPh>
    <rPh sb="34" eb="35">
      <t>ツヅ</t>
    </rPh>
    <rPh sb="36" eb="38">
      <t>ジギョウ</t>
    </rPh>
    <rPh sb="39" eb="42">
      <t>ヒツヨウセイ</t>
    </rPh>
    <rPh sb="43" eb="45">
      <t>コウカ</t>
    </rPh>
    <rPh sb="46" eb="48">
      <t>ケントウ</t>
    </rPh>
    <rPh sb="50" eb="51">
      <t>ウエ</t>
    </rPh>
    <rPh sb="53" eb="55">
      <t>コウリツ</t>
    </rPh>
    <rPh sb="55" eb="56">
      <t>テキ</t>
    </rPh>
    <rPh sb="57" eb="59">
      <t>ヨサン</t>
    </rPh>
    <rPh sb="60" eb="62">
      <t>シッコウ</t>
    </rPh>
    <rPh sb="63" eb="64">
      <t>ツト</t>
    </rPh>
    <phoneticPr fontId="13"/>
  </si>
  <si>
    <t>ミニガイド・ガイドウォークの実施などによる自然体験活動を通して、自然に直接ふれあう場として引き続き活用していくこと。なお、アンケート結果による満足度が成果目標を下回っているため、より満足度の高いガイドウォークを検討するなど成果目標の達成に努めること。</t>
    <rPh sb="45" eb="46">
      <t>ヒ</t>
    </rPh>
    <rPh sb="47" eb="48">
      <t>ツヅ</t>
    </rPh>
    <rPh sb="75" eb="77">
      <t>セイカ</t>
    </rPh>
    <rPh sb="77" eb="79">
      <t>モクヒョウ</t>
    </rPh>
    <rPh sb="80" eb="82">
      <t>シタマワ</t>
    </rPh>
    <rPh sb="105" eb="107">
      <t>ケントウ</t>
    </rPh>
    <rPh sb="111" eb="113">
      <t>セイカ</t>
    </rPh>
    <rPh sb="113" eb="115">
      <t>モクヒョウ</t>
    </rPh>
    <rPh sb="116" eb="118">
      <t>タッセイ</t>
    </rPh>
    <rPh sb="119" eb="120">
      <t>ツト</t>
    </rPh>
    <phoneticPr fontId="13"/>
  </si>
  <si>
    <t>山小屋トイレ等の整備を行い、山岳地域の自然環境保全を推進するため、事業の効率性等を検討した上で、都道府県等の関係機関との連携強化を図りつつ、計画的な実施に努めること。また、環境配慮型トイレの整備が民間山小屋全体の約６割が未整備となっているため、整備が計画通り進まない原因の検証と今後のあり方を検討し、環境配慮型トイレの整備が着実に進むよう事業の改善を検討すること。</t>
  </si>
  <si>
    <t>改定した「ステップアッププログラム2020」等に基づき、効果的な事業の実施に努めるとともに、8公園の成果等を活かし、国立公園全体の誘客力を高めるための検討を進めること。また、一者応札となっている契約があるため、一者応札の改善に向けた取り組みを検討すること。</t>
    <rPh sb="0" eb="2">
      <t>カイテイ</t>
    </rPh>
    <rPh sb="22" eb="23">
      <t>トウ</t>
    </rPh>
    <rPh sb="24" eb="25">
      <t>モト</t>
    </rPh>
    <rPh sb="28" eb="31">
      <t>コウカテキ</t>
    </rPh>
    <rPh sb="32" eb="34">
      <t>ジギョウ</t>
    </rPh>
    <rPh sb="35" eb="37">
      <t>ジッシ</t>
    </rPh>
    <rPh sb="38" eb="39">
      <t>ツト</t>
    </rPh>
    <rPh sb="47" eb="49">
      <t>コウエン</t>
    </rPh>
    <rPh sb="50" eb="52">
      <t>セイカ</t>
    </rPh>
    <rPh sb="52" eb="53">
      <t>トウ</t>
    </rPh>
    <rPh sb="54" eb="55">
      <t>イ</t>
    </rPh>
    <rPh sb="58" eb="62">
      <t>コクリツコウエン</t>
    </rPh>
    <rPh sb="62" eb="64">
      <t>ゼンタイ</t>
    </rPh>
    <rPh sb="65" eb="67">
      <t>ユウキャク</t>
    </rPh>
    <rPh sb="67" eb="68">
      <t>リョク</t>
    </rPh>
    <rPh sb="69" eb="70">
      <t>タカ</t>
    </rPh>
    <rPh sb="75" eb="77">
      <t>ケントウ</t>
    </rPh>
    <rPh sb="78" eb="79">
      <t>スス</t>
    </rPh>
    <phoneticPr fontId="13"/>
  </si>
  <si>
    <t>引き続き、生物多様性保護の観点等から保護管理の強化を実施すべく、特定民有地買上事業を着実に実施すること。</t>
    <rPh sb="0" eb="1">
      <t>ヒ</t>
    </rPh>
    <rPh sb="2" eb="3">
      <t>ツヅ</t>
    </rPh>
    <rPh sb="5" eb="7">
      <t>セイブツ</t>
    </rPh>
    <rPh sb="7" eb="10">
      <t>タヨウセイ</t>
    </rPh>
    <rPh sb="10" eb="12">
      <t>ホゴ</t>
    </rPh>
    <rPh sb="13" eb="15">
      <t>カンテン</t>
    </rPh>
    <rPh sb="15" eb="16">
      <t>トウ</t>
    </rPh>
    <rPh sb="18" eb="20">
      <t>ホゴ</t>
    </rPh>
    <rPh sb="20" eb="22">
      <t>カンリ</t>
    </rPh>
    <rPh sb="23" eb="25">
      <t>キョウカ</t>
    </rPh>
    <rPh sb="26" eb="28">
      <t>ジッシ</t>
    </rPh>
    <rPh sb="42" eb="44">
      <t>チャクジツ</t>
    </rPh>
    <rPh sb="45" eb="47">
      <t>ジッシ</t>
    </rPh>
    <phoneticPr fontId="13"/>
  </si>
  <si>
    <t>鳥獣保護管理の担い手確保・育成を促進するとともに、引き続き、効果的・効率的な事業の実施に努めること。また、一者応札となっている契約があるため、一者応札の改善に向けた取り組みを検討すること。</t>
    <rPh sb="25" eb="26">
      <t>ヒ</t>
    </rPh>
    <rPh sb="27" eb="28">
      <t>ツヅ</t>
    </rPh>
    <rPh sb="30" eb="33">
      <t>コウカテキ</t>
    </rPh>
    <rPh sb="34" eb="37">
      <t>コウリツテキ</t>
    </rPh>
    <rPh sb="38" eb="40">
      <t>ジギョウ</t>
    </rPh>
    <rPh sb="41" eb="43">
      <t>ジッシ</t>
    </rPh>
    <rPh sb="44" eb="45">
      <t>ツト</t>
    </rPh>
    <phoneticPr fontId="13"/>
  </si>
  <si>
    <t>引き続き、世界自然遺産地域等の適正な管理・モニタリングを行い、自然環境保全に努めること。また、一者応札となっている契約があるため、一者応札の改善に向けた取り組みを検討すること。</t>
  </si>
  <si>
    <t>引き続き、計画的かつ効率的な整備管理を行うとともに、地元等との相乗効果が生まれるよう連携を図りながら実施すること。</t>
    <rPh sb="0" eb="1">
      <t>ヒ</t>
    </rPh>
    <rPh sb="2" eb="3">
      <t>ツヅ</t>
    </rPh>
    <rPh sb="5" eb="7">
      <t>ケイカク</t>
    </rPh>
    <rPh sb="7" eb="8">
      <t>テキ</t>
    </rPh>
    <rPh sb="10" eb="12">
      <t>コウリツ</t>
    </rPh>
    <rPh sb="12" eb="13">
      <t>テキ</t>
    </rPh>
    <rPh sb="14" eb="16">
      <t>セイビ</t>
    </rPh>
    <rPh sb="16" eb="18">
      <t>カンリ</t>
    </rPh>
    <rPh sb="19" eb="20">
      <t>オコナ</t>
    </rPh>
    <rPh sb="26" eb="28">
      <t>ジモト</t>
    </rPh>
    <rPh sb="28" eb="29">
      <t>トウ</t>
    </rPh>
    <rPh sb="31" eb="33">
      <t>ソウジョウ</t>
    </rPh>
    <rPh sb="33" eb="35">
      <t>コウカ</t>
    </rPh>
    <rPh sb="36" eb="37">
      <t>ウ</t>
    </rPh>
    <rPh sb="42" eb="44">
      <t>レンケイ</t>
    </rPh>
    <rPh sb="45" eb="46">
      <t>ハカ</t>
    </rPh>
    <rPh sb="50" eb="52">
      <t>ジッシ</t>
    </rPh>
    <phoneticPr fontId="13"/>
  </si>
  <si>
    <t>新規事業の要望が直近においてないことから、予算規模を既着手の事業の実施に最低限必要となる額に圧縮すること。また、既着手の事業についても、適切な規模の予算が計上されているか見直すとともに、着実に成果を収められるよう計画的かつ効果的な事業の実施に努めるため事業の見直しを行うこと。</t>
    <phoneticPr fontId="13"/>
  </si>
  <si>
    <t>地方環境事務所・関係自治体等との連携を密にとり、各種計画の策定を適切に行うこと。また、一者応札となっている契約があるため、一者応札の改善に向けた取り組みを検討すること。</t>
    <rPh sb="0" eb="2">
      <t>チホウ</t>
    </rPh>
    <rPh sb="2" eb="4">
      <t>カンキョウ</t>
    </rPh>
    <rPh sb="4" eb="7">
      <t>ジムショ</t>
    </rPh>
    <rPh sb="8" eb="10">
      <t>カンケイ</t>
    </rPh>
    <rPh sb="10" eb="13">
      <t>ジチタイ</t>
    </rPh>
    <rPh sb="13" eb="14">
      <t>トウ</t>
    </rPh>
    <rPh sb="16" eb="18">
      <t>レンケイ</t>
    </rPh>
    <rPh sb="19" eb="20">
      <t>ミツ</t>
    </rPh>
    <rPh sb="24" eb="26">
      <t>カクシュ</t>
    </rPh>
    <rPh sb="26" eb="28">
      <t>ケイカク</t>
    </rPh>
    <rPh sb="29" eb="31">
      <t>サクテイ</t>
    </rPh>
    <rPh sb="32" eb="34">
      <t>テキセツ</t>
    </rPh>
    <rPh sb="35" eb="36">
      <t>オコナ</t>
    </rPh>
    <phoneticPr fontId="13"/>
  </si>
  <si>
    <t>引き続き、ワシントン条約及び種の保存法に対応するために必要な調査等を計画的かつ効果的に執行するよう努めること。また、一者応札となっている契約があるため、一者応札の改善に向けた取り組みを検討すること。</t>
    <rPh sb="0" eb="1">
      <t>ヒ</t>
    </rPh>
    <rPh sb="2" eb="3">
      <t>ツヅ</t>
    </rPh>
    <rPh sb="49" eb="50">
      <t>ツト</t>
    </rPh>
    <phoneticPr fontId="13"/>
  </si>
  <si>
    <t>日中のトキ保護協力に関する基本的枠組みに基づき、技術協力を着実に実施し、得られた知見を今後のトキ保護事業等に役立てること。</t>
    <rPh sb="0" eb="2">
      <t>ニッチュウ</t>
    </rPh>
    <rPh sb="5" eb="7">
      <t>ホゴ</t>
    </rPh>
    <rPh sb="7" eb="9">
      <t>キョウリョク</t>
    </rPh>
    <rPh sb="10" eb="11">
      <t>カン</t>
    </rPh>
    <rPh sb="13" eb="15">
      <t>キホン</t>
    </rPh>
    <rPh sb="15" eb="16">
      <t>テキ</t>
    </rPh>
    <rPh sb="16" eb="18">
      <t>ワクグ</t>
    </rPh>
    <rPh sb="20" eb="21">
      <t>モト</t>
    </rPh>
    <rPh sb="24" eb="26">
      <t>ギジュツ</t>
    </rPh>
    <rPh sb="26" eb="28">
      <t>キョウリョク</t>
    </rPh>
    <rPh sb="29" eb="31">
      <t>チャクジツ</t>
    </rPh>
    <rPh sb="32" eb="34">
      <t>ジッシ</t>
    </rPh>
    <rPh sb="36" eb="37">
      <t>エ</t>
    </rPh>
    <rPh sb="40" eb="42">
      <t>チケン</t>
    </rPh>
    <rPh sb="43" eb="45">
      <t>コンゴ</t>
    </rPh>
    <rPh sb="48" eb="50">
      <t>ホゴ</t>
    </rPh>
    <rPh sb="50" eb="52">
      <t>ジギョウ</t>
    </rPh>
    <rPh sb="52" eb="53">
      <t>トウ</t>
    </rPh>
    <rPh sb="54" eb="56">
      <t>ヤクダ</t>
    </rPh>
    <phoneticPr fontId="13"/>
  </si>
  <si>
    <t>鳥獣保護管理を適切に推進していくため、事業の効率性・効果を検討し、適切な予算執行に努めること。</t>
    <rPh sb="0" eb="2">
      <t>チョウジュウ</t>
    </rPh>
    <rPh sb="2" eb="4">
      <t>ホゴ</t>
    </rPh>
    <rPh sb="4" eb="6">
      <t>カンリ</t>
    </rPh>
    <rPh sb="7" eb="9">
      <t>テキセツ</t>
    </rPh>
    <rPh sb="10" eb="12">
      <t>スイシン</t>
    </rPh>
    <rPh sb="19" eb="21">
      <t>ジギョウ</t>
    </rPh>
    <phoneticPr fontId="13"/>
  </si>
  <si>
    <t>希少種の保全・保護等を着実に実施するため、効率的かつ効果的な事業の実施に努めること。また、一者応札となっている契約があるため、一者応札の改善に向けた取り組みを検討すること。</t>
    <rPh sb="0" eb="3">
      <t>キショウシュ</t>
    </rPh>
    <rPh sb="4" eb="6">
      <t>ホゼン</t>
    </rPh>
    <rPh sb="7" eb="9">
      <t>ホゴ</t>
    </rPh>
    <rPh sb="9" eb="10">
      <t>トウ</t>
    </rPh>
    <rPh sb="11" eb="13">
      <t>チャクジツ</t>
    </rPh>
    <rPh sb="14" eb="16">
      <t>ジッシ</t>
    </rPh>
    <rPh sb="30" eb="32">
      <t>ジギョウ</t>
    </rPh>
    <rPh sb="33" eb="35">
      <t>ジッシ</t>
    </rPh>
    <phoneticPr fontId="13"/>
  </si>
  <si>
    <t>侵略的外来種の意図的・非意図的な導入を防止、防除を推進するため、効果的かつ効率的に着実な事業の実施を図ること。また、一者応札となっている契約があるため、一者応札の改善に向けた取り組みを検討すること。</t>
    <rPh sb="44" eb="46">
      <t>ジギョウ</t>
    </rPh>
    <phoneticPr fontId="13"/>
  </si>
  <si>
    <t>カルタヘナ法に基づき、遺伝子組替え生物の使用等の規制を推進していくため、事業の効率性を検討し、適切な予算執行に努めること。また、一者応札となっている契約があるため、一者応札の改善に向けた取り組みを検討すること。</t>
    <rPh sb="5" eb="6">
      <t>ホウ</t>
    </rPh>
    <rPh sb="7" eb="8">
      <t>モト</t>
    </rPh>
    <rPh sb="11" eb="14">
      <t>イデンシ</t>
    </rPh>
    <rPh sb="14" eb="15">
      <t>ク</t>
    </rPh>
    <rPh sb="15" eb="16">
      <t>カ</t>
    </rPh>
    <rPh sb="17" eb="19">
      <t>セイブツ</t>
    </rPh>
    <rPh sb="20" eb="22">
      <t>シヨウ</t>
    </rPh>
    <rPh sb="22" eb="23">
      <t>トウ</t>
    </rPh>
    <rPh sb="24" eb="26">
      <t>キセイ</t>
    </rPh>
    <rPh sb="27" eb="29">
      <t>スイシン</t>
    </rPh>
    <rPh sb="36" eb="38">
      <t>ジギョウ</t>
    </rPh>
    <rPh sb="39" eb="42">
      <t>コウリツセイ</t>
    </rPh>
    <rPh sb="43" eb="45">
      <t>ケントウ</t>
    </rPh>
    <rPh sb="47" eb="49">
      <t>テキセツ</t>
    </rPh>
    <rPh sb="50" eb="52">
      <t>ヨサン</t>
    </rPh>
    <rPh sb="52" eb="54">
      <t>シッコウ</t>
    </rPh>
    <rPh sb="55" eb="56">
      <t>ツト</t>
    </rPh>
    <phoneticPr fontId="13"/>
  </si>
  <si>
    <t>野生生物保護センター等の整備・維持管理を着実に実施していくため、事業の必要性を検討した上で、計画的かつ効率的な予算の執行に努めること。また、一者応札となっている契約があるため、一者応札の改善に向けた取り組みを検討すること。</t>
    <rPh sb="0" eb="2">
      <t>ヤセイ</t>
    </rPh>
    <rPh sb="2" eb="4">
      <t>セイブツ</t>
    </rPh>
    <rPh sb="4" eb="6">
      <t>ホゴ</t>
    </rPh>
    <rPh sb="10" eb="11">
      <t>トウ</t>
    </rPh>
    <rPh sb="12" eb="14">
      <t>セイビ</t>
    </rPh>
    <rPh sb="15" eb="17">
      <t>イジ</t>
    </rPh>
    <rPh sb="17" eb="19">
      <t>カンリ</t>
    </rPh>
    <rPh sb="20" eb="22">
      <t>チャクジツ</t>
    </rPh>
    <rPh sb="23" eb="25">
      <t>ジッシ</t>
    </rPh>
    <rPh sb="32" eb="34">
      <t>ジギョウ</t>
    </rPh>
    <rPh sb="35" eb="37">
      <t>ヒツヨウ</t>
    </rPh>
    <rPh sb="37" eb="38">
      <t>セイ</t>
    </rPh>
    <rPh sb="39" eb="41">
      <t>ケントウ</t>
    </rPh>
    <rPh sb="43" eb="44">
      <t>ウエ</t>
    </rPh>
    <rPh sb="46" eb="48">
      <t>ケイカク</t>
    </rPh>
    <rPh sb="48" eb="49">
      <t>テキ</t>
    </rPh>
    <rPh sb="51" eb="53">
      <t>コウリツ</t>
    </rPh>
    <rPh sb="53" eb="54">
      <t>テキ</t>
    </rPh>
    <rPh sb="55" eb="57">
      <t>ヨサン</t>
    </rPh>
    <rPh sb="58" eb="60">
      <t>シッコウ</t>
    </rPh>
    <rPh sb="61" eb="62">
      <t>ツト</t>
    </rPh>
    <phoneticPr fontId="13"/>
  </si>
  <si>
    <t>生息地等保護区の適切な保護管理を推進していくため、引き続き、効率的な予算の執行に努めること。また、一者応札となっている契約があるため、一者応札の改善に向けた取り組みを検討すること。</t>
    <rPh sb="0" eb="2">
      <t>セイソク</t>
    </rPh>
    <rPh sb="2" eb="3">
      <t>チ</t>
    </rPh>
    <rPh sb="3" eb="4">
      <t>トウ</t>
    </rPh>
    <rPh sb="4" eb="7">
      <t>ホゴク</t>
    </rPh>
    <rPh sb="8" eb="10">
      <t>テキセツ</t>
    </rPh>
    <rPh sb="11" eb="13">
      <t>ホゴ</t>
    </rPh>
    <rPh sb="13" eb="15">
      <t>カンリ</t>
    </rPh>
    <rPh sb="16" eb="18">
      <t>スイシン</t>
    </rPh>
    <rPh sb="25" eb="26">
      <t>ヒ</t>
    </rPh>
    <rPh sb="27" eb="28">
      <t>ツヅ</t>
    </rPh>
    <phoneticPr fontId="13"/>
  </si>
  <si>
    <t>国指定鳥獣保護区の管理やラムサール条約登録湿地の保全活用推進対策を着実に実施するため、事業の効率性等を検討した上で、効率的かつ効果的な予算執行に努めること。また、一者応札となっている契約があるため、一者応札の改善に向けた取り組みを検討すること。</t>
    <rPh sb="0" eb="1">
      <t>クニ</t>
    </rPh>
    <rPh sb="1" eb="3">
      <t>シテイ</t>
    </rPh>
    <rPh sb="3" eb="5">
      <t>チョウジュウ</t>
    </rPh>
    <rPh sb="5" eb="8">
      <t>ホゴク</t>
    </rPh>
    <rPh sb="9" eb="11">
      <t>カンリ</t>
    </rPh>
    <rPh sb="17" eb="19">
      <t>ジョウヤク</t>
    </rPh>
    <rPh sb="19" eb="21">
      <t>トウロク</t>
    </rPh>
    <rPh sb="21" eb="23">
      <t>シッチ</t>
    </rPh>
    <rPh sb="24" eb="26">
      <t>ホゼン</t>
    </rPh>
    <rPh sb="26" eb="28">
      <t>カツヨウ</t>
    </rPh>
    <rPh sb="28" eb="30">
      <t>スイシン</t>
    </rPh>
    <rPh sb="30" eb="32">
      <t>タイサク</t>
    </rPh>
    <rPh sb="33" eb="35">
      <t>チャクジツ</t>
    </rPh>
    <rPh sb="36" eb="38">
      <t>ジッシ</t>
    </rPh>
    <rPh sb="43" eb="45">
      <t>ジギョウ</t>
    </rPh>
    <rPh sb="46" eb="48">
      <t>コウリツ</t>
    </rPh>
    <rPh sb="48" eb="49">
      <t>セイ</t>
    </rPh>
    <rPh sb="49" eb="50">
      <t>トウ</t>
    </rPh>
    <rPh sb="51" eb="53">
      <t>ケントウ</t>
    </rPh>
    <rPh sb="55" eb="56">
      <t>ウエ</t>
    </rPh>
    <rPh sb="58" eb="60">
      <t>コウリツ</t>
    </rPh>
    <rPh sb="60" eb="61">
      <t>テキ</t>
    </rPh>
    <rPh sb="63" eb="65">
      <t>コウカ</t>
    </rPh>
    <rPh sb="65" eb="66">
      <t>テキ</t>
    </rPh>
    <rPh sb="67" eb="69">
      <t>ヨサン</t>
    </rPh>
    <rPh sb="69" eb="71">
      <t>シッコウ</t>
    </rPh>
    <rPh sb="72" eb="73">
      <t>ツト</t>
    </rPh>
    <phoneticPr fontId="13"/>
  </si>
  <si>
    <t>各地方環境事務所の執行状況、事業の進捗状況を随時把握し、事業の実効性を検討した上で、予算の効率的な執行に努めること。また、一者応札となっている契約があるため、一者応札の改善に向けた取り組みを検討すること。</t>
    <rPh sb="1" eb="3">
      <t>チホウ</t>
    </rPh>
    <rPh sb="3" eb="5">
      <t>カンキョウ</t>
    </rPh>
    <rPh sb="28" eb="30">
      <t>ジギョウ</t>
    </rPh>
    <rPh sb="31" eb="33">
      <t>ジッコウ</t>
    </rPh>
    <rPh sb="33" eb="34">
      <t>セイ</t>
    </rPh>
    <rPh sb="35" eb="37">
      <t>ケントウ</t>
    </rPh>
    <rPh sb="39" eb="40">
      <t>ウエ</t>
    </rPh>
    <rPh sb="42" eb="44">
      <t>ヨサン</t>
    </rPh>
    <rPh sb="45" eb="47">
      <t>コウリツ</t>
    </rPh>
    <rPh sb="47" eb="48">
      <t>テキ</t>
    </rPh>
    <rPh sb="49" eb="51">
      <t>シッコウ</t>
    </rPh>
    <rPh sb="52" eb="53">
      <t>ツト</t>
    </rPh>
    <phoneticPr fontId="13"/>
  </si>
  <si>
    <t>希少種等の保護増殖等を着実に実施するため、引き続き、専門家の知識を活かし、効率的かつ効果的に事業を実施し、成果等についても有効に活用するよう努めること。</t>
    <rPh sb="0" eb="3">
      <t>キショウシュ</t>
    </rPh>
    <rPh sb="3" eb="4">
      <t>トウ</t>
    </rPh>
    <rPh sb="5" eb="7">
      <t>ホゴ</t>
    </rPh>
    <rPh sb="7" eb="9">
      <t>ゾウショク</t>
    </rPh>
    <rPh sb="9" eb="10">
      <t>トウ</t>
    </rPh>
    <rPh sb="11" eb="13">
      <t>チャクジツ</t>
    </rPh>
    <rPh sb="14" eb="16">
      <t>ジッシ</t>
    </rPh>
    <rPh sb="21" eb="22">
      <t>ヒ</t>
    </rPh>
    <rPh sb="23" eb="24">
      <t>ツヅ</t>
    </rPh>
    <rPh sb="33" eb="34">
      <t>イ</t>
    </rPh>
    <rPh sb="42" eb="44">
      <t>コウカ</t>
    </rPh>
    <rPh sb="44" eb="45">
      <t>テキ</t>
    </rPh>
    <rPh sb="53" eb="55">
      <t>セイカ</t>
    </rPh>
    <rPh sb="55" eb="56">
      <t>トウ</t>
    </rPh>
    <rPh sb="61" eb="63">
      <t>ユウコウ</t>
    </rPh>
    <rPh sb="64" eb="66">
      <t>カツヨウ</t>
    </rPh>
    <rPh sb="70" eb="71">
      <t>ツト</t>
    </rPh>
    <phoneticPr fontId="13"/>
  </si>
  <si>
    <t>国民に身近な二次的自然である里地里山や湿地において、全国的な希少種の分布情報を収集すること等により、得られた情報が適切に活用されるよう、情報基盤の整備を進め、効率的・効果的に保全対策を実施すること。また、一者応札となっている契約があるため、一者応札の改善に向けた取り組みを検討すること。</t>
    <rPh sb="45" eb="46">
      <t>トウ</t>
    </rPh>
    <rPh sb="87" eb="91">
      <t>ホエンタイサク</t>
    </rPh>
    <rPh sb="92" eb="94">
      <t>ジッシ</t>
    </rPh>
    <phoneticPr fontId="13"/>
  </si>
  <si>
    <t>動物愛護管理施策を推進していくため、事業の必要性を検討した上で、効率的かつ効果的に事業を実施し、適切な予算執行に努めること。また、一者応札となっている契約があるため、一者応札の改善に向けた取り組みを検討すること。</t>
    <rPh sb="0" eb="2">
      <t>ドウブツ</t>
    </rPh>
    <rPh sb="2" eb="4">
      <t>アイゴ</t>
    </rPh>
    <rPh sb="4" eb="6">
      <t>カンリ</t>
    </rPh>
    <rPh sb="6" eb="8">
      <t>セサク</t>
    </rPh>
    <rPh sb="9" eb="11">
      <t>スイシン</t>
    </rPh>
    <rPh sb="37" eb="39">
      <t>コウカ</t>
    </rPh>
    <rPh sb="39" eb="40">
      <t>テキ</t>
    </rPh>
    <rPh sb="41" eb="43">
      <t>ジギョウ</t>
    </rPh>
    <phoneticPr fontId="13"/>
  </si>
  <si>
    <t>国費に頼らない自立発展的な取組に繋げていくため、事業の必要性等を検討した上で、効率かつ計画的に事業を実施し、適切な予算執行に努めること。</t>
    <rPh sb="0" eb="2">
      <t>コクヒ</t>
    </rPh>
    <rPh sb="3" eb="4">
      <t>タヨ</t>
    </rPh>
    <rPh sb="7" eb="9">
      <t>ジリツ</t>
    </rPh>
    <rPh sb="9" eb="11">
      <t>ハッテン</t>
    </rPh>
    <rPh sb="11" eb="12">
      <t>テキ</t>
    </rPh>
    <rPh sb="13" eb="15">
      <t>トリクミ</t>
    </rPh>
    <rPh sb="16" eb="17">
      <t>ツナ</t>
    </rPh>
    <rPh sb="24" eb="26">
      <t>ジギョウ</t>
    </rPh>
    <rPh sb="27" eb="30">
      <t>ヒツヨウセイ</t>
    </rPh>
    <rPh sb="30" eb="31">
      <t>トウ</t>
    </rPh>
    <rPh sb="32" eb="34">
      <t>ケントウ</t>
    </rPh>
    <rPh sb="36" eb="37">
      <t>ウエ</t>
    </rPh>
    <rPh sb="39" eb="41">
      <t>コウリツ</t>
    </rPh>
    <rPh sb="43" eb="46">
      <t>ケイカクテキ</t>
    </rPh>
    <rPh sb="47" eb="49">
      <t>ジギョウ</t>
    </rPh>
    <rPh sb="50" eb="52">
      <t>ジッシ</t>
    </rPh>
    <rPh sb="54" eb="56">
      <t>テキセツ</t>
    </rPh>
    <rPh sb="57" eb="59">
      <t>ヨサン</t>
    </rPh>
    <rPh sb="59" eb="61">
      <t>シッコウ</t>
    </rPh>
    <rPh sb="62" eb="63">
      <t>ツト</t>
    </rPh>
    <phoneticPr fontId="13"/>
  </si>
  <si>
    <t>調査結果をガイドライン改訂の検討に活用するなど、引き続き事業の成果を活用し、適切な事業の執行に努めること。なお、一者応札となっている契約があるため、一者応札の改善に向けた取り組みを検討すること。</t>
    <rPh sb="24" eb="25">
      <t>ヒ</t>
    </rPh>
    <rPh sb="26" eb="27">
      <t>ツヅ</t>
    </rPh>
    <rPh sb="28" eb="30">
      <t>ジギョウ</t>
    </rPh>
    <rPh sb="31" eb="33">
      <t>セイカ</t>
    </rPh>
    <rPh sb="34" eb="36">
      <t>カツヨウ</t>
    </rPh>
    <rPh sb="38" eb="40">
      <t>テキセツ</t>
    </rPh>
    <rPh sb="41" eb="43">
      <t>ジギョウ</t>
    </rPh>
    <rPh sb="44" eb="46">
      <t>シッコウ</t>
    </rPh>
    <rPh sb="47" eb="48">
      <t>ツト</t>
    </rPh>
    <phoneticPr fontId="13"/>
  </si>
  <si>
    <t>限られた予算で増加する整備ニーズに答えるため、優先順位を決めて効果的に事業を実施できるよう引き続き取り組むこと。また、一者応札となっている契約があるため、一者応札の改善に向けた取り組みを検討すること。</t>
    <rPh sb="31" eb="34">
      <t>コウカテキ</t>
    </rPh>
    <rPh sb="35" eb="37">
      <t>ジギョウ</t>
    </rPh>
    <rPh sb="38" eb="40">
      <t>ジッシ</t>
    </rPh>
    <phoneticPr fontId="13"/>
  </si>
  <si>
    <t>自然環境保全に関する理解の進化、自然とのふれあい体験への意欲の増進等のため、よりニーズに合った活動等を実施すること。</t>
    <rPh sb="0" eb="2">
      <t>シゼン</t>
    </rPh>
    <rPh sb="2" eb="4">
      <t>カンキョウ</t>
    </rPh>
    <rPh sb="4" eb="6">
      <t>ホゼン</t>
    </rPh>
    <rPh sb="7" eb="8">
      <t>カン</t>
    </rPh>
    <rPh sb="10" eb="12">
      <t>リカイ</t>
    </rPh>
    <rPh sb="13" eb="15">
      <t>シンカ</t>
    </rPh>
    <rPh sb="16" eb="18">
      <t>シゼン</t>
    </rPh>
    <rPh sb="24" eb="26">
      <t>タイケン</t>
    </rPh>
    <rPh sb="28" eb="30">
      <t>イヨク</t>
    </rPh>
    <rPh sb="31" eb="33">
      <t>ゾウシン</t>
    </rPh>
    <rPh sb="33" eb="34">
      <t>トウ</t>
    </rPh>
    <rPh sb="44" eb="45">
      <t>ア</t>
    </rPh>
    <rPh sb="47" eb="49">
      <t>カツドウ</t>
    </rPh>
    <rPh sb="49" eb="50">
      <t>トウ</t>
    </rPh>
    <rPh sb="51" eb="53">
      <t>ジッシ</t>
    </rPh>
    <phoneticPr fontId="13"/>
  </si>
  <si>
    <t>引き続き、他の代替手段等との比較も行った上で、計画的、効率的な整備を図ること。また、一者応札となっている契約があるため、一者応札の改善に向けた取り組みを検討すること。</t>
    <phoneticPr fontId="13"/>
  </si>
  <si>
    <t>引き続き、調査・検討を確実に実施し、成果実績の向上に努めること。また、不法投棄量については、大規模事案があった場合に、大幅に実績が下がるため、大規模事案を除いた参考値を示す等により、過年度との成果実績の推移を判断できる情報の提示を検討すること。</t>
    <rPh sb="35" eb="37">
      <t>フホウ</t>
    </rPh>
    <rPh sb="37" eb="39">
      <t>トウキ</t>
    </rPh>
    <rPh sb="39" eb="40">
      <t>リョウ</t>
    </rPh>
    <rPh sb="46" eb="49">
      <t>ダイキボ</t>
    </rPh>
    <rPh sb="49" eb="51">
      <t>ジアン</t>
    </rPh>
    <rPh sb="55" eb="57">
      <t>バアイ</t>
    </rPh>
    <rPh sb="59" eb="61">
      <t>オオハバ</t>
    </rPh>
    <rPh sb="62" eb="64">
      <t>ジッセキ</t>
    </rPh>
    <rPh sb="65" eb="66">
      <t>サ</t>
    </rPh>
    <rPh sb="71" eb="74">
      <t>ダイキボ</t>
    </rPh>
    <rPh sb="74" eb="76">
      <t>ジアン</t>
    </rPh>
    <rPh sb="77" eb="78">
      <t>ノゾ</t>
    </rPh>
    <rPh sb="80" eb="83">
      <t>サンコウチ</t>
    </rPh>
    <rPh sb="84" eb="85">
      <t>シメ</t>
    </rPh>
    <rPh sb="86" eb="87">
      <t>トウ</t>
    </rPh>
    <rPh sb="109" eb="111">
      <t>ジョウホウ</t>
    </rPh>
    <rPh sb="112" eb="114">
      <t>テイジ</t>
    </rPh>
    <rPh sb="115" eb="117">
      <t>ケントウ</t>
    </rPh>
    <phoneticPr fontId="13"/>
  </si>
  <si>
    <t>地域住民、地方公共団体等の関係者のニーズの把握に努め、引き続き効果的効率的な事業の実施のために必要な見直しを実施していく。</t>
    <phoneticPr fontId="13"/>
  </si>
  <si>
    <t>交付状況を確認し、給付実績等を踏まえた予算規模の要求を行った。</t>
    <rPh sb="0" eb="2">
      <t>コウフ</t>
    </rPh>
    <rPh sb="2" eb="4">
      <t>ジョウキョウ</t>
    </rPh>
    <rPh sb="5" eb="7">
      <t>カクニン</t>
    </rPh>
    <rPh sb="9" eb="11">
      <t>キュウフ</t>
    </rPh>
    <rPh sb="11" eb="13">
      <t>ジッセキ</t>
    </rPh>
    <rPh sb="13" eb="14">
      <t>トウ</t>
    </rPh>
    <rPh sb="15" eb="16">
      <t>フ</t>
    </rPh>
    <rPh sb="19" eb="21">
      <t>ヨサン</t>
    </rPh>
    <rPh sb="21" eb="23">
      <t>キボ</t>
    </rPh>
    <rPh sb="24" eb="26">
      <t>ヨウキュウ</t>
    </rPh>
    <rPh sb="27" eb="28">
      <t>オコナ</t>
    </rPh>
    <phoneticPr fontId="13"/>
  </si>
  <si>
    <t>水銀や水俣病に関する研究を効率的・効果的に実施し発信することにより、引き続き地域や国際社会に貢献していく。また、入札日程の見直し等の一者応札抑制の取組に努める。</t>
    <rPh sb="0" eb="2">
      <t>スイギン</t>
    </rPh>
    <rPh sb="3" eb="6">
      <t>ミナマタビョウ</t>
    </rPh>
    <rPh sb="7" eb="8">
      <t>カン</t>
    </rPh>
    <rPh sb="10" eb="12">
      <t>ケンキュウ</t>
    </rPh>
    <rPh sb="13" eb="16">
      <t>コウリツテキ</t>
    </rPh>
    <rPh sb="17" eb="20">
      <t>コウカテキ</t>
    </rPh>
    <rPh sb="34" eb="35">
      <t>ヒ</t>
    </rPh>
    <rPh sb="56" eb="60">
      <t>ニュウサツニッテイ</t>
    </rPh>
    <rPh sb="61" eb="63">
      <t>ミナオ</t>
    </rPh>
    <rPh sb="64" eb="65">
      <t>トウ</t>
    </rPh>
    <rPh sb="66" eb="72">
      <t>イッシャオウサツヨクセイ</t>
    </rPh>
    <rPh sb="73" eb="75">
      <t>トリクミ</t>
    </rPh>
    <rPh sb="76" eb="77">
      <t>ツト</t>
    </rPh>
    <phoneticPr fontId="13"/>
  </si>
  <si>
    <t>引き続きリスク評価を効率的に着実に進めていくとともに、行政事業レビュー推進チームの所見を踏まえ、その評価において生じる技術的な課題について評価スキームの改善に資するよう、課題の整理・改善をリスク評価と並行して検討していく。また各業務の発注においては、仕様の内容及び発注方式を見直し、必要に応じて業務を切り出すなど、一社応札の改善に向けて取り組みを実施することとする。</t>
    <phoneticPr fontId="13"/>
  </si>
  <si>
    <t>関係自治体を通じて地元の要望を十分に確認して実施事業を決定するとともに、事業が効率的に実施されるよう事業の実施状況を適宜確認している。また、より一層の効率的及び効果的な予算執行に努めていく。</t>
    <phoneticPr fontId="13"/>
  </si>
  <si>
    <t>メチル水銀による健康影響といった国が取り組むべき課題について引き続き研究を進めるとともに、各研究内容については外部委員による評価結果を適切に反映し、効率的に研究を行う。また、より一層の効率的及び効果的な予算執行に努めていく。</t>
    <phoneticPr fontId="13"/>
  </si>
  <si>
    <t>「新型コロナウイルス感染症への対応など緊要な経費にかかる要望額」2,044</t>
    <phoneticPr fontId="13"/>
  </si>
  <si>
    <t>令和元年度で終了の事業。
当該事業の成果を十分に検証し、後継事業へ活用すること。</t>
    <rPh sb="0" eb="2">
      <t>レイワ</t>
    </rPh>
    <rPh sb="2" eb="5">
      <t>ガンネンド</t>
    </rPh>
    <rPh sb="6" eb="8">
      <t>シュウリョウ</t>
    </rPh>
    <rPh sb="9" eb="11">
      <t>ジギョウ</t>
    </rPh>
    <rPh sb="28" eb="30">
      <t>コウケイ</t>
    </rPh>
    <phoneticPr fontId="13"/>
  </si>
  <si>
    <t>３歳児、６歳児の健康調査を着実に実施するため、事業の効率性を検討の上、信頼性の高い調査となるよう努めていく。また、より一層の効率的及び効果的な予算執行に努めていく。</t>
    <phoneticPr fontId="13"/>
  </si>
  <si>
    <t>都道府県知事等には住民福祉に対する第一義的責任があることから、知事等が実施運営することが適切であると考えるが、全国の事業内容のうち工夫が見られた例を他自治体に提供する等により、より効果的・効率的な事業となるよう努め、適切な予算執行につなげる。</t>
    <phoneticPr fontId="13"/>
  </si>
  <si>
    <t>補償給付業務の円滑な実施に努めるとともに、給付実績等を踏まえた予算規模の見直しを引き続き行う。</t>
    <phoneticPr fontId="13"/>
  </si>
  <si>
    <t>イタイイタイ病及び慢性カドミウム中毒等に関する総合的な研究を通して、カドミウム曝露との因果関係等を解明していくため、引き続き、外部評価委員会で事業の必要性及び効率性を検討した上で、効果的な事業の実施に努めていく。また、より一層の効率的及び効果的な予算執行に努めていく。</t>
    <phoneticPr fontId="13"/>
  </si>
  <si>
    <t>関係自治体と協力し、引き続き、必要な受診が行われるよう適切な予算措置を行うとともに、より効率的・効果的に事業を実施していく。なお、本事業においては、過去の検診結果の解析や文献調査によって、慢性砒素中毒による障害の把握に努めることとされているところ、成果目標等において本調査結果が設定されていないことから、成果目標や指標として設定する等、評価がなされるよう検討していく。また、より一層の効率的及び効果的な予算執行に努めていく。</t>
    <phoneticPr fontId="13"/>
  </si>
  <si>
    <t>地域の循環物質に応じた地域循環共生圏の形成促進に向けた検討や地域の実情に応じたモデル事業の実施を含めて、具体的指標の設定について検討する。また、一者応札に関しても仕様書の汎用化等、引き続き改善を検討する。</t>
  </si>
  <si>
    <t>引き続き、UNEPから拠出金の使途について資料提供を受け、内容の把握を行うこと等により、効率的・経済的な執行に努める。また、UNEP-IRPの報告書の内容を第四次循環型社会形成推進基本計画の点検や次期循環型社会形成推進基本計画の検討に活用する。</t>
  </si>
  <si>
    <t>拠出先との意思疎通を継続し、定期的な報告書の確認等を行うことにより、引き続き、拠出金の執行状況について適切な確認・管理を行う。</t>
  </si>
  <si>
    <t>行政事業レビュー推進チームからの所見を踏まえ、引き続き成果実績の向上に向けて適切な事業執行に努める。
一者応札の改善に向けては、引き続き仕様書に過去の事業報告書を参照できる旨を記載する等により、新規事業者の参入を促す。</t>
    <phoneticPr fontId="13"/>
  </si>
  <si>
    <t>新型コロナウイルスの影響については、消費者の食生活に関する行動の変化及びその影響による食品ロス量の変化について実態把握を行ったうえで、今後の普及啓発等施策の検討を行ってまいりたい。
外食産業の食品循環資源の再生利用等の取組の推進については、有識者へのヒアリング等を通じ要因分析を行うとともに、自治体とも連携を図りつつ地域の外食事業者及び再生利用事業者等の取組・連携を後押しすることで、再生利用等実施率の向上を図りたい。</t>
    <phoneticPr fontId="13"/>
  </si>
  <si>
    <t>推進チームからの所見を踏まえ、引き続き、調査・検討を確実に実施し、成果実績の向上に努める。また、H30年度の不法投棄量については大規模事案等を除いた参考値として示すことで、過年度との成果実績の推移を判断できるようにした。</t>
    <phoneticPr fontId="13"/>
  </si>
  <si>
    <t>自動車破砕残さの発生量は新車・中古車販売台数及び中古車輸出台数の影響を受けるため、毎年度の変動が発生してしまっている。今後自動車破砕残さを発生させない仕組みづくりに向けて本事業による調査及び検討に努める。</t>
    <phoneticPr fontId="13"/>
  </si>
  <si>
    <t>成果目標の達成に向けて、小型家電リサイクル制度の普及啓発に努める。特に環境省・経済産業省の審議会合同会合にてとりまとめた報告書に従い、本制度の関係主体間でのコミュニケーションを促進させることで、使用済小型電子機器等の回収・再資源化量の増加を図ってまいりたい。</t>
    <phoneticPr fontId="13"/>
  </si>
  <si>
    <t>推進チームからの所見を踏まえ、使用済紙おむつの再生利用等に関して、調査内容および進捗状況等を随時確認し、適切な予算規模での実施となるよう努める。また、来年度の調査業務についても内容を精査して仕様書に反映させるものとする。
一者応札の改善に向けては、引き続き事業内容の明確化を図ることや、仕様書に過去の事業報告書を参照できる旨を記載する等により、新規事業者の参入を促す。</t>
    <phoneticPr fontId="13"/>
  </si>
  <si>
    <t>年度内に改善を検討</t>
  </si>
  <si>
    <t>各種設備の経年劣化について点検、補修更新及び処理能力向上のための改造をより効率的かつ効果的に実施することでＰＣＢ処理施設の安全性を確保し、期限内でのＰＣＢ廃棄物の早期処理完了に努める。また、また、一者応札の改善に向けた取り組みを検討するに努める。</t>
    <phoneticPr fontId="13"/>
  </si>
  <si>
    <t>引き続き効率的な事業実施に努める。</t>
    <phoneticPr fontId="13"/>
  </si>
  <si>
    <t>執行率が年々低下していることを踏まえ、執行率が低くなった原因を分析するとともに、効果的な予算の執行に努める。
また、引き続き、一者応札の改善に向けた取り組みを検討する。</t>
    <phoneticPr fontId="13"/>
  </si>
  <si>
    <t>「新型コロナウイルス感染症への対応など緊要な経費にかかる要望額」50百万円</t>
    <phoneticPr fontId="13"/>
  </si>
  <si>
    <t>事業終了</t>
    <rPh sb="0" eb="2">
      <t>ジギョウ</t>
    </rPh>
    <rPh sb="2" eb="4">
      <t>シュウリョウ</t>
    </rPh>
    <phoneticPr fontId="13"/>
  </si>
  <si>
    <t>引き続き、電子マニフェストの普及率向上を図るため、他のシステムと連携等に取りくんでいく。</t>
    <phoneticPr fontId="13"/>
  </si>
  <si>
    <t>信頼度の高い統計データを取りまとめるため、効率的な事業実施に努める。
また、引き続き、一者応札の改善に向けた取り組みを検討する。</t>
    <phoneticPr fontId="13"/>
  </si>
  <si>
    <t>「新型コロナウイルス感染症への対応など緊要な経費にかかる要望額」１４３百万円を含む。</t>
    <phoneticPr fontId="13"/>
  </si>
  <si>
    <t>成果実績が向上していない状況を踏まえ、より効果的な新たな取組を検討し、成果目標の達成に努める。
また、引き続き、一者応札の改善に向けた取り組みを検討する。</t>
    <phoneticPr fontId="13"/>
  </si>
  <si>
    <t>「新型コロナウイルス感染症への対応など緊要な経費にかかる要望額」800百万円</t>
    <rPh sb="35" eb="36">
      <t>ヒャク</t>
    </rPh>
    <phoneticPr fontId="13"/>
  </si>
  <si>
    <t>予定通り終了</t>
    <rPh sb="0" eb="2">
      <t>ヨテイ</t>
    </rPh>
    <rPh sb="2" eb="3">
      <t>ドオ</t>
    </rPh>
    <rPh sb="4" eb="6">
      <t>シュウリョウ</t>
    </rPh>
    <phoneticPr fontId="13"/>
  </si>
  <si>
    <t>引き続き、自治体が実施する高濃度PCB廃棄物等の掘り起こし調査や行政代執行等に係る相談窓口の設置及び専門家派遣実施、低濃度ＰＣＢ廃棄物の処理促進に向けた処理技術評価や施設認定等について、より効率的かつ効果的な事業を実施することで期限内でのＰＣＢ廃棄物の適正な処理の推進に努めるほか、低濃度ＰＣＢ廃棄物の全体像を把握するための方策の検討等も行う。</t>
    <phoneticPr fontId="13"/>
  </si>
  <si>
    <t>「新型コロナウイルス感染症への対応など緊要な経費にかかる要望額」257百万円</t>
    <phoneticPr fontId="13"/>
  </si>
  <si>
    <t>各種事業について効率的かつ効果的に事業を実施することで期限内でのPCB廃棄物の早期処理完了に努める。</t>
    <phoneticPr fontId="13"/>
  </si>
  <si>
    <t>本事業の成果を踏まえ、来年度概算要求において、産業廃棄物処理業におけるイノベーション創出促進のための支援事業を要求予定。</t>
    <phoneticPr fontId="13"/>
  </si>
  <si>
    <t>引き続き、拠出の効率的・経済的な執行に努める。</t>
    <phoneticPr fontId="13"/>
  </si>
  <si>
    <t>引き続き、より効果的・効率的な事業の実施及びクリアランス制度の厳格な運用に努めていきたい。</t>
    <phoneticPr fontId="13"/>
  </si>
  <si>
    <t>支障等がある産業廃棄物の不法投棄等残存件数が増加することのないよう、引き続き関連事業を効率的に活用する。また当該事業については都道府県等の所要額を踏まえて増額要求し、執行に際しては引き続き適正かつ効率的となるよう努める。</t>
    <phoneticPr fontId="13"/>
  </si>
  <si>
    <t>「新型コロナウイルス感染症への対応など緊要な経費にかかる要望額」916百万円</t>
    <phoneticPr fontId="13"/>
  </si>
  <si>
    <t>成果目標を下回った要因を分析するとともに、より効果的な廃棄物等の適正な輸出入管理の実施に努める。</t>
    <phoneticPr fontId="13"/>
  </si>
  <si>
    <t>自治体における事業の進捗状況を随時確認し、適切な予算規模の把握に努める。</t>
    <phoneticPr fontId="13"/>
  </si>
  <si>
    <t>「新型コロナウイルス感染症への対応など緊要な経費にかかる要望額」523百万円。</t>
    <phoneticPr fontId="13"/>
  </si>
  <si>
    <t>PRTRデータの集計・公表の着実な実施及びPRTR制度見直しに係る対応のため、引き続き効果的・効率的な執行に努める。また、一者応札の抑制の取組として、入札条件の緩和や公告期間の延長などの取組を行い、適切な予算執行に努める。</t>
    <phoneticPr fontId="13"/>
  </si>
  <si>
    <t>-</t>
    <phoneticPr fontId="13"/>
  </si>
  <si>
    <t>国際分担金等経費</t>
    <phoneticPr fontId="13"/>
  </si>
  <si>
    <t>POPs条約の対象物質の増加に適切に対応していくため、複数の対象物質の同時分析をはじめとした整理・体系化の可能性を検討しながら、条約で求められているモニタリング調査等を引き続き着実に実施する。また、一者応札の改善に向け、入札条件の緩和や仕様書の見直し、公告期間の延長などの取組を行う。</t>
    <phoneticPr fontId="13"/>
  </si>
  <si>
    <t>-</t>
    <phoneticPr fontId="13"/>
  </si>
  <si>
    <t>GHS関係省庁間での情報共有や有識者の知見の活用を行い、効率的な分類事業実施に努める。一者応札の抑制の取組として、入札条件の緩和や公告期間の延長などの取組を行い、適切な予算執行に努める。</t>
  </si>
  <si>
    <t>水俣条約の発効及び我が国の技術･知見の更なる普及を目指し、過去の調査における知見も活用しつつ、対象国の調査を実施する。一者応札の改善に向け、仕様書の見直しや公告期間の延長等の取組を通じて競争性を確保した調達となるよう予算の適切な執行に努める。</t>
  </si>
  <si>
    <t>予定価格よりも低い価格で契約を行ったこと以外にも執行率が低い要因が無いか等、十分に検証し、適切な執行管理に努める。また、一者応札の改善に向けて仕様書の見直しや公告期間の延長等の取り組みを検討・実施する。</t>
  </si>
  <si>
    <t>化学物質の内分泌かく乱作用について、確実にリスク評価・情報提供ができるよう、引き続き、効率性等を検討のうえ研究・試験等を実施する。また、一者応札の改善に向けて仕様書の見直しや公告期間の延長等の取り組みを検討・実施する。</t>
  </si>
  <si>
    <t>環境リスク評価の実施のために必要なデータを提供するため、引き続き、調査要望のあった物質の一般環境における残留状況の調査を着実に実施する。得られた調査結果については、年度ごとに取りまとめて環境省のホームページで公表を行っているが、今後、蓄積されたデータの効率的な管理やさらなる利活用を促進するため、データベースシステムの構築と実運用に向けた検討を進める。また、一者応札の改善に向け、入札条件の緩和や仕様書の見直し、公告期間の延長などの取組を行う。</t>
    <phoneticPr fontId="13"/>
  </si>
  <si>
    <t>-</t>
    <phoneticPr fontId="13"/>
  </si>
  <si>
    <t>引き続き、熱中症予防策の普及啓発等を行うため、自治体等と連携をとりつつ効率的に事業を実施する。また、一者応札の改善に向けて仕様書の見直しや公告期間の延長等の取り組みを検討・実施する。</t>
  </si>
  <si>
    <t>引き続き、調査の信頼性の確保を前提としつつ、効率的執行を図り経費の抑制に努めることとしている。また、一者応札となっている事業については、仕様書の見直しや入札説明会の実施の徹底等といった解消策について検討・実施していく。</t>
  </si>
  <si>
    <t>引き続き、専門家の指導の下で汚染状況を監視し、新たな健康影響の発生防止に努めるとともに、Ａ事案区域等における環境調査等においては、地権者と十分調整のうえ被害の未然防止となるよう効率的な調査を実施する。また、一者応札となった案件については、仕様書の見直し等により改善を図る。</t>
  </si>
  <si>
    <t>企画評価委員会の構成や事業成果等の利活用等については、必要に応じて引き続き見直し、今後の取りまとめ等に有効的に活用できるように努める。また、一者応札となっている事業については、仕様書の見直し等、解消策について検討・実施していく。</t>
  </si>
  <si>
    <t>エコチル調査ホームページのURL【http://www.env.go.jp/chemi/ceh/】</t>
  </si>
  <si>
    <t>今後も現行以上の申請者数が見込まれること等を踏まえ、当面は成果目標を維持しつつ、処理日数を短縮するための取組に努め、引き続き石綿健康被害救済業務の円滑な実施を図る。また、仕様書の見直しや参加者確認公募方式など一者応札を改善するための取組に努める。</t>
    <phoneticPr fontId="13"/>
  </si>
  <si>
    <t>災害等により被害を受けた廃棄物処理施設等の早期復旧を支援することにより、引き続き円滑な廃棄物処理の実施に努めてまいりたい。
成果指標については、各年度に被災した施設の復旧状況を記載することで、施設復旧の進捗が分かるよう工夫しているところ。</t>
    <phoneticPr fontId="13"/>
  </si>
  <si>
    <t>執行等改善</t>
  </si>
  <si>
    <t>要因として、中小規模自治体のマンパワー不足が挙げられる。改善策として、災害廃棄物処理に関する計画策定が進んだ都道府県と連携を組み、中小規模自治体を中心に処理計画の策定をモデル事業として支援するとともに、災害廃棄物処理計画関連書類の標準書式化（テンプレート化）を行い、中小規模自治体の作業軽減を図り、もって策定率向上につなげるものとする。また、災害時自立稼働に資する設備を導入する自治体に対し引き続き財政支援を行う。</t>
    <phoneticPr fontId="13"/>
  </si>
  <si>
    <t>「新型コロナウイルス感染症への対応など緊要な経費にかかる要望額3,264百万円」</t>
    <phoneticPr fontId="13"/>
  </si>
  <si>
    <t>これまでの成果を有効に活用し、さらに上の政策目標の達成のための参考とする。</t>
    <phoneticPr fontId="13"/>
  </si>
  <si>
    <t>地方環境事務所における庁舎・宿舎等の整備等は、他の代替手段等との比較を行った上で、老朽や立地条件等の不良の解消を図るため予算要求を行うとともに、庁舎の移転は、移転後の経費縮減や利便性の向上が見込まれる場合に限り予算要求を行う。また、一者応札の改善について検討を行う。</t>
    <phoneticPr fontId="13"/>
  </si>
  <si>
    <t>エコリース促進事業</t>
    <phoneticPr fontId="13"/>
  </si>
  <si>
    <t>地域脱炭素投資促進ファンド事業</t>
    <phoneticPr fontId="13"/>
  </si>
  <si>
    <t>地域活性化に関する成果目標の達成状況を検証するための指標（KPI）を設定し、毎年度末時点における実績を公表している。引き続き本事業における成果目標の達成に向けて、出資案件のモニタリングを通じて、適切な事業実施に努める。</t>
    <phoneticPr fontId="13"/>
  </si>
  <si>
    <t>適切な事業実施に努める。
金融機関への周知活動強化により、指定金融機関の増加を図り、成果目標の達成に努める。</t>
    <phoneticPr fontId="13"/>
  </si>
  <si>
    <t>ｴﾈﾙｷﾞｰ対策特別会計ｴﾈﾙｷﾞｰ需給勘定</t>
    <phoneticPr fontId="13"/>
  </si>
  <si>
    <t>（項）エネルギー需給構造高度化対策費
　（大事項）温暖化対策に必要な経費</t>
    <phoneticPr fontId="13"/>
  </si>
  <si>
    <t>平成28年度</t>
    <phoneticPr fontId="13"/>
  </si>
  <si>
    <t>風力発電等に係るゾーニング導入可能性検討モデル事業</t>
    <phoneticPr fontId="13"/>
  </si>
  <si>
    <r>
      <rPr>
        <sz val="9"/>
        <rFont val="ＭＳ Ｐゴシック"/>
        <family val="3"/>
        <charset val="128"/>
      </rPr>
      <t>▲</t>
    </r>
    <r>
      <rPr>
        <sz val="9"/>
        <rFont val="Arial"/>
        <family val="2"/>
      </rPr>
      <t>100</t>
    </r>
    <phoneticPr fontId="13"/>
  </si>
  <si>
    <t>本事業の支援を受け発行されたグリーンボンドの発行額は年々増加しており、執行率にも一定の改善がみられることから、本補助金に対する市場関係者の需要は高いものと思料。執行率の改善に向けては、コンサルティング部門の補助金活用や、グリーン性を有するサステナビリティボンドへの補助金活用を推進する取組について検討を行う。</t>
    <phoneticPr fontId="13"/>
  </si>
  <si>
    <t>ｴﾈﾙｷﾞｰ対策特別会計ｴﾈﾙｷﾞｰ需給勘定</t>
    <phoneticPr fontId="13"/>
  </si>
  <si>
    <t>（項）エネルギー需給構造高度化対策費
　（大事項）温暖化対策に必要な経費</t>
    <phoneticPr fontId="13"/>
  </si>
  <si>
    <t>-</t>
    <phoneticPr fontId="13"/>
  </si>
  <si>
    <t>地方公共団体におけるグリーン購入普及促進に向けての取組みを行いながら、引き続き、事業の効果的・効率的な執行に努める。</t>
    <phoneticPr fontId="13"/>
  </si>
  <si>
    <t>事業の実施方法等の見直しによる目標達成率改善に向けた取組みを行いながら、引き続き、事業の効果的・効率的な執行に努める。</t>
    <phoneticPr fontId="13"/>
  </si>
  <si>
    <t>調達方法の改善に向けた取組みを行うとともに、引き続き、事業の効果的・効率的な執行に努める。</t>
    <phoneticPr fontId="13"/>
  </si>
  <si>
    <t>本事業の成果の一部である調査報告書等が十分に活用されるように努める。
公告期間の延長以外の取り組みについても検討する。</t>
    <phoneticPr fontId="13"/>
  </si>
  <si>
    <t>-</t>
    <phoneticPr fontId="13"/>
  </si>
  <si>
    <t>各事業の実施状況を鑑みて、各目標が達成できるように、予算の再配分も1つの手段として効果的に事業を進められるよう検討して参りたい。</t>
    <phoneticPr fontId="13"/>
  </si>
  <si>
    <t>限られた予算の中で、引き続き効率的に、現地調査等の執行に努める。</t>
    <phoneticPr fontId="13"/>
  </si>
  <si>
    <t>地方公共団体実行計画を核とした地域の脱炭素化基盤整備事業</t>
    <phoneticPr fontId="13"/>
  </si>
  <si>
    <t>-</t>
    <phoneticPr fontId="13"/>
  </si>
  <si>
    <t>ESD国際ネットワーク促進事業について執行等を改善し予算額を縮減。</t>
    <phoneticPr fontId="13"/>
  </si>
  <si>
    <t>執行において引き続き競争性を確保しつつ、効率的な執行となるよう努める。</t>
    <phoneticPr fontId="13"/>
  </si>
  <si>
    <t>引き続き、効率的、効果的な事業実施となるよう努める。</t>
    <phoneticPr fontId="13"/>
  </si>
  <si>
    <t>事業実施にあたっては、引き続き効率的、かつ社会のニーズに柔軟に対応しながら実施していくよう努める。</t>
    <phoneticPr fontId="13"/>
  </si>
  <si>
    <t>環境基本計画の策定スケジュール等を考慮し、今後さらに成果目標を高め、事業目的の達成に努める。</t>
    <phoneticPr fontId="13"/>
  </si>
  <si>
    <t>-</t>
    <phoneticPr fontId="13"/>
  </si>
  <si>
    <t>環境アセスメント技術調査費</t>
    <phoneticPr fontId="13"/>
  </si>
  <si>
    <t>大臣官房環境影響評価課</t>
    <phoneticPr fontId="13"/>
  </si>
  <si>
    <t>令和3年度から行う第Ⅴ期環境経済の政策研究について、事業内容の見直しを行い、より政策ニーズに沿ったテーマ設定を行う。事業内容の見直しに伴い、令和3年度概算要求では政策研究に関しては事業の絞り込みを行い要求する。</t>
    <phoneticPr fontId="13"/>
  </si>
  <si>
    <t>-</t>
    <phoneticPr fontId="13"/>
  </si>
  <si>
    <t>環境技術実証事業</t>
    <phoneticPr fontId="13"/>
  </si>
  <si>
    <t>平成２９年度対象</t>
    <phoneticPr fontId="13"/>
  </si>
  <si>
    <t>・ウィズコロナ・アフターコロナの観点から、Web経由含め、遠隔参加型の研修代替措置の実施について検討・試行を進めるとともに、安心して研修が受講できるよう感染防止対策の具体化を進めている。
・自己点検のとおり、環境行政の重要課題を随時反映した研修を今後も検討するとともに、執行面における課題の一層の解決に向け必要な取組みを行う。</t>
    <phoneticPr fontId="13"/>
  </si>
  <si>
    <t>テーマ選定方法や選定数について随時検討し、事業目的達成のための適切な事業を実施していく。</t>
    <rPh sb="15" eb="17">
      <t>ズイジ</t>
    </rPh>
    <rPh sb="17" eb="19">
      <t>ケントウ</t>
    </rPh>
    <phoneticPr fontId="13"/>
  </si>
  <si>
    <t>-</t>
    <phoneticPr fontId="13"/>
  </si>
  <si>
    <t>-</t>
    <phoneticPr fontId="13"/>
  </si>
  <si>
    <t>引き続き既存国際分担金による効果的な事業展開に努める。</t>
    <phoneticPr fontId="13"/>
  </si>
  <si>
    <t>環境教育等促進法第21条の4に基づく行政・企業・民間団体等の協働取組を推進するための役割を担っており、課題解決に向けた対話の場づくりを着実の増加させる。</t>
    <phoneticPr fontId="13"/>
  </si>
  <si>
    <t>-</t>
    <phoneticPr fontId="13"/>
  </si>
  <si>
    <t>災害廃棄物の迅速な処理に向けて、現在の補助制度を最大限効果的に活用するなど、被災地の状況や今後の廃棄物処理の進捗を踏まえながら、支援を実施してまいりたい。
成果指標については、各年度に発生した災害廃棄物の処理完了を記載することで、災害廃棄物処理の進捗が分かるよう工夫しているところ。</t>
    <phoneticPr fontId="13"/>
  </si>
  <si>
    <t>事業は予定通り終了した。
今後、これまでの成果を活用した国際貢献として、アジア・太平洋地域において、災害廃棄物処理に係る政策立案等の支援を行う。</t>
    <phoneticPr fontId="13"/>
  </si>
  <si>
    <t>・　国際原子力機関への拠出する目的は理解できるが、拠出金がどのように執行されているかを確認する必要がある。
・　アウトカムが派遣職員数となっているが、事業の目的に照らして適切な派遣数か、また派遣されている職員が事業目的の達成にどの程度貢献しているかなどを明らかにする必要がある。</t>
    <phoneticPr fontId="13"/>
  </si>
  <si>
    <t>外部有識者からの所見にあるとおり、拠出金がどのように執行されているか確認を行うとともに、派遣されている職員が事業目的の達成にどの程度貢献しているかを示すこと。</t>
    <rPh sb="0" eb="2">
      <t>ガイブ</t>
    </rPh>
    <rPh sb="2" eb="5">
      <t>ユウシキシャ</t>
    </rPh>
    <rPh sb="8" eb="10">
      <t>ショケン</t>
    </rPh>
    <rPh sb="17" eb="19">
      <t>キョシュツ</t>
    </rPh>
    <rPh sb="19" eb="20">
      <t>キン</t>
    </rPh>
    <rPh sb="26" eb="28">
      <t>シッコウ</t>
    </rPh>
    <rPh sb="34" eb="36">
      <t>カクニン</t>
    </rPh>
    <rPh sb="37" eb="38">
      <t>オコナ</t>
    </rPh>
    <rPh sb="74" eb="75">
      <t>シメ</t>
    </rPh>
    <phoneticPr fontId="13"/>
  </si>
  <si>
    <t>・　一者応札の対策として、公告期間を確保するなどの改善が図られたが、令和元年度は引き続き一者応札となっているので、多くの事業者にPRするなど一層の改善策が必要である。
・　「廃水銀等が不法投棄又は不適正処理される件数」の成果実績が把握できていない現状であるので、環境省が実施している「産業廃棄物の不法投棄等の監視体制の状況について」調査から早急に把握すべきである。
・　水銀血圧計などの回収について、全国すべての地域で実施できるよう市町の医師会や教育委員会等を通じ周知する必要がある。</t>
    <phoneticPr fontId="13"/>
  </si>
  <si>
    <t>外部有識者からの所見にあるとおり、一者応札の改善に向けてより一層の改善に努めるとともに、早急な成果実績の把握や水銀血圧計などの回収のための周知を実施すること。</t>
    <rPh sb="0" eb="2">
      <t>ガイブ</t>
    </rPh>
    <rPh sb="2" eb="5">
      <t>ユウシキシャ</t>
    </rPh>
    <rPh sb="8" eb="10">
      <t>ショケン</t>
    </rPh>
    <rPh sb="17" eb="18">
      <t>イッ</t>
    </rPh>
    <rPh sb="18" eb="19">
      <t>シャ</t>
    </rPh>
    <rPh sb="19" eb="21">
      <t>オウサツ</t>
    </rPh>
    <rPh sb="22" eb="24">
      <t>カイゼン</t>
    </rPh>
    <rPh sb="25" eb="26">
      <t>ム</t>
    </rPh>
    <rPh sb="30" eb="32">
      <t>イッソウ</t>
    </rPh>
    <rPh sb="33" eb="35">
      <t>カイゼン</t>
    </rPh>
    <rPh sb="36" eb="37">
      <t>ツト</t>
    </rPh>
    <rPh sb="44" eb="46">
      <t>ソウキュウ</t>
    </rPh>
    <rPh sb="47" eb="49">
      <t>セイカ</t>
    </rPh>
    <rPh sb="49" eb="51">
      <t>ジッセキ</t>
    </rPh>
    <rPh sb="52" eb="54">
      <t>ハアク</t>
    </rPh>
    <rPh sb="72" eb="74">
      <t>ジッシ</t>
    </rPh>
    <phoneticPr fontId="13"/>
  </si>
  <si>
    <t>本事業は令和2年度を事業終了予定年度としているが、それまでに事業概要（ポンチ絵）に掲げられている5つの柱のすべてを実施し、一定の成果を示すことが可能となる見通しなのか。活動指標が事業概要を反映したものとなっていないため、事業の進捗状況を判断することが困難である。</t>
    <phoneticPr fontId="13"/>
  </si>
  <si>
    <t>外部有識者からの所見にあるとおり、事業概要（ポンチ絵）に掲げられている5つの柱のすべてを実施し、一定の成果を示すことが可能となる見通しなのか、事業の進捗状況について説明すること。</t>
    <rPh sb="71" eb="73">
      <t>ジギョウ</t>
    </rPh>
    <rPh sb="74" eb="76">
      <t>シンチョク</t>
    </rPh>
    <rPh sb="76" eb="78">
      <t>ジョウキョウ</t>
    </rPh>
    <rPh sb="82" eb="84">
      <t>セツメイ</t>
    </rPh>
    <phoneticPr fontId="13"/>
  </si>
  <si>
    <t>本事業は容器包装廃棄物のなかでもプラスチックを対象として効果的・効率的な資源循環を推進することを主たる目的としているものであるが、その成果指標としてプラスチック製容器包装に加えて、ガラス製容器や紙製容器包装の分別収集量も掲げられている。事業概要には、プラスチック資源に限らず、容器包装廃棄物全体を広く対象として、排出実態調査や３R推進を図ることも含まれているようであり、そうであるとすると事業名と事業概要が合致していない部分があることになる。事業名と事業概要との整合を確保するとともに、事業概要の中身を端的に表す活動指標が設定されるべきであると思われる。</t>
    <phoneticPr fontId="13"/>
  </si>
  <si>
    <t>外部有識者からの所見を踏まえ、事業概要と事業名の整合が図られるよう検討するとともに、事業概要の中身を端的に表す活動指標が設定できないか検討すること。</t>
    <rPh sb="11" eb="12">
      <t>フ</t>
    </rPh>
    <rPh sb="15" eb="19">
      <t>ジギョウガイヨウ</t>
    </rPh>
    <rPh sb="20" eb="22">
      <t>ジギョウ</t>
    </rPh>
    <rPh sb="22" eb="23">
      <t>メイ</t>
    </rPh>
    <rPh sb="24" eb="26">
      <t>セイゴウ</t>
    </rPh>
    <rPh sb="27" eb="28">
      <t>ハカ</t>
    </rPh>
    <rPh sb="33" eb="35">
      <t>ケントウ</t>
    </rPh>
    <rPh sb="67" eb="69">
      <t>ケントウ</t>
    </rPh>
    <phoneticPr fontId="13"/>
  </si>
  <si>
    <t>〇関連事業として挙げられている「産業廃棄物不法投棄等原状回復措置推進費」との棲み分け／整理の仕方が分かりにく。残存対策は原状回復措置推進費で実施しているとのことだが、「産業廃棄物適正処理推進費」のなかにも対応支援、未然防止等対策に加えて残存事案等対策が含まれている。本事業の残存対策としては、実態調査と公表、産廃適正処理推進基金のあり方検討を担い、原状回復措置推進費では不法投棄による支障除去等に係る行政代執行費用の補助を行っているという理解で良いか。そうであるとすると、本事業の成果指標のうち「支障等がある産業廃棄物の不法投棄等の残存件数」と「産業廃棄物の不法投棄等の残存事案のうち処理済みとなった件数」はいずれも、原状回復措置推進費と相まって達成し得るものであることから、事業の有効性評価ならびに点検・改善結果においては、両事業を一体のものとして評価する視点が必要となってくると思われる。
〇上述の二つの成果指標の整理も分かりにくい。前者は支障等がある不法投棄等の残存件数で、後者は全残存件数のうちの処理済み件数という理解で良いか。後者については、全残存件数が明らかにされたうえで、全残存件数に対する処理済み件数の割合が示されないことには、現存する不法投棄等事案の解消に向かっているのかが判断できない。</t>
    <phoneticPr fontId="13"/>
  </si>
  <si>
    <t>外部有識者からの所見のとおり、関連事業との整理を分かりやすく説明するとともに、関連事業との整理を踏まえ、一体的な評価の視点や成果指標の設定などを検討すること。</t>
    <rPh sb="15" eb="17">
      <t>カンレン</t>
    </rPh>
    <rPh sb="17" eb="19">
      <t>ジギョウ</t>
    </rPh>
    <rPh sb="21" eb="23">
      <t>セイリ</t>
    </rPh>
    <rPh sb="24" eb="25">
      <t>ワ</t>
    </rPh>
    <rPh sb="30" eb="32">
      <t>セツメイ</t>
    </rPh>
    <rPh sb="39" eb="41">
      <t>カンレン</t>
    </rPh>
    <rPh sb="41" eb="43">
      <t>ジギョウ</t>
    </rPh>
    <rPh sb="45" eb="47">
      <t>セイリ</t>
    </rPh>
    <rPh sb="48" eb="49">
      <t>フ</t>
    </rPh>
    <rPh sb="52" eb="55">
      <t>イッタイテキ</t>
    </rPh>
    <rPh sb="56" eb="58">
      <t>ヒョウカ</t>
    </rPh>
    <rPh sb="59" eb="61">
      <t>シテン</t>
    </rPh>
    <rPh sb="62" eb="64">
      <t>セイカ</t>
    </rPh>
    <rPh sb="64" eb="66">
      <t>シヒョウ</t>
    </rPh>
    <rPh sb="67" eb="69">
      <t>セッテイ</t>
    </rPh>
    <rPh sb="72" eb="74">
      <t>ケントウ</t>
    </rPh>
    <phoneticPr fontId="13"/>
  </si>
  <si>
    <t>〇昭和59年から続いている息の長い事業であるが、いまだに浄化槽全体の53％を単独処理浄化槽が占め、また、定期検査受診率が40％にとどまるなど、健全な水循環の確保に資する浄化槽の役割が十分に果たされているとはいえない状況がある。そのため、令和元年には浄化槽法および同法省令が改正されて、単独処理浄化槽から合併処理浄化槽への転換促進と浄化槽管理の向上・強化に係る規定が盛り込まれた。このことを受けて、本事業の内容と実施方法についても、より根本的な見直しがが必要ではないか。
〇浄化槽の防災機能の向上と国土強靭化への貢献という視点がとみに重要性を増しているなかで、成果指標や活動指標としてこの視点が位置付けられていないことにも疑問を感じる。ポンチ絵資料にある、浄化槽長寿命化計画策定推進事業と浄化槽リノベーション推進事業費は別事業で、本事業との関連事業として位置付けられているものなのか。そうであるならば、レビューシートにその旨を記載されたい。
〇事業の有効性評価において、「調査で得た知見を自治体に提供しているほか、報告書等を施策・制度検討に活用している」とあるが、報告書等が公表されているのであれば、それが閲覧できるURL等の情報も記載されたい。</t>
    <phoneticPr fontId="13"/>
  </si>
  <si>
    <t>外部有識者からの所見を踏まえ、法改正を踏まえた事業内容の見直しについて検討するとともに、防災機能の向上と国土強靭化への貢献という視点を踏まえた成果指標や活動指標の設定を検討すること。
また、報告書等が公表されているのであれば、それが閲覧できるURL等の情報の記載を行うこと。</t>
    <rPh sb="0" eb="2">
      <t>ガイブ</t>
    </rPh>
    <rPh sb="2" eb="5">
      <t>ユウシキシャ</t>
    </rPh>
    <rPh sb="8" eb="10">
      <t>ショケン</t>
    </rPh>
    <rPh sb="11" eb="12">
      <t>フ</t>
    </rPh>
    <rPh sb="15" eb="18">
      <t>ホウカイセイ</t>
    </rPh>
    <rPh sb="19" eb="20">
      <t>フ</t>
    </rPh>
    <rPh sb="23" eb="25">
      <t>ジギョウ</t>
    </rPh>
    <rPh sb="25" eb="27">
      <t>ナイヨウ</t>
    </rPh>
    <rPh sb="28" eb="30">
      <t>ミナオ</t>
    </rPh>
    <rPh sb="35" eb="37">
      <t>ケントウ</t>
    </rPh>
    <rPh sb="44" eb="46">
      <t>ボウサイ</t>
    </rPh>
    <rPh sb="46" eb="48">
      <t>キノウ</t>
    </rPh>
    <rPh sb="49" eb="51">
      <t>コウジョウ</t>
    </rPh>
    <rPh sb="52" eb="54">
      <t>コクド</t>
    </rPh>
    <rPh sb="54" eb="56">
      <t>キョウジン</t>
    </rPh>
    <rPh sb="56" eb="57">
      <t>カ</t>
    </rPh>
    <rPh sb="59" eb="61">
      <t>コウケン</t>
    </rPh>
    <rPh sb="64" eb="66">
      <t>シテン</t>
    </rPh>
    <rPh sb="67" eb="68">
      <t>フ</t>
    </rPh>
    <rPh sb="71" eb="73">
      <t>セイカ</t>
    </rPh>
    <rPh sb="73" eb="75">
      <t>シヒョウ</t>
    </rPh>
    <rPh sb="76" eb="78">
      <t>カツドウ</t>
    </rPh>
    <rPh sb="78" eb="80">
      <t>シヒョウ</t>
    </rPh>
    <rPh sb="81" eb="83">
      <t>セッテイ</t>
    </rPh>
    <rPh sb="84" eb="86">
      <t>ケントウ</t>
    </rPh>
    <rPh sb="132" eb="133">
      <t>オコナ</t>
    </rPh>
    <phoneticPr fontId="13"/>
  </si>
  <si>
    <t>平成23年度からスタートしている割には、未だ国際展開につながった事業数が目標をかなり下回っているのは、改善が必要。また、委託先が多岐にわたっているが、横の連携や情報共有などが図れらているのか？展開ノウハウなど、全体を俯瞰している環境省として政策に活用できるものはあるはず。浄化槽の輸出急増など、先方のニーズにマッチした戦略的展開を期待する。また、民間企業との連携に加えて、JICAやJETROなど関係機関の協力を得ることも重要だと思われる。</t>
    <phoneticPr fontId="13"/>
  </si>
  <si>
    <t>外部有識者からの所見を踏まえ、目標達成に向けて、委託先の間における連携強化等を図るとともに、ＪＩＣＡやＪＥＴＲＯなど関係機関からの協力を得ることも検討すること。</t>
    <rPh sb="11" eb="12">
      <t>フ</t>
    </rPh>
    <rPh sb="15" eb="17">
      <t>モクヒョウ</t>
    </rPh>
    <rPh sb="17" eb="19">
      <t>タッセイ</t>
    </rPh>
    <rPh sb="20" eb="21">
      <t>ム</t>
    </rPh>
    <rPh sb="24" eb="27">
      <t>イタクサキ</t>
    </rPh>
    <rPh sb="28" eb="29">
      <t>アイダ</t>
    </rPh>
    <rPh sb="33" eb="35">
      <t>レンケイ</t>
    </rPh>
    <rPh sb="35" eb="37">
      <t>キョウカ</t>
    </rPh>
    <rPh sb="37" eb="38">
      <t>トウ</t>
    </rPh>
    <rPh sb="39" eb="40">
      <t>ハカ</t>
    </rPh>
    <rPh sb="58" eb="60">
      <t>カンケイ</t>
    </rPh>
    <rPh sb="60" eb="62">
      <t>キカン</t>
    </rPh>
    <rPh sb="65" eb="67">
      <t>キョウリョク</t>
    </rPh>
    <rPh sb="68" eb="69">
      <t>エ</t>
    </rPh>
    <rPh sb="73" eb="75">
      <t>ケントウ</t>
    </rPh>
    <phoneticPr fontId="13"/>
  </si>
  <si>
    <t>すべての委託事業が1者応札となっている。より多くの事業者が入札に参加できるよう公告期間を十分確保するなど周知方法などを検討する必要がある。
アウトカムが中央環境審議会からの答申に示されている「検討課題の解決に資する施策又は調査結果」の数になっているが、今後は解決に資する施策の進捗状況などがどのようになっているかなどが明らかになるようなアウトカムにすべきである。これにより国民も当該事業の進捗状況が理解できる。</t>
  </si>
  <si>
    <t>外部有識者の所見のとおり、公告期間の延長や仕様書の見直し等により、一者応札の改善を図ること。また、アウトカムについて、施策の進捗状況が明らかになるよう、複層的に設定することを検討すること。</t>
    <rPh sb="0" eb="2">
      <t>ガイブ</t>
    </rPh>
    <rPh sb="2" eb="5">
      <t>ユウシキシャ</t>
    </rPh>
    <rPh sb="6" eb="8">
      <t>ショケン</t>
    </rPh>
    <rPh sb="21" eb="24">
      <t>シヨウショ</t>
    </rPh>
    <rPh sb="25" eb="27">
      <t>ミナオ</t>
    </rPh>
    <rPh sb="59" eb="61">
      <t>セサク</t>
    </rPh>
    <rPh sb="62" eb="64">
      <t>シンチョク</t>
    </rPh>
    <rPh sb="64" eb="66">
      <t>ジョウキョウ</t>
    </rPh>
    <rPh sb="67" eb="68">
      <t>アキ</t>
    </rPh>
    <rPh sb="76" eb="79">
      <t>フクソウテキ</t>
    </rPh>
    <rPh sb="80" eb="82">
      <t>セッテイ</t>
    </rPh>
    <rPh sb="87" eb="89">
      <t>ケントウ</t>
    </rPh>
    <phoneticPr fontId="13"/>
  </si>
  <si>
    <t>水質環境基準および推計指定の設定・見直しに必要不可欠な調査・検討を行う事業であり、同事業は継続的になされる必要があるが、活動指標をより実態を把握しやすいものに見直す余地があるように思われる。現在の活動指標は、①環境基準項目等の追加・分析法策定のために検討した物質数と②基準値の見直し等・類型当てはめを行うために情報収集・検討した物質数と水域数とがすべて含まれた数字となっている。特に②は物質数と水域数という異なる要素が混在したものとなっている。①と②に分けたうえで、②については物質数と水域数に分けるなど、活動の実態をより正確に把握し得るよう、活動指標の設定の仕方を工夫できないか。</t>
    <rPh sb="0" eb="2">
      <t>スイシツ</t>
    </rPh>
    <rPh sb="2" eb="4">
      <t>カンキョウ</t>
    </rPh>
    <rPh sb="4" eb="6">
      <t>キジュン</t>
    </rPh>
    <rPh sb="9" eb="11">
      <t>スイケイ</t>
    </rPh>
    <rPh sb="11" eb="13">
      <t>シテイ</t>
    </rPh>
    <rPh sb="14" eb="16">
      <t>セッテイ</t>
    </rPh>
    <rPh sb="17" eb="19">
      <t>ミナオ</t>
    </rPh>
    <rPh sb="21" eb="23">
      <t>ヒツヨウ</t>
    </rPh>
    <rPh sb="23" eb="26">
      <t>フカケツ</t>
    </rPh>
    <rPh sb="27" eb="29">
      <t>チョウサ</t>
    </rPh>
    <rPh sb="30" eb="32">
      <t>ケントウ</t>
    </rPh>
    <rPh sb="33" eb="34">
      <t>オコナ</t>
    </rPh>
    <rPh sb="35" eb="37">
      <t>ジギョウ</t>
    </rPh>
    <rPh sb="41" eb="42">
      <t>ドウ</t>
    </rPh>
    <rPh sb="42" eb="44">
      <t>ジギョウ</t>
    </rPh>
    <rPh sb="45" eb="48">
      <t>ケイゾクテキ</t>
    </rPh>
    <rPh sb="53" eb="55">
      <t>ヒツヨウ</t>
    </rPh>
    <rPh sb="60" eb="62">
      <t>カツドウ</t>
    </rPh>
    <rPh sb="62" eb="64">
      <t>シヒョウ</t>
    </rPh>
    <rPh sb="67" eb="69">
      <t>ジッタイ</t>
    </rPh>
    <rPh sb="70" eb="72">
      <t>ハアク</t>
    </rPh>
    <rPh sb="79" eb="81">
      <t>ミナオ</t>
    </rPh>
    <rPh sb="82" eb="84">
      <t>ヨチ</t>
    </rPh>
    <rPh sb="90" eb="91">
      <t>オモ</t>
    </rPh>
    <rPh sb="95" eb="97">
      <t>ゲンザイ</t>
    </rPh>
    <rPh sb="98" eb="100">
      <t>カツドウ</t>
    </rPh>
    <rPh sb="100" eb="102">
      <t>シヒョウ</t>
    </rPh>
    <rPh sb="105" eb="107">
      <t>カンキョウ</t>
    </rPh>
    <rPh sb="107" eb="109">
      <t>キジュン</t>
    </rPh>
    <rPh sb="109" eb="111">
      <t>コウモク</t>
    </rPh>
    <rPh sb="111" eb="112">
      <t>トウ</t>
    </rPh>
    <rPh sb="113" eb="115">
      <t>ツイカ</t>
    </rPh>
    <rPh sb="116" eb="118">
      <t>ブンセキ</t>
    </rPh>
    <rPh sb="118" eb="119">
      <t>ホウ</t>
    </rPh>
    <rPh sb="119" eb="121">
      <t>サクテイ</t>
    </rPh>
    <rPh sb="125" eb="127">
      <t>ケントウ</t>
    </rPh>
    <rPh sb="129" eb="131">
      <t>ブッシツ</t>
    </rPh>
    <rPh sb="131" eb="132">
      <t>スウ</t>
    </rPh>
    <rPh sb="134" eb="137">
      <t>キジュンチ</t>
    </rPh>
    <rPh sb="138" eb="140">
      <t>ミナオ</t>
    </rPh>
    <rPh sb="141" eb="142">
      <t>トウ</t>
    </rPh>
    <rPh sb="143" eb="145">
      <t>ルイケイ</t>
    </rPh>
    <rPh sb="145" eb="146">
      <t>ア</t>
    </rPh>
    <rPh sb="150" eb="151">
      <t>オコナ</t>
    </rPh>
    <rPh sb="155" eb="157">
      <t>ジョウホウ</t>
    </rPh>
    <rPh sb="157" eb="159">
      <t>シュウシュウ</t>
    </rPh>
    <rPh sb="160" eb="162">
      <t>ケントウ</t>
    </rPh>
    <rPh sb="164" eb="166">
      <t>ブッシツ</t>
    </rPh>
    <rPh sb="166" eb="167">
      <t>スウ</t>
    </rPh>
    <rPh sb="168" eb="170">
      <t>スイイキ</t>
    </rPh>
    <rPh sb="170" eb="171">
      <t>スウ</t>
    </rPh>
    <rPh sb="176" eb="177">
      <t>フク</t>
    </rPh>
    <rPh sb="180" eb="182">
      <t>スウジ</t>
    </rPh>
    <rPh sb="189" eb="190">
      <t>トク</t>
    </rPh>
    <rPh sb="193" eb="195">
      <t>ブッシツ</t>
    </rPh>
    <rPh sb="195" eb="196">
      <t>スウ</t>
    </rPh>
    <rPh sb="197" eb="199">
      <t>スイイキ</t>
    </rPh>
    <rPh sb="199" eb="200">
      <t>スウ</t>
    </rPh>
    <rPh sb="203" eb="204">
      <t>コト</t>
    </rPh>
    <rPh sb="206" eb="208">
      <t>ヨウソ</t>
    </rPh>
    <rPh sb="209" eb="211">
      <t>コンザイ</t>
    </rPh>
    <rPh sb="226" eb="227">
      <t>ワ</t>
    </rPh>
    <rPh sb="239" eb="241">
      <t>ブッシツ</t>
    </rPh>
    <rPh sb="241" eb="242">
      <t>スウ</t>
    </rPh>
    <rPh sb="243" eb="245">
      <t>スイイキ</t>
    </rPh>
    <rPh sb="245" eb="246">
      <t>スウ</t>
    </rPh>
    <rPh sb="247" eb="248">
      <t>ワ</t>
    </rPh>
    <rPh sb="253" eb="255">
      <t>カツドウ</t>
    </rPh>
    <rPh sb="256" eb="258">
      <t>ジッタイ</t>
    </rPh>
    <rPh sb="261" eb="263">
      <t>セイカク</t>
    </rPh>
    <rPh sb="264" eb="266">
      <t>ハアク</t>
    </rPh>
    <rPh sb="267" eb="268">
      <t>ウ</t>
    </rPh>
    <rPh sb="272" eb="274">
      <t>カツドウ</t>
    </rPh>
    <rPh sb="274" eb="276">
      <t>シヒョウ</t>
    </rPh>
    <rPh sb="277" eb="279">
      <t>セッテイ</t>
    </rPh>
    <rPh sb="280" eb="282">
      <t>シカタ</t>
    </rPh>
    <rPh sb="283" eb="285">
      <t>クフウ</t>
    </rPh>
    <phoneticPr fontId="2"/>
  </si>
  <si>
    <t>外部有識者の所見のとおり、活動指標の設定の仕方を検討し、活動実態のより正確な把握に努めること。</t>
    <rPh sb="0" eb="5">
      <t>ガイブユウシキシャ</t>
    </rPh>
    <rPh sb="6" eb="8">
      <t>ショケン</t>
    </rPh>
    <rPh sb="13" eb="15">
      <t>カツドウ</t>
    </rPh>
    <rPh sb="15" eb="17">
      <t>シヒョウ</t>
    </rPh>
    <rPh sb="18" eb="20">
      <t>セッテイ</t>
    </rPh>
    <rPh sb="21" eb="23">
      <t>シカタ</t>
    </rPh>
    <rPh sb="24" eb="26">
      <t>ケントウ</t>
    </rPh>
    <rPh sb="28" eb="30">
      <t>カツドウ</t>
    </rPh>
    <rPh sb="30" eb="32">
      <t>ジッタイ</t>
    </rPh>
    <rPh sb="35" eb="37">
      <t>セイカク</t>
    </rPh>
    <rPh sb="38" eb="40">
      <t>ハアク</t>
    </rPh>
    <rPh sb="41" eb="42">
      <t>ツト</t>
    </rPh>
    <phoneticPr fontId="13"/>
  </si>
  <si>
    <t>赤潮の発生回数が高止まっているようにデータからはみえるので、海洋汚染の原因を科学的に解明することは不可欠と考える。科学的な分析を通じて、一日も早く、赤潮の発生回数をゼロに近づけてもらいたい。</t>
    <rPh sb="0" eb="2">
      <t>アカシオ</t>
    </rPh>
    <rPh sb="3" eb="5">
      <t>ハッセイ</t>
    </rPh>
    <rPh sb="5" eb="7">
      <t>カイスウ</t>
    </rPh>
    <rPh sb="8" eb="10">
      <t>タカド</t>
    </rPh>
    <rPh sb="30" eb="32">
      <t>カイヨウ</t>
    </rPh>
    <rPh sb="32" eb="34">
      <t>オセン</t>
    </rPh>
    <rPh sb="35" eb="37">
      <t>ゲンイン</t>
    </rPh>
    <rPh sb="38" eb="41">
      <t>カガクテキ</t>
    </rPh>
    <rPh sb="42" eb="44">
      <t>カイメイ</t>
    </rPh>
    <rPh sb="49" eb="52">
      <t>フカケツ</t>
    </rPh>
    <rPh sb="53" eb="54">
      <t>カンガ</t>
    </rPh>
    <rPh sb="57" eb="60">
      <t>カガクテキ</t>
    </rPh>
    <rPh sb="61" eb="63">
      <t>ブンセキ</t>
    </rPh>
    <rPh sb="64" eb="65">
      <t>ツウ</t>
    </rPh>
    <rPh sb="68" eb="70">
      <t>イチニチ</t>
    </rPh>
    <rPh sb="71" eb="72">
      <t>ハヤ</t>
    </rPh>
    <rPh sb="74" eb="76">
      <t>アカシオ</t>
    </rPh>
    <rPh sb="77" eb="79">
      <t>ハッセイ</t>
    </rPh>
    <rPh sb="79" eb="81">
      <t>カイスウ</t>
    </rPh>
    <rPh sb="85" eb="86">
      <t>チカ</t>
    </rPh>
    <phoneticPr fontId="13"/>
  </si>
  <si>
    <t>外部有識者の所見のとおり、引き続き調査等を実施し、有明海及び八代海等の再生に係る評価を行い、有明海・八代海の環境の保全、改善を図ること。</t>
    <rPh sb="0" eb="5">
      <t>ガイブユウシキシャ</t>
    </rPh>
    <rPh sb="6" eb="8">
      <t>ショケン</t>
    </rPh>
    <rPh sb="13" eb="14">
      <t>ヒ</t>
    </rPh>
    <rPh sb="15" eb="16">
      <t>ツヅ</t>
    </rPh>
    <rPh sb="17" eb="19">
      <t>チョウサ</t>
    </rPh>
    <rPh sb="19" eb="20">
      <t>トウ</t>
    </rPh>
    <rPh sb="21" eb="23">
      <t>ジッシ</t>
    </rPh>
    <rPh sb="46" eb="49">
      <t>アリアケカイ</t>
    </rPh>
    <rPh sb="50" eb="53">
      <t>ヤツシロカイ</t>
    </rPh>
    <rPh sb="54" eb="56">
      <t>カンキョウ</t>
    </rPh>
    <rPh sb="57" eb="59">
      <t>ホゼン</t>
    </rPh>
    <rPh sb="60" eb="62">
      <t>カイゼン</t>
    </rPh>
    <rPh sb="63" eb="64">
      <t>ハカ</t>
    </rPh>
    <phoneticPr fontId="13"/>
  </si>
  <si>
    <t>全額防衛省に支出を委任しているにもかかわらず、環境省で予算化していることの意味・必要性が不明。事業自体は国民の生命や安全に関わるものであり、必要なものなので、適正な支出に努めて欲しい。</t>
    <rPh sb="0" eb="2">
      <t>ゼンガク</t>
    </rPh>
    <rPh sb="2" eb="4">
      <t>ボウエイ</t>
    </rPh>
    <rPh sb="4" eb="5">
      <t>ショウ</t>
    </rPh>
    <rPh sb="6" eb="8">
      <t>シシュツ</t>
    </rPh>
    <rPh sb="9" eb="11">
      <t>イニン</t>
    </rPh>
    <rPh sb="23" eb="26">
      <t>カンキョウショウ</t>
    </rPh>
    <rPh sb="27" eb="29">
      <t>ヨサン</t>
    </rPh>
    <rPh sb="29" eb="30">
      <t>カ</t>
    </rPh>
    <rPh sb="37" eb="39">
      <t>イミ</t>
    </rPh>
    <rPh sb="40" eb="42">
      <t>ヒツヨウ</t>
    </rPh>
    <rPh sb="42" eb="43">
      <t>セイ</t>
    </rPh>
    <rPh sb="44" eb="46">
      <t>フメイ</t>
    </rPh>
    <rPh sb="47" eb="49">
      <t>ジギョウ</t>
    </rPh>
    <rPh sb="49" eb="51">
      <t>ジタイ</t>
    </rPh>
    <rPh sb="52" eb="54">
      <t>コクミン</t>
    </rPh>
    <rPh sb="55" eb="57">
      <t>セイメイ</t>
    </rPh>
    <rPh sb="58" eb="60">
      <t>アンゼン</t>
    </rPh>
    <rPh sb="61" eb="62">
      <t>カカ</t>
    </rPh>
    <rPh sb="70" eb="72">
      <t>ヒツヨウ</t>
    </rPh>
    <rPh sb="79" eb="81">
      <t>テキセイ</t>
    </rPh>
    <rPh sb="82" eb="84">
      <t>シシュツ</t>
    </rPh>
    <rPh sb="85" eb="86">
      <t>ツト</t>
    </rPh>
    <rPh sb="88" eb="89">
      <t>ホ</t>
    </rPh>
    <phoneticPr fontId="13"/>
  </si>
  <si>
    <t>外部有識者の所見を踏まえ、環境省と他省庁との役割分担やその意味を、レビューシートに記載する等して明らかにするとともに、引き続き適正な支出となるよう努めること。</t>
    <rPh sb="17" eb="20">
      <t>タショウチョウ</t>
    </rPh>
    <rPh sb="22" eb="24">
      <t>ヤクワリ</t>
    </rPh>
    <rPh sb="24" eb="26">
      <t>ブンタン</t>
    </rPh>
    <rPh sb="29" eb="31">
      <t>イミ</t>
    </rPh>
    <rPh sb="41" eb="43">
      <t>キサイ</t>
    </rPh>
    <rPh sb="45" eb="46">
      <t>トウ</t>
    </rPh>
    <rPh sb="48" eb="49">
      <t>アキ</t>
    </rPh>
    <phoneticPr fontId="13"/>
  </si>
  <si>
    <t>外部有識者の所見を踏まえ、自治体間連携と流域圏での具体的な対策につながていくことを念頭においた制度設計について、検討すること。
調査事業に係る活動指標の設定や、調査事業の成果がどのように提供、活用されているかを記載することも検討する。
他事業との関係性を整理し、その結果によっては事業のあり方を見直すこと。</t>
    <rPh sb="0" eb="2">
      <t>ガイブ</t>
    </rPh>
    <rPh sb="2" eb="5">
      <t>ユウシキシャ</t>
    </rPh>
    <rPh sb="6" eb="8">
      <t>ショケン</t>
    </rPh>
    <rPh sb="9" eb="10">
      <t>フ</t>
    </rPh>
    <rPh sb="13" eb="16">
      <t>ジチタイ</t>
    </rPh>
    <rPh sb="16" eb="17">
      <t>カン</t>
    </rPh>
    <rPh sb="17" eb="19">
      <t>レンケイ</t>
    </rPh>
    <rPh sb="20" eb="23">
      <t>リュウイキケン</t>
    </rPh>
    <rPh sb="56" eb="58">
      <t>ケントウ</t>
    </rPh>
    <rPh sb="64" eb="66">
      <t>チョウサ</t>
    </rPh>
    <rPh sb="66" eb="68">
      <t>ジギョウ</t>
    </rPh>
    <rPh sb="69" eb="70">
      <t>カカ</t>
    </rPh>
    <rPh sb="71" eb="73">
      <t>カツドウ</t>
    </rPh>
    <rPh sb="73" eb="75">
      <t>シヒョウ</t>
    </rPh>
    <rPh sb="76" eb="78">
      <t>セッテイ</t>
    </rPh>
    <rPh sb="80" eb="82">
      <t>チョウサ</t>
    </rPh>
    <rPh sb="82" eb="84">
      <t>ジギョウ</t>
    </rPh>
    <rPh sb="85" eb="87">
      <t>セイカ</t>
    </rPh>
    <rPh sb="93" eb="95">
      <t>テイキョウ</t>
    </rPh>
    <rPh sb="96" eb="98">
      <t>カツヨウ</t>
    </rPh>
    <rPh sb="105" eb="107">
      <t>キサイ</t>
    </rPh>
    <rPh sb="112" eb="114">
      <t>ケントウ</t>
    </rPh>
    <rPh sb="118" eb="121">
      <t>タジギョウ</t>
    </rPh>
    <rPh sb="123" eb="126">
      <t>カンケイセイ</t>
    </rPh>
    <rPh sb="127" eb="129">
      <t>セイリ</t>
    </rPh>
    <phoneticPr fontId="13"/>
  </si>
  <si>
    <t>〇景観を含む海洋環境を保全するうえで本事業の意義は大きいと思われるが、海洋ごみの発生抑制・回収・処理を図るとともに、その前提としての実態把握を効果的・効率的に行うという本事業の目的に照らして、都道府県による地域計画の策定数という成果指標が果たして妥当なものなのか疑問がある。加えて、この成果指標の目標値は、都道府県のみを対象とし、中間目標年度までに47都道府県での策定が目指されているところであるが、沿海都道府県39以外の8県についても策定が見込まれるということで良いのか。事業の目的には、「都道府県・市町村等における地域計画の策定」とあるが、市町村においても計画策定がなされることが想定されるのか。各自治体による計画策定や回収処理事業への補助も必要かもしれないが、むしろ流域圏での対応がなされることが重要であり、そのための自治体間連携と流域圏での具体的な対策につながていくことを念頭においた制度設計が求めらるのではないか。
〇活動指標については、「海洋漂着物等地域対策推進事業実施主体数（都道府県）」のみが挙げられているが、本事業のもう一つの柱である調査事業に係る指標も検討できないか。たとえば、流域圏ごみ調査、近隣自治体間連携による対策モデル事業、モニタリング手法調和に向けた調査、ガイドライン策定・普及といった、より活動実態が分かる指標は考えられないのか。
〇調査事業の成果が、都道府県はもとより、国民や国外の機関等にどのように提供され、活用されているのか、具体例等の情報も記載されると良い。
〇「災害等廃棄物処理事業費補助金」との切り分けは良いとしても、本事業と「海洋プラスチックごみ総合対策費」との棲み分けは分かりにくい。海洋ごみの大きな部分をプラスチックごみが占めるものと思われ、海洋ごみをプラスチックとそうでないものとに区別して対策を検討することが合理的なのか、疑問である。海洋プラスチックごみ総合対策費との整理統合も検討されて良いのではないか。</t>
    <rPh sb="1" eb="3">
      <t>ケイカン</t>
    </rPh>
    <rPh sb="4" eb="5">
      <t>フク</t>
    </rPh>
    <rPh sb="6" eb="8">
      <t>カイヨウ</t>
    </rPh>
    <rPh sb="8" eb="10">
      <t>カンキョウ</t>
    </rPh>
    <rPh sb="11" eb="13">
      <t>ホゼン</t>
    </rPh>
    <rPh sb="18" eb="19">
      <t>ホン</t>
    </rPh>
    <rPh sb="19" eb="21">
      <t>ジギョウ</t>
    </rPh>
    <rPh sb="22" eb="24">
      <t>イギ</t>
    </rPh>
    <rPh sb="25" eb="26">
      <t>オオ</t>
    </rPh>
    <rPh sb="29" eb="30">
      <t>オモ</t>
    </rPh>
    <rPh sb="35" eb="37">
      <t>カイヨウ</t>
    </rPh>
    <rPh sb="40" eb="42">
      <t>ハッセイ</t>
    </rPh>
    <rPh sb="42" eb="44">
      <t>ヨクセイ</t>
    </rPh>
    <rPh sb="45" eb="47">
      <t>カイシュウ</t>
    </rPh>
    <rPh sb="48" eb="50">
      <t>ショリ</t>
    </rPh>
    <rPh sb="51" eb="52">
      <t>ハカ</t>
    </rPh>
    <rPh sb="60" eb="62">
      <t>ゼンテイ</t>
    </rPh>
    <rPh sb="66" eb="68">
      <t>ジッタイ</t>
    </rPh>
    <rPh sb="68" eb="70">
      <t>ハアク</t>
    </rPh>
    <rPh sb="71" eb="74">
      <t>コウカテキ</t>
    </rPh>
    <rPh sb="75" eb="77">
      <t>コウリツ</t>
    </rPh>
    <rPh sb="77" eb="78">
      <t>テキ</t>
    </rPh>
    <rPh sb="79" eb="80">
      <t>オコナ</t>
    </rPh>
    <rPh sb="84" eb="85">
      <t>ホン</t>
    </rPh>
    <rPh sb="85" eb="87">
      <t>ジギョウ</t>
    </rPh>
    <rPh sb="88" eb="90">
      <t>モクテキ</t>
    </rPh>
    <rPh sb="91" eb="92">
      <t>テ</t>
    </rPh>
    <rPh sb="96" eb="100">
      <t>トドウフケン</t>
    </rPh>
    <rPh sb="103" eb="105">
      <t>チイキ</t>
    </rPh>
    <rPh sb="105" eb="107">
      <t>ケイカク</t>
    </rPh>
    <rPh sb="108" eb="110">
      <t>サクテイ</t>
    </rPh>
    <rPh sb="110" eb="111">
      <t>スウ</t>
    </rPh>
    <rPh sb="114" eb="116">
      <t>セイカ</t>
    </rPh>
    <rPh sb="116" eb="118">
      <t>シヒョウ</t>
    </rPh>
    <rPh sb="119" eb="120">
      <t>ハ</t>
    </rPh>
    <rPh sb="123" eb="125">
      <t>ダトウ</t>
    </rPh>
    <rPh sb="131" eb="133">
      <t>ギモン</t>
    </rPh>
    <rPh sb="137" eb="138">
      <t>クワ</t>
    </rPh>
    <rPh sb="143" eb="145">
      <t>セイカ</t>
    </rPh>
    <rPh sb="145" eb="147">
      <t>シヒョウ</t>
    </rPh>
    <rPh sb="148" eb="150">
      <t>モクヒョウ</t>
    </rPh>
    <rPh sb="150" eb="151">
      <t>チ</t>
    </rPh>
    <rPh sb="153" eb="157">
      <t>トドウフケン</t>
    </rPh>
    <rPh sb="160" eb="162">
      <t>タイショウ</t>
    </rPh>
    <rPh sb="165" eb="167">
      <t>チュウカン</t>
    </rPh>
    <rPh sb="167" eb="169">
      <t>モクヒョウ</t>
    </rPh>
    <rPh sb="169" eb="171">
      <t>ネンド</t>
    </rPh>
    <rPh sb="176" eb="180">
      <t>トドウフケン</t>
    </rPh>
    <rPh sb="182" eb="184">
      <t>サクテイ</t>
    </rPh>
    <rPh sb="185" eb="187">
      <t>メザ</t>
    </rPh>
    <rPh sb="200" eb="202">
      <t>エンカイ</t>
    </rPh>
    <rPh sb="202" eb="206">
      <t>トドウフケン</t>
    </rPh>
    <rPh sb="208" eb="210">
      <t>イガイ</t>
    </rPh>
    <rPh sb="212" eb="213">
      <t>ケン</t>
    </rPh>
    <rPh sb="218" eb="220">
      <t>サクテイ</t>
    </rPh>
    <rPh sb="221" eb="223">
      <t>ミコ</t>
    </rPh>
    <rPh sb="232" eb="233">
      <t>ヨ</t>
    </rPh>
    <rPh sb="237" eb="239">
      <t>ジギョウ</t>
    </rPh>
    <rPh sb="240" eb="242">
      <t>モクテキ</t>
    </rPh>
    <rPh sb="246" eb="250">
      <t>トドウフケン</t>
    </rPh>
    <rPh sb="251" eb="254">
      <t>シチョウソン</t>
    </rPh>
    <rPh sb="254" eb="255">
      <t>トウ</t>
    </rPh>
    <rPh sb="259" eb="261">
      <t>チイキ</t>
    </rPh>
    <rPh sb="261" eb="263">
      <t>ケイカク</t>
    </rPh>
    <rPh sb="264" eb="266">
      <t>サクテイ</t>
    </rPh>
    <rPh sb="272" eb="275">
      <t>シチョウソン</t>
    </rPh>
    <rPh sb="280" eb="282">
      <t>ケイカク</t>
    </rPh>
    <rPh sb="282" eb="284">
      <t>サクテイ</t>
    </rPh>
    <rPh sb="292" eb="294">
      <t>ソウテイ</t>
    </rPh>
    <rPh sb="300" eb="301">
      <t>カク</t>
    </rPh>
    <rPh sb="301" eb="304">
      <t>ジチタイ</t>
    </rPh>
    <rPh sb="307" eb="309">
      <t>ケイカク</t>
    </rPh>
    <rPh sb="309" eb="311">
      <t>サクテイ</t>
    </rPh>
    <rPh sb="312" eb="314">
      <t>カイシュウ</t>
    </rPh>
    <rPh sb="314" eb="316">
      <t>ショリ</t>
    </rPh>
    <rPh sb="316" eb="318">
      <t>ジギョウ</t>
    </rPh>
    <rPh sb="320" eb="322">
      <t>ホジョ</t>
    </rPh>
    <rPh sb="323" eb="325">
      <t>ヒツヨウ</t>
    </rPh>
    <rPh sb="336" eb="339">
      <t>リュウイキケン</t>
    </rPh>
    <rPh sb="341" eb="343">
      <t>タイオウ</t>
    </rPh>
    <rPh sb="351" eb="353">
      <t>ジュウヨウ</t>
    </rPh>
    <rPh sb="362" eb="365">
      <t>ジチタイ</t>
    </rPh>
    <rPh sb="365" eb="366">
      <t>カン</t>
    </rPh>
    <rPh sb="366" eb="368">
      <t>レンケイ</t>
    </rPh>
    <rPh sb="369" eb="372">
      <t>リュウイキケン</t>
    </rPh>
    <rPh sb="374" eb="377">
      <t>グタイテキ</t>
    </rPh>
    <rPh sb="378" eb="380">
      <t>タイサク</t>
    </rPh>
    <rPh sb="390" eb="392">
      <t>ネントウ</t>
    </rPh>
    <rPh sb="396" eb="398">
      <t>セイド</t>
    </rPh>
    <rPh sb="398" eb="400">
      <t>セッケイ</t>
    </rPh>
    <rPh sb="401" eb="402">
      <t>モト</t>
    </rPh>
    <rPh sb="414" eb="416">
      <t>カツドウ</t>
    </rPh>
    <rPh sb="416" eb="418">
      <t>シヒョウ</t>
    </rPh>
    <rPh sb="425" eb="427">
      <t>カイヨウ</t>
    </rPh>
    <rPh sb="427" eb="429">
      <t>ヒョウチャク</t>
    </rPh>
    <rPh sb="429" eb="430">
      <t>ブツ</t>
    </rPh>
    <rPh sb="430" eb="431">
      <t>トウ</t>
    </rPh>
    <rPh sb="431" eb="433">
      <t>チイキ</t>
    </rPh>
    <rPh sb="433" eb="435">
      <t>タイサク</t>
    </rPh>
    <rPh sb="435" eb="437">
      <t>スイシン</t>
    </rPh>
    <rPh sb="437" eb="439">
      <t>ジギョウ</t>
    </rPh>
    <rPh sb="439" eb="441">
      <t>ジッシ</t>
    </rPh>
    <rPh sb="441" eb="443">
      <t>シュタイ</t>
    </rPh>
    <rPh sb="443" eb="444">
      <t>スウ</t>
    </rPh>
    <rPh sb="445" eb="449">
      <t>トドウフケン</t>
    </rPh>
    <rPh sb="454" eb="455">
      <t>ア</t>
    </rPh>
    <rPh sb="463" eb="464">
      <t>ホン</t>
    </rPh>
    <rPh sb="464" eb="466">
      <t>ジギョウ</t>
    </rPh>
    <rPh sb="469" eb="470">
      <t>ヒト</t>
    </rPh>
    <rPh sb="472" eb="473">
      <t>ハシラ</t>
    </rPh>
    <rPh sb="476" eb="478">
      <t>チョウサ</t>
    </rPh>
    <rPh sb="478" eb="480">
      <t>ジギョウ</t>
    </rPh>
    <rPh sb="481" eb="482">
      <t>カカ</t>
    </rPh>
    <rPh sb="483" eb="485">
      <t>シヒョウ</t>
    </rPh>
    <rPh sb="486" eb="488">
      <t>ケントウ</t>
    </rPh>
    <rPh sb="499" eb="502">
      <t>リュウイキケン</t>
    </rPh>
    <rPh sb="504" eb="506">
      <t>チョウサ</t>
    </rPh>
    <rPh sb="507" eb="509">
      <t>キンリン</t>
    </rPh>
    <rPh sb="509" eb="512">
      <t>ジチタイ</t>
    </rPh>
    <rPh sb="512" eb="513">
      <t>カン</t>
    </rPh>
    <rPh sb="513" eb="515">
      <t>レンケイ</t>
    </rPh>
    <rPh sb="518" eb="520">
      <t>タイサク</t>
    </rPh>
    <rPh sb="523" eb="525">
      <t>ジギョウ</t>
    </rPh>
    <rPh sb="532" eb="534">
      <t>シュホウ</t>
    </rPh>
    <rPh sb="534" eb="536">
      <t>チョウワ</t>
    </rPh>
    <rPh sb="537" eb="538">
      <t>ム</t>
    </rPh>
    <rPh sb="540" eb="542">
      <t>チョウサ</t>
    </rPh>
    <rPh sb="549" eb="551">
      <t>サクテイ</t>
    </rPh>
    <rPh sb="552" eb="554">
      <t>フキュウ</t>
    </rPh>
    <rPh sb="561" eb="563">
      <t>カツドウ</t>
    </rPh>
    <rPh sb="563" eb="565">
      <t>ジッタイ</t>
    </rPh>
    <rPh sb="566" eb="567">
      <t>ワ</t>
    </rPh>
    <rPh sb="569" eb="571">
      <t>シヒョウ</t>
    </rPh>
    <rPh sb="572" eb="573">
      <t>カンガ</t>
    </rPh>
    <rPh sb="583" eb="585">
      <t>チョウサ</t>
    </rPh>
    <rPh sb="585" eb="587">
      <t>ジギョウ</t>
    </rPh>
    <rPh sb="588" eb="590">
      <t>セイカ</t>
    </rPh>
    <rPh sb="592" eb="596">
      <t>トドウフケン</t>
    </rPh>
    <rPh sb="602" eb="604">
      <t>コクミン</t>
    </rPh>
    <rPh sb="605" eb="607">
      <t>コクガイ</t>
    </rPh>
    <rPh sb="608" eb="610">
      <t>キカン</t>
    </rPh>
    <rPh sb="610" eb="611">
      <t>トウ</t>
    </rPh>
    <rPh sb="617" eb="619">
      <t>テイキョウ</t>
    </rPh>
    <rPh sb="622" eb="624">
      <t>カツヨウ</t>
    </rPh>
    <rPh sb="632" eb="634">
      <t>グタイ</t>
    </rPh>
    <rPh sb="634" eb="635">
      <t>レイ</t>
    </rPh>
    <rPh sb="635" eb="636">
      <t>トウ</t>
    </rPh>
    <rPh sb="637" eb="639">
      <t>ジョウホウ</t>
    </rPh>
    <rPh sb="640" eb="642">
      <t>キサイ</t>
    </rPh>
    <rPh sb="646" eb="647">
      <t>ヨ</t>
    </rPh>
    <rPh sb="652" eb="654">
      <t>サイガイ</t>
    </rPh>
    <rPh sb="654" eb="655">
      <t>トウ</t>
    </rPh>
    <rPh sb="655" eb="658">
      <t>ハイキブツ</t>
    </rPh>
    <rPh sb="658" eb="660">
      <t>ショリ</t>
    </rPh>
    <rPh sb="660" eb="662">
      <t>ジギョウ</t>
    </rPh>
    <rPh sb="662" eb="663">
      <t>ヒ</t>
    </rPh>
    <rPh sb="663" eb="666">
      <t>ホジョキン</t>
    </rPh>
    <rPh sb="669" eb="670">
      <t>キ</t>
    </rPh>
    <rPh sb="671" eb="672">
      <t>ワ</t>
    </rPh>
    <rPh sb="674" eb="675">
      <t>ヨ</t>
    </rPh>
    <rPh sb="681" eb="682">
      <t>ホン</t>
    </rPh>
    <rPh sb="682" eb="684">
      <t>ジギョウ</t>
    </rPh>
    <rPh sb="686" eb="688">
      <t>カイヨウ</t>
    </rPh>
    <rPh sb="696" eb="698">
      <t>ソウゴウ</t>
    </rPh>
    <rPh sb="698" eb="700">
      <t>タイサク</t>
    </rPh>
    <rPh sb="700" eb="701">
      <t>ヒ</t>
    </rPh>
    <rPh sb="704" eb="705">
      <t>ス</t>
    </rPh>
    <rPh sb="706" eb="707">
      <t>ワ</t>
    </rPh>
    <rPh sb="709" eb="710">
      <t>ワ</t>
    </rPh>
    <rPh sb="716" eb="718">
      <t>カイヨウ</t>
    </rPh>
    <rPh sb="721" eb="722">
      <t>オオ</t>
    </rPh>
    <rPh sb="724" eb="726">
      <t>ブブン</t>
    </rPh>
    <rPh sb="736" eb="737">
      <t>シ</t>
    </rPh>
    <rPh sb="742" eb="743">
      <t>オモ</t>
    </rPh>
    <rPh sb="746" eb="748">
      <t>カイヨウ</t>
    </rPh>
    <rPh sb="767" eb="769">
      <t>クベツ</t>
    </rPh>
    <rPh sb="771" eb="773">
      <t>タイサク</t>
    </rPh>
    <rPh sb="774" eb="776">
      <t>ケントウ</t>
    </rPh>
    <rPh sb="781" eb="784">
      <t>ゴウリテキ</t>
    </rPh>
    <rPh sb="788" eb="790">
      <t>ギモン</t>
    </rPh>
    <rPh sb="794" eb="796">
      <t>カイヨウ</t>
    </rPh>
    <rPh sb="804" eb="806">
      <t>ソウゴウ</t>
    </rPh>
    <rPh sb="806" eb="808">
      <t>タイサク</t>
    </rPh>
    <rPh sb="808" eb="809">
      <t>ヒ</t>
    </rPh>
    <rPh sb="811" eb="813">
      <t>セイリ</t>
    </rPh>
    <rPh sb="813" eb="815">
      <t>トウゴウ</t>
    </rPh>
    <rPh sb="816" eb="818">
      <t>ケントウ</t>
    </rPh>
    <rPh sb="821" eb="822">
      <t>ヨ</t>
    </rPh>
    <phoneticPr fontId="13"/>
  </si>
  <si>
    <t>〇放射能の監視・モニタリングに係る事業としては、本事業のほかに原子力規制委員会が実施している「環境放射能水準調査等事業」があるとの記載が関連事業の欄にはあるが、この以外に環境省の大気、陸水、土壌などの随時採取・分析を行っている「環境放射線等モニタリング調査」もあるのではないか。これらは事業としては別個のものとなっていたとしても、全体として環境中の放射能汚染状況を把握し、原子力関係施設等からの汚染状況の把握に資するものであることからすると、それらの成果は個別法や所管ごとに整理するのではなく、全体状況を把握し得るものに加工して、わかりやすい形で提供される必要があると思われる。環境放射線データベース（https://search.kankyo-hoshano.go.jp/top.jsp?pageSID=14522030_8298970C54BA9B69DECB83774B49272B）がそれに当たると理解して良いか。
〇国民等への情報提供媒体としての環境省HPについては、下に指摘のとおり改善の余地があると思われる。
環境省HP内にある本事業のウェブサイトにアクセスしてみたところ、大気環境・自動車対策＞ 大気汚染対策＞ 大気汚染状況・常時監視関係＞放射性物質の常時監視＞放射性物質の常時監視（全国）：公共用水域及び地下水質　というタグ付けになっていた。本事業は水濁法に基づく水質に係る放射能汚染状況の常時監視を行うものであるが、その情報が「大気汚染・自動車対策」の括りで格納されていることは、この情報に辿り着くことを難しくしてしまう恐れがある。</t>
    <rPh sb="24" eb="25">
      <t>ホン</t>
    </rPh>
    <rPh sb="25" eb="27">
      <t>ジギョウ</t>
    </rPh>
    <rPh sb="31" eb="34">
      <t>ゲンシリョク</t>
    </rPh>
    <rPh sb="34" eb="36">
      <t>キセイ</t>
    </rPh>
    <rPh sb="36" eb="39">
      <t>イインカイ</t>
    </rPh>
    <rPh sb="40" eb="42">
      <t>ジッシ</t>
    </rPh>
    <rPh sb="47" eb="49">
      <t>カンキョウ</t>
    </rPh>
    <rPh sb="49" eb="52">
      <t>ホウシャノウ</t>
    </rPh>
    <rPh sb="52" eb="54">
      <t>スイジュン</t>
    </rPh>
    <rPh sb="54" eb="56">
      <t>チョウサ</t>
    </rPh>
    <rPh sb="56" eb="57">
      <t>トウ</t>
    </rPh>
    <rPh sb="57" eb="59">
      <t>ジギョウ</t>
    </rPh>
    <rPh sb="65" eb="67">
      <t>キサイ</t>
    </rPh>
    <rPh sb="68" eb="70">
      <t>カンレン</t>
    </rPh>
    <rPh sb="70" eb="72">
      <t>ジギョウ</t>
    </rPh>
    <rPh sb="73" eb="74">
      <t>ラン</t>
    </rPh>
    <rPh sb="82" eb="84">
      <t>イガイ</t>
    </rPh>
    <rPh sb="85" eb="88">
      <t>カンキョウショウ</t>
    </rPh>
    <rPh sb="89" eb="91">
      <t>タイキ</t>
    </rPh>
    <rPh sb="92" eb="94">
      <t>リクスイ</t>
    </rPh>
    <rPh sb="95" eb="97">
      <t>ドジョウ</t>
    </rPh>
    <rPh sb="100" eb="102">
      <t>ズイジ</t>
    </rPh>
    <rPh sb="102" eb="104">
      <t>サイシュ</t>
    </rPh>
    <rPh sb="105" eb="107">
      <t>ブンセキ</t>
    </rPh>
    <rPh sb="108" eb="109">
      <t>オコナ</t>
    </rPh>
    <rPh sb="114" eb="116">
      <t>カンキョウ</t>
    </rPh>
    <rPh sb="116" eb="119">
      <t>ホウシャセン</t>
    </rPh>
    <rPh sb="119" eb="120">
      <t>トウ</t>
    </rPh>
    <rPh sb="126" eb="128">
      <t>チョウサ</t>
    </rPh>
    <rPh sb="143" eb="145">
      <t>ジギョウ</t>
    </rPh>
    <rPh sb="149" eb="151">
      <t>ベッコ</t>
    </rPh>
    <rPh sb="165" eb="167">
      <t>ゼンタイ</t>
    </rPh>
    <rPh sb="170" eb="173">
      <t>カンキョウチュウ</t>
    </rPh>
    <rPh sb="174" eb="177">
      <t>ホウシャノウ</t>
    </rPh>
    <rPh sb="177" eb="179">
      <t>オセン</t>
    </rPh>
    <rPh sb="179" eb="181">
      <t>ジョウキョウ</t>
    </rPh>
    <rPh sb="182" eb="184">
      <t>ハアク</t>
    </rPh>
    <rPh sb="186" eb="189">
      <t>ゲンシリョク</t>
    </rPh>
    <rPh sb="189" eb="191">
      <t>カンケイ</t>
    </rPh>
    <rPh sb="191" eb="193">
      <t>シセツ</t>
    </rPh>
    <rPh sb="193" eb="194">
      <t>トウ</t>
    </rPh>
    <rPh sb="197" eb="199">
      <t>オセン</t>
    </rPh>
    <rPh sb="199" eb="201">
      <t>ジョウキョウ</t>
    </rPh>
    <rPh sb="202" eb="204">
      <t>ハアク</t>
    </rPh>
    <rPh sb="205" eb="206">
      <t>シ</t>
    </rPh>
    <rPh sb="225" eb="227">
      <t>セイカ</t>
    </rPh>
    <rPh sb="228" eb="230">
      <t>コベツ</t>
    </rPh>
    <rPh sb="230" eb="231">
      <t>ホウ</t>
    </rPh>
    <rPh sb="232" eb="234">
      <t>ショカン</t>
    </rPh>
    <rPh sb="237" eb="239">
      <t>セイリ</t>
    </rPh>
    <rPh sb="247" eb="249">
      <t>ゼンタイ</t>
    </rPh>
    <rPh sb="249" eb="251">
      <t>ジョウキョウ</t>
    </rPh>
    <rPh sb="252" eb="254">
      <t>ハアク</t>
    </rPh>
    <rPh sb="255" eb="256">
      <t>ウ</t>
    </rPh>
    <rPh sb="260" eb="262">
      <t>カコウ</t>
    </rPh>
    <rPh sb="271" eb="272">
      <t>カタチ</t>
    </rPh>
    <rPh sb="273" eb="275">
      <t>テイキョウ</t>
    </rPh>
    <rPh sb="278" eb="280">
      <t>ヒツヨウ</t>
    </rPh>
    <rPh sb="284" eb="285">
      <t>オモ</t>
    </rPh>
    <rPh sb="289" eb="291">
      <t>カンキョウ</t>
    </rPh>
    <rPh sb="291" eb="294">
      <t>ホウシャセン</t>
    </rPh>
    <rPh sb="399" eb="400">
      <t>ア</t>
    </rPh>
    <rPh sb="403" eb="405">
      <t>リカイ</t>
    </rPh>
    <rPh sb="407" eb="408">
      <t>ヨ</t>
    </rPh>
    <rPh sb="413" eb="415">
      <t>コクミン</t>
    </rPh>
    <rPh sb="415" eb="416">
      <t>トウ</t>
    </rPh>
    <rPh sb="418" eb="420">
      <t>ジョウホウ</t>
    </rPh>
    <rPh sb="420" eb="422">
      <t>テイキョウ</t>
    </rPh>
    <rPh sb="422" eb="424">
      <t>バイタイ</t>
    </rPh>
    <rPh sb="428" eb="430">
      <t>カンキョウ</t>
    </rPh>
    <rPh sb="430" eb="431">
      <t>ショウ</t>
    </rPh>
    <rPh sb="439" eb="440">
      <t>シタ</t>
    </rPh>
    <rPh sb="441" eb="443">
      <t>シテキ</t>
    </rPh>
    <rPh sb="447" eb="449">
      <t>カイゼン</t>
    </rPh>
    <rPh sb="450" eb="452">
      <t>ヨチ</t>
    </rPh>
    <rPh sb="456" eb="457">
      <t>オモ</t>
    </rPh>
    <phoneticPr fontId="2"/>
  </si>
  <si>
    <t>外部有識者の所見を踏まえ、関連事業と本事業の関係性について確認すること。また、調査結果等の情報提供方法について確認すること。その上で必要に応じて、改善を検討すること。</t>
    <rPh sb="0" eb="2">
      <t>ガイブ</t>
    </rPh>
    <rPh sb="2" eb="5">
      <t>ユウシキシャ</t>
    </rPh>
    <rPh sb="6" eb="8">
      <t>ショケン</t>
    </rPh>
    <rPh sb="9" eb="10">
      <t>フ</t>
    </rPh>
    <rPh sb="13" eb="15">
      <t>カンレン</t>
    </rPh>
    <rPh sb="15" eb="17">
      <t>ジギョウ</t>
    </rPh>
    <rPh sb="18" eb="19">
      <t>ホン</t>
    </rPh>
    <rPh sb="19" eb="21">
      <t>ジギョウ</t>
    </rPh>
    <rPh sb="22" eb="25">
      <t>カンケイセイ</t>
    </rPh>
    <rPh sb="29" eb="31">
      <t>カクニン</t>
    </rPh>
    <rPh sb="39" eb="41">
      <t>チョウサ</t>
    </rPh>
    <rPh sb="41" eb="43">
      <t>ケッカ</t>
    </rPh>
    <rPh sb="43" eb="44">
      <t>トウ</t>
    </rPh>
    <rPh sb="45" eb="47">
      <t>ジョウホウ</t>
    </rPh>
    <rPh sb="47" eb="49">
      <t>テイキョウ</t>
    </rPh>
    <rPh sb="49" eb="51">
      <t>ホウホウ</t>
    </rPh>
    <rPh sb="55" eb="57">
      <t>カクニン</t>
    </rPh>
    <rPh sb="64" eb="65">
      <t>ウエ</t>
    </rPh>
    <rPh sb="66" eb="68">
      <t>ヒツヨウ</t>
    </rPh>
    <rPh sb="69" eb="70">
      <t>オウ</t>
    </rPh>
    <rPh sb="73" eb="75">
      <t>カイゼン</t>
    </rPh>
    <rPh sb="76" eb="78">
      <t>ケントウ</t>
    </rPh>
    <phoneticPr fontId="13"/>
  </si>
  <si>
    <t>外部有識者の所見を踏まえ、日本側の都市の協力状況を確認すること。また、成果指標について、本事業の目的に沿った指標が設定されるよう、検討すること。</t>
    <rPh sb="0" eb="2">
      <t>ガイブ</t>
    </rPh>
    <rPh sb="2" eb="5">
      <t>ユウシキシャ</t>
    </rPh>
    <rPh sb="6" eb="8">
      <t>ショケン</t>
    </rPh>
    <rPh sb="9" eb="10">
      <t>フ</t>
    </rPh>
    <rPh sb="13" eb="16">
      <t>ニホンガワ</t>
    </rPh>
    <rPh sb="17" eb="19">
      <t>トシ</t>
    </rPh>
    <rPh sb="20" eb="22">
      <t>キョウリョク</t>
    </rPh>
    <rPh sb="22" eb="24">
      <t>ジョウキョウ</t>
    </rPh>
    <rPh sb="25" eb="27">
      <t>カクニン</t>
    </rPh>
    <rPh sb="35" eb="37">
      <t>セイカ</t>
    </rPh>
    <rPh sb="37" eb="39">
      <t>シヒョウ</t>
    </rPh>
    <rPh sb="44" eb="45">
      <t>ホン</t>
    </rPh>
    <rPh sb="45" eb="47">
      <t>ジギョウ</t>
    </rPh>
    <rPh sb="48" eb="50">
      <t>モクテキ</t>
    </rPh>
    <rPh sb="51" eb="52">
      <t>ソ</t>
    </rPh>
    <rPh sb="54" eb="56">
      <t>シヒョウ</t>
    </rPh>
    <rPh sb="57" eb="59">
      <t>セッテイ</t>
    </rPh>
    <rPh sb="65" eb="67">
      <t>ケントウ</t>
    </rPh>
    <phoneticPr fontId="13"/>
  </si>
  <si>
    <t>地域循環共生圏とは、各地域が地域資源を活かして自立・分散型の社会を形成するとともに、農山漁村と都市とが互いに補完し、支え合うという要素が含まれるはずであるが、本事業の成果として登録されている団体による取組をみると、NPOが登録団体となっているケースを除き、一自治体が登録団体となり、当該自治外の行政区域内において市民や事業者等と連携して取組を展開しようとしている、一自治体内での自己完結型のケースが多くを占めている。それはそれで良いものの、農山漁村自治体と都市自治体との相互補完につながる広域的な地域循環共生圏の構築をいかに支援し、実現していくかが今後は問われてくるものと思われる。本事業は緒に就いたばかりであるものの、本事業のホームページを見ると見やすく充実した情報が提供されており、順調な滑り出しを見せていると思われるが、今後は上述の指摘を念頭においた展開がなされていくことが望まれる。</t>
    <rPh sb="0" eb="2">
      <t>チイキ</t>
    </rPh>
    <rPh sb="2" eb="4">
      <t>ジュンカン</t>
    </rPh>
    <rPh sb="4" eb="6">
      <t>キョウセイ</t>
    </rPh>
    <rPh sb="6" eb="7">
      <t>ケン</t>
    </rPh>
    <rPh sb="10" eb="13">
      <t>カクチイキ</t>
    </rPh>
    <rPh sb="14" eb="16">
      <t>チイキ</t>
    </rPh>
    <rPh sb="16" eb="18">
      <t>シゲン</t>
    </rPh>
    <rPh sb="19" eb="20">
      <t>イ</t>
    </rPh>
    <rPh sb="23" eb="25">
      <t>ジリツ</t>
    </rPh>
    <rPh sb="26" eb="29">
      <t>ブンサンガタ</t>
    </rPh>
    <rPh sb="30" eb="32">
      <t>シャカイ</t>
    </rPh>
    <rPh sb="33" eb="35">
      <t>ケイセイ</t>
    </rPh>
    <rPh sb="42" eb="46">
      <t>ノウサンギョソン</t>
    </rPh>
    <rPh sb="47" eb="49">
      <t>トシ</t>
    </rPh>
    <rPh sb="51" eb="52">
      <t>タガ</t>
    </rPh>
    <rPh sb="54" eb="56">
      <t>ホカン</t>
    </rPh>
    <rPh sb="58" eb="59">
      <t>ササ</t>
    </rPh>
    <rPh sb="60" eb="61">
      <t>ア</t>
    </rPh>
    <rPh sb="65" eb="67">
      <t>ヨウソ</t>
    </rPh>
    <rPh sb="68" eb="69">
      <t>フク</t>
    </rPh>
    <rPh sb="79" eb="80">
      <t>ホン</t>
    </rPh>
    <rPh sb="80" eb="82">
      <t>ジギョウ</t>
    </rPh>
    <rPh sb="83" eb="85">
      <t>セイカ</t>
    </rPh>
    <rPh sb="88" eb="90">
      <t>トウロク</t>
    </rPh>
    <rPh sb="95" eb="97">
      <t>ダンタイ</t>
    </rPh>
    <rPh sb="100" eb="102">
      <t>トリクミ</t>
    </rPh>
    <rPh sb="111" eb="113">
      <t>トウロク</t>
    </rPh>
    <rPh sb="113" eb="115">
      <t>ダンタイ</t>
    </rPh>
    <rPh sb="125" eb="126">
      <t>ノゾ</t>
    </rPh>
    <rPh sb="128" eb="129">
      <t>イチ</t>
    </rPh>
    <rPh sb="129" eb="132">
      <t>ジチタイ</t>
    </rPh>
    <rPh sb="133" eb="135">
      <t>トウロク</t>
    </rPh>
    <rPh sb="135" eb="137">
      <t>ダンタイ</t>
    </rPh>
    <rPh sb="141" eb="143">
      <t>トウガイ</t>
    </rPh>
    <rPh sb="143" eb="145">
      <t>ジチ</t>
    </rPh>
    <rPh sb="145" eb="146">
      <t>ガイ</t>
    </rPh>
    <rPh sb="147" eb="149">
      <t>ギョウセイ</t>
    </rPh>
    <rPh sb="149" eb="150">
      <t>ク</t>
    </rPh>
    <rPh sb="150" eb="152">
      <t>イキナイ</t>
    </rPh>
    <rPh sb="156" eb="158">
      <t>シミン</t>
    </rPh>
    <rPh sb="159" eb="162">
      <t>ジギョウシャ</t>
    </rPh>
    <rPh sb="162" eb="163">
      <t>トウ</t>
    </rPh>
    <rPh sb="164" eb="166">
      <t>レンケイ</t>
    </rPh>
    <rPh sb="168" eb="170">
      <t>トリクミ</t>
    </rPh>
    <rPh sb="171" eb="173">
      <t>テンカイ</t>
    </rPh>
    <rPh sb="182" eb="183">
      <t>イチ</t>
    </rPh>
    <rPh sb="183" eb="186">
      <t>ジチタイ</t>
    </rPh>
    <rPh sb="186" eb="187">
      <t>ナイ</t>
    </rPh>
    <rPh sb="189" eb="191">
      <t>ジコ</t>
    </rPh>
    <rPh sb="191" eb="194">
      <t>カンケツガタ</t>
    </rPh>
    <rPh sb="199" eb="200">
      <t>オオ</t>
    </rPh>
    <rPh sb="202" eb="203">
      <t>シ</t>
    </rPh>
    <rPh sb="214" eb="215">
      <t>ヨ</t>
    </rPh>
    <rPh sb="220" eb="224">
      <t>ノウサンギョソン</t>
    </rPh>
    <rPh sb="224" eb="227">
      <t>ジチタイ</t>
    </rPh>
    <rPh sb="228" eb="230">
      <t>トシ</t>
    </rPh>
    <rPh sb="230" eb="233">
      <t>ジチタイ</t>
    </rPh>
    <rPh sb="235" eb="237">
      <t>ソウゴ</t>
    </rPh>
    <rPh sb="237" eb="239">
      <t>ホカン</t>
    </rPh>
    <rPh sb="244" eb="247">
      <t>コウイキテキ</t>
    </rPh>
    <rPh sb="248" eb="250">
      <t>チイキ</t>
    </rPh>
    <rPh sb="250" eb="252">
      <t>ジュンカン</t>
    </rPh>
    <rPh sb="252" eb="254">
      <t>キョウセイ</t>
    </rPh>
    <rPh sb="254" eb="255">
      <t>ケン</t>
    </rPh>
    <rPh sb="256" eb="258">
      <t>コウチク</t>
    </rPh>
    <rPh sb="262" eb="264">
      <t>シエン</t>
    </rPh>
    <rPh sb="266" eb="268">
      <t>ジツゲン</t>
    </rPh>
    <rPh sb="274" eb="276">
      <t>コンゴ</t>
    </rPh>
    <rPh sb="277" eb="278">
      <t>ト</t>
    </rPh>
    <rPh sb="286" eb="287">
      <t>オモ</t>
    </rPh>
    <rPh sb="291" eb="292">
      <t>ホン</t>
    </rPh>
    <rPh sb="292" eb="294">
      <t>ジギョウ</t>
    </rPh>
    <rPh sb="295" eb="296">
      <t>チョ</t>
    </rPh>
    <rPh sb="297" eb="298">
      <t>ツ</t>
    </rPh>
    <rPh sb="310" eb="311">
      <t>ホン</t>
    </rPh>
    <rPh sb="311" eb="313">
      <t>ジギョウ</t>
    </rPh>
    <rPh sb="321" eb="322">
      <t>ミ</t>
    </rPh>
    <rPh sb="324" eb="325">
      <t>ミ</t>
    </rPh>
    <rPh sb="328" eb="330">
      <t>ジュウジツ</t>
    </rPh>
    <rPh sb="332" eb="334">
      <t>ジョウホウ</t>
    </rPh>
    <rPh sb="335" eb="337">
      <t>テイキョウ</t>
    </rPh>
    <rPh sb="343" eb="345">
      <t>ジュンチョウ</t>
    </rPh>
    <rPh sb="346" eb="347">
      <t>スベ</t>
    </rPh>
    <rPh sb="348" eb="349">
      <t>ダ</t>
    </rPh>
    <rPh sb="351" eb="352">
      <t>ミ</t>
    </rPh>
    <rPh sb="357" eb="358">
      <t>オモ</t>
    </rPh>
    <rPh sb="363" eb="365">
      <t>コンゴ</t>
    </rPh>
    <rPh sb="366" eb="368">
      <t>ジョウジュツ</t>
    </rPh>
    <rPh sb="369" eb="371">
      <t>シテキ</t>
    </rPh>
    <rPh sb="372" eb="374">
      <t>ネントウ</t>
    </rPh>
    <rPh sb="378" eb="380">
      <t>テンカイ</t>
    </rPh>
    <rPh sb="390" eb="391">
      <t>ノゾ</t>
    </rPh>
    <phoneticPr fontId="13"/>
  </si>
  <si>
    <t>外部有識者の所見を踏まえ、自己完結型だけでなく、農山漁村と都市の相互補完につながる地域循環共生圏についても念頭に置き、その構築支援、実現に向けた取り組みを推進していくこと。</t>
    <rPh sb="0" eb="2">
      <t>ガイブ</t>
    </rPh>
    <rPh sb="2" eb="5">
      <t>ユウシキシャ</t>
    </rPh>
    <rPh sb="6" eb="8">
      <t>ショケン</t>
    </rPh>
    <rPh sb="9" eb="10">
      <t>フ</t>
    </rPh>
    <rPh sb="13" eb="15">
      <t>ジコ</t>
    </rPh>
    <rPh sb="15" eb="17">
      <t>カンケツ</t>
    </rPh>
    <rPh sb="17" eb="18">
      <t>ガタ</t>
    </rPh>
    <rPh sb="24" eb="28">
      <t>ノウサンギョソン</t>
    </rPh>
    <rPh sb="29" eb="31">
      <t>トシ</t>
    </rPh>
    <rPh sb="32" eb="34">
      <t>ソウゴ</t>
    </rPh>
    <rPh sb="34" eb="36">
      <t>ホカン</t>
    </rPh>
    <rPh sb="41" eb="43">
      <t>チイキ</t>
    </rPh>
    <rPh sb="43" eb="45">
      <t>ジュンカン</t>
    </rPh>
    <rPh sb="45" eb="48">
      <t>キョウセイケン</t>
    </rPh>
    <rPh sb="53" eb="55">
      <t>ネントウ</t>
    </rPh>
    <rPh sb="56" eb="57">
      <t>オ</t>
    </rPh>
    <rPh sb="61" eb="63">
      <t>コウチク</t>
    </rPh>
    <rPh sb="63" eb="65">
      <t>シエン</t>
    </rPh>
    <rPh sb="66" eb="68">
      <t>ジツゲン</t>
    </rPh>
    <rPh sb="69" eb="70">
      <t>ム</t>
    </rPh>
    <rPh sb="72" eb="73">
      <t>ト</t>
    </rPh>
    <rPh sb="74" eb="75">
      <t>ク</t>
    </rPh>
    <rPh sb="77" eb="79">
      <t>スイシン</t>
    </rPh>
    <phoneticPr fontId="13"/>
  </si>
  <si>
    <t>環境保全対策を推進するためには、行政、企業、NPOなど様々なステークホルダーの連携・協働が不可欠である。そのためにも当該事業の一層の推進は重要である。
現在全国8か所の地方EPOで様々な取り組みが実施されているが、その取り組みの情報等を共有化することは大変重要であるので、その体制整備の検討をすること。</t>
  </si>
  <si>
    <t>外部有識者の所見を踏まえ、地方EPOネットワーク化等、引き続き、当該事業を推進すること。</t>
    <rPh sb="0" eb="2">
      <t>ガイブ</t>
    </rPh>
    <rPh sb="2" eb="5">
      <t>ユウシキシャ</t>
    </rPh>
    <rPh sb="6" eb="8">
      <t>ショケン</t>
    </rPh>
    <rPh sb="9" eb="10">
      <t>フ</t>
    </rPh>
    <rPh sb="13" eb="15">
      <t>チホウ</t>
    </rPh>
    <rPh sb="24" eb="25">
      <t>カ</t>
    </rPh>
    <rPh sb="25" eb="26">
      <t>トウ</t>
    </rPh>
    <rPh sb="27" eb="28">
      <t>ヒ</t>
    </rPh>
    <rPh sb="29" eb="30">
      <t>ツヅ</t>
    </rPh>
    <rPh sb="32" eb="34">
      <t>トウガイ</t>
    </rPh>
    <rPh sb="34" eb="36">
      <t>ジギョウ</t>
    </rPh>
    <rPh sb="37" eb="39">
      <t>スイシン</t>
    </rPh>
    <phoneticPr fontId="13"/>
  </si>
  <si>
    <t>〇本拠出金の目的および使途の必要性・重要性は理解できる。
〇3つある成果指標のうち、RCE拠点数の増加およびProSPER.Netメンバー機関数の増加については、実績が目標値に届いていない。どこに課題があり、改善の方向性としていかなることが考えられるのか明らかにされたい。
〇残るひとつの成果指標である、国連関係機関において専門職以上の職員数に邦人職員が占める割合については、国連大学拠出金事業に係る指標として適切なのかどうか疑問であることに加えて、3.1％という目標値は既に過去何年もに渡り実現されており、これを掲げ続ける意義があるのかも疑問である。</t>
    <rPh sb="1" eb="2">
      <t>ホン</t>
    </rPh>
    <rPh sb="2" eb="5">
      <t>キョシュツキン</t>
    </rPh>
    <rPh sb="6" eb="8">
      <t>モクテキ</t>
    </rPh>
    <rPh sb="11" eb="13">
      <t>シト</t>
    </rPh>
    <rPh sb="14" eb="17">
      <t>ヒツヨウセイ</t>
    </rPh>
    <rPh sb="18" eb="21">
      <t>ジュウヨウセイ</t>
    </rPh>
    <rPh sb="22" eb="24">
      <t>リカイ</t>
    </rPh>
    <rPh sb="34" eb="36">
      <t>セイカ</t>
    </rPh>
    <rPh sb="36" eb="38">
      <t>シヒョウ</t>
    </rPh>
    <rPh sb="45" eb="47">
      <t>キョテン</t>
    </rPh>
    <rPh sb="47" eb="48">
      <t>スウ</t>
    </rPh>
    <rPh sb="49" eb="51">
      <t>ゾウカ</t>
    </rPh>
    <rPh sb="69" eb="71">
      <t>キカン</t>
    </rPh>
    <rPh sb="71" eb="72">
      <t>スウ</t>
    </rPh>
    <rPh sb="73" eb="75">
      <t>ゾウカ</t>
    </rPh>
    <rPh sb="81" eb="83">
      <t>ジッセキ</t>
    </rPh>
    <rPh sb="84" eb="87">
      <t>モクヒョウチ</t>
    </rPh>
    <rPh sb="88" eb="89">
      <t>トド</t>
    </rPh>
    <rPh sb="98" eb="100">
      <t>カダイ</t>
    </rPh>
    <rPh sb="104" eb="106">
      <t>カイゼン</t>
    </rPh>
    <rPh sb="107" eb="110">
      <t>ホウコウセイ</t>
    </rPh>
    <rPh sb="120" eb="121">
      <t>カンガ</t>
    </rPh>
    <rPh sb="127" eb="128">
      <t>アキ</t>
    </rPh>
    <rPh sb="138" eb="139">
      <t>ノコ</t>
    </rPh>
    <rPh sb="144" eb="146">
      <t>セイカ</t>
    </rPh>
    <rPh sb="146" eb="148">
      <t>シヒョウ</t>
    </rPh>
    <rPh sb="152" eb="154">
      <t>コクレン</t>
    </rPh>
    <rPh sb="154" eb="156">
      <t>カンケイ</t>
    </rPh>
    <rPh sb="156" eb="158">
      <t>キカン</t>
    </rPh>
    <rPh sb="162" eb="164">
      <t>センモン</t>
    </rPh>
    <rPh sb="164" eb="165">
      <t>ショク</t>
    </rPh>
    <rPh sb="165" eb="167">
      <t>イジョウ</t>
    </rPh>
    <rPh sb="168" eb="170">
      <t>ショクイン</t>
    </rPh>
    <rPh sb="170" eb="171">
      <t>スウ</t>
    </rPh>
    <rPh sb="172" eb="174">
      <t>ホウジン</t>
    </rPh>
    <rPh sb="174" eb="176">
      <t>ショクイン</t>
    </rPh>
    <rPh sb="177" eb="178">
      <t>シ</t>
    </rPh>
    <rPh sb="180" eb="182">
      <t>ワリアイ</t>
    </rPh>
    <rPh sb="188" eb="190">
      <t>コクレン</t>
    </rPh>
    <rPh sb="190" eb="192">
      <t>ダイガク</t>
    </rPh>
    <rPh sb="192" eb="195">
      <t>キョシュツキン</t>
    </rPh>
    <rPh sb="195" eb="197">
      <t>ジギョウ</t>
    </rPh>
    <rPh sb="198" eb="199">
      <t>カカ</t>
    </rPh>
    <rPh sb="200" eb="202">
      <t>シヒョウ</t>
    </rPh>
    <rPh sb="205" eb="207">
      <t>テキセツ</t>
    </rPh>
    <rPh sb="213" eb="215">
      <t>ギモン</t>
    </rPh>
    <rPh sb="221" eb="222">
      <t>クワ</t>
    </rPh>
    <rPh sb="232" eb="234">
      <t>モクヒョウ</t>
    </rPh>
    <rPh sb="234" eb="235">
      <t>チ</t>
    </rPh>
    <rPh sb="236" eb="237">
      <t>スデ</t>
    </rPh>
    <rPh sb="238" eb="240">
      <t>カコ</t>
    </rPh>
    <rPh sb="240" eb="242">
      <t>ナンネン</t>
    </rPh>
    <rPh sb="244" eb="245">
      <t>ワタ</t>
    </rPh>
    <rPh sb="246" eb="248">
      <t>ジツゲン</t>
    </rPh>
    <rPh sb="257" eb="258">
      <t>カカ</t>
    </rPh>
    <rPh sb="259" eb="260">
      <t>ツヅ</t>
    </rPh>
    <rPh sb="262" eb="264">
      <t>イギ</t>
    </rPh>
    <rPh sb="270" eb="272">
      <t>ギモン</t>
    </rPh>
    <phoneticPr fontId="13"/>
  </si>
  <si>
    <t>外部有識者の所見のとおり、成果目標に実績が届いていないものは、事業の課題や改善の方向性を検討するとともに、邦人職員数の割合については、成果目標としての適切性を検討すること。</t>
    <rPh sb="0" eb="5">
      <t>ガイブユウシキシャ</t>
    </rPh>
    <rPh sb="6" eb="8">
      <t>ショケン</t>
    </rPh>
    <rPh sb="13" eb="15">
      <t>セイカ</t>
    </rPh>
    <rPh sb="15" eb="17">
      <t>モクヒョウ</t>
    </rPh>
    <rPh sb="18" eb="20">
      <t>ジッセキ</t>
    </rPh>
    <rPh sb="21" eb="22">
      <t>トド</t>
    </rPh>
    <rPh sb="31" eb="33">
      <t>ジギョウ</t>
    </rPh>
    <rPh sb="34" eb="36">
      <t>カダイ</t>
    </rPh>
    <rPh sb="37" eb="39">
      <t>カイゼン</t>
    </rPh>
    <rPh sb="40" eb="43">
      <t>ホウコウセイ</t>
    </rPh>
    <rPh sb="44" eb="46">
      <t>ケントウ</t>
    </rPh>
    <rPh sb="53" eb="55">
      <t>ホウジン</t>
    </rPh>
    <rPh sb="55" eb="58">
      <t>ショクインスウ</t>
    </rPh>
    <rPh sb="59" eb="61">
      <t>ワリアイ</t>
    </rPh>
    <rPh sb="67" eb="69">
      <t>セイカ</t>
    </rPh>
    <rPh sb="69" eb="71">
      <t>モクヒョウ</t>
    </rPh>
    <rPh sb="75" eb="78">
      <t>テキセツセイ</t>
    </rPh>
    <rPh sb="79" eb="81">
      <t>ケントウ</t>
    </rPh>
    <phoneticPr fontId="13"/>
  </si>
  <si>
    <t>やむを得ないのかもしれないが、HPのアクセス数を目標にすることは本来の目的に合わせて適切なのか。また目標を引き下げたにもかかわらず、達成率は低下している。提供コンテンツの魅力はどうか。HPに情報が詰め込まれ過ぎている印象を受ける。</t>
    <rPh sb="3" eb="4">
      <t>エ</t>
    </rPh>
    <rPh sb="22" eb="23">
      <t>スウ</t>
    </rPh>
    <rPh sb="24" eb="26">
      <t>モクヒョウ</t>
    </rPh>
    <rPh sb="32" eb="34">
      <t>ホンライ</t>
    </rPh>
    <rPh sb="35" eb="37">
      <t>モクテキ</t>
    </rPh>
    <rPh sb="38" eb="39">
      <t>ア</t>
    </rPh>
    <rPh sb="42" eb="44">
      <t>テキセツ</t>
    </rPh>
    <rPh sb="50" eb="52">
      <t>モクヒョウ</t>
    </rPh>
    <rPh sb="53" eb="54">
      <t>ヒ</t>
    </rPh>
    <rPh sb="55" eb="56">
      <t>サ</t>
    </rPh>
    <rPh sb="66" eb="69">
      <t>タッセイリツ</t>
    </rPh>
    <rPh sb="70" eb="72">
      <t>テイカ</t>
    </rPh>
    <rPh sb="77" eb="79">
      <t>テイキョウ</t>
    </rPh>
    <rPh sb="85" eb="87">
      <t>ミリョク</t>
    </rPh>
    <rPh sb="95" eb="97">
      <t>ジョウホウ</t>
    </rPh>
    <rPh sb="98" eb="99">
      <t>ツ</t>
    </rPh>
    <rPh sb="100" eb="101">
      <t>コ</t>
    </rPh>
    <rPh sb="103" eb="104">
      <t>ス</t>
    </rPh>
    <rPh sb="108" eb="110">
      <t>インショウ</t>
    </rPh>
    <rPh sb="111" eb="112">
      <t>ウ</t>
    </rPh>
    <phoneticPr fontId="13"/>
  </si>
  <si>
    <t>外部有識者の所見を踏まえ、より適切なアウトカムの設定を検討すること。事業を見直し、成果実績が目標を達成できるよう、改善を図ること。</t>
    <rPh sb="0" eb="2">
      <t>ガイブ</t>
    </rPh>
    <rPh sb="2" eb="5">
      <t>ユウシキシャ</t>
    </rPh>
    <rPh sb="6" eb="8">
      <t>ショケン</t>
    </rPh>
    <rPh sb="9" eb="10">
      <t>フ</t>
    </rPh>
    <rPh sb="15" eb="17">
      <t>テキセツ</t>
    </rPh>
    <rPh sb="24" eb="26">
      <t>セッテイ</t>
    </rPh>
    <rPh sb="27" eb="29">
      <t>ケントウ</t>
    </rPh>
    <rPh sb="34" eb="36">
      <t>ジギョウ</t>
    </rPh>
    <rPh sb="37" eb="39">
      <t>ミナオ</t>
    </rPh>
    <rPh sb="41" eb="43">
      <t>セイカ</t>
    </rPh>
    <rPh sb="43" eb="45">
      <t>ジッセキ</t>
    </rPh>
    <rPh sb="46" eb="48">
      <t>モクヒョウ</t>
    </rPh>
    <rPh sb="49" eb="51">
      <t>タッセイ</t>
    </rPh>
    <rPh sb="57" eb="59">
      <t>カイゼン</t>
    </rPh>
    <rPh sb="60" eb="61">
      <t>ハカ</t>
    </rPh>
    <phoneticPr fontId="13"/>
  </si>
  <si>
    <t>長期にわたる継続的な調査が必要なことは理解できる。国民の健康に関わるテーマだけに、科学的知見に基づいた適切な政策決定がなされるよう、効果的な調査を続けていってほしい。</t>
    <rPh sb="0" eb="2">
      <t>チョウキ</t>
    </rPh>
    <rPh sb="6" eb="9">
      <t>ケイゾクテキ</t>
    </rPh>
    <rPh sb="10" eb="12">
      <t>チョウサ</t>
    </rPh>
    <rPh sb="13" eb="15">
      <t>ヒツヨウ</t>
    </rPh>
    <rPh sb="19" eb="21">
      <t>リカイ</t>
    </rPh>
    <rPh sb="25" eb="27">
      <t>コクミン</t>
    </rPh>
    <rPh sb="28" eb="30">
      <t>ケンコウ</t>
    </rPh>
    <rPh sb="31" eb="32">
      <t>カカ</t>
    </rPh>
    <rPh sb="41" eb="44">
      <t>カガクテキ</t>
    </rPh>
    <rPh sb="44" eb="46">
      <t>チケン</t>
    </rPh>
    <rPh sb="47" eb="48">
      <t>モト</t>
    </rPh>
    <rPh sb="51" eb="53">
      <t>テキセツ</t>
    </rPh>
    <rPh sb="54" eb="58">
      <t>セイサクケッテイ</t>
    </rPh>
    <rPh sb="66" eb="69">
      <t>コウカテキ</t>
    </rPh>
    <rPh sb="70" eb="72">
      <t>チョウサ</t>
    </rPh>
    <rPh sb="73" eb="74">
      <t>ツヅ</t>
    </rPh>
    <phoneticPr fontId="13"/>
  </si>
  <si>
    <t>外部有識者の所見のとおり、効果的な事業実施となるよう、事業内容を不断に見直しつつ、引き続き着実に調査業務等を遂行すること。</t>
    <rPh sb="0" eb="2">
      <t>ガイブ</t>
    </rPh>
    <rPh sb="2" eb="5">
      <t>ユウシキシャ</t>
    </rPh>
    <rPh sb="6" eb="8">
      <t>ショケン</t>
    </rPh>
    <rPh sb="13" eb="16">
      <t>コウカテキ</t>
    </rPh>
    <rPh sb="17" eb="19">
      <t>ジギョウ</t>
    </rPh>
    <rPh sb="19" eb="21">
      <t>ジッシ</t>
    </rPh>
    <rPh sb="27" eb="29">
      <t>ジギョウ</t>
    </rPh>
    <rPh sb="29" eb="31">
      <t>ナイヨウ</t>
    </rPh>
    <rPh sb="32" eb="34">
      <t>フダン</t>
    </rPh>
    <rPh sb="35" eb="37">
      <t>ミナオ</t>
    </rPh>
    <rPh sb="41" eb="42">
      <t>ヒ</t>
    </rPh>
    <rPh sb="43" eb="44">
      <t>ツヅ</t>
    </rPh>
    <rPh sb="45" eb="47">
      <t>チャクジツ</t>
    </rPh>
    <rPh sb="48" eb="50">
      <t>チョウサ</t>
    </rPh>
    <rPh sb="50" eb="53">
      <t>ギョウムトウ</t>
    </rPh>
    <rPh sb="54" eb="56">
      <t>スイコウ</t>
    </rPh>
    <phoneticPr fontId="13"/>
  </si>
  <si>
    <t>予算規模が大きいだけに、予算の効率的・効果的な使用に努めて欲しい。例えば、研究開発予算は、案件名を見る限り、なぜ当機構が実施する必要があるのか、他の環境省部局や関連組織の業務との重複はないのか、判然としない。また、地球環境基金業務は、NPO等への助成の結果生じた環境や社会へのインパクトを評価し、さらなる戦略的な助成事業にすべく、常に改善を目指してほしい。</t>
    <rPh sb="0" eb="4">
      <t>ヨサンキボ</t>
    </rPh>
    <rPh sb="5" eb="6">
      <t>オオ</t>
    </rPh>
    <rPh sb="12" eb="14">
      <t>ヨサン</t>
    </rPh>
    <rPh sb="15" eb="18">
      <t>コウリツテキ</t>
    </rPh>
    <rPh sb="19" eb="22">
      <t>コウカテキ</t>
    </rPh>
    <rPh sb="23" eb="25">
      <t>シヨウ</t>
    </rPh>
    <rPh sb="26" eb="27">
      <t>ツト</t>
    </rPh>
    <rPh sb="29" eb="30">
      <t>ホ</t>
    </rPh>
    <rPh sb="33" eb="34">
      <t>タト</t>
    </rPh>
    <rPh sb="37" eb="43">
      <t>ケンキュウカイハツヨサン</t>
    </rPh>
    <rPh sb="45" eb="48">
      <t>アンケンメイ</t>
    </rPh>
    <rPh sb="49" eb="50">
      <t>ミ</t>
    </rPh>
    <rPh sb="51" eb="52">
      <t>カギ</t>
    </rPh>
    <rPh sb="56" eb="57">
      <t>トウ</t>
    </rPh>
    <rPh sb="57" eb="59">
      <t>キコウ</t>
    </rPh>
    <rPh sb="60" eb="62">
      <t>ジッシ</t>
    </rPh>
    <rPh sb="64" eb="66">
      <t>ヒツヨウ</t>
    </rPh>
    <rPh sb="72" eb="73">
      <t>タ</t>
    </rPh>
    <rPh sb="74" eb="77">
      <t>カンキョウショウ</t>
    </rPh>
    <rPh sb="77" eb="79">
      <t>ブキョク</t>
    </rPh>
    <rPh sb="80" eb="84">
      <t>カンレンソシキ</t>
    </rPh>
    <rPh sb="85" eb="87">
      <t>ギョウム</t>
    </rPh>
    <rPh sb="89" eb="91">
      <t>チョウフク</t>
    </rPh>
    <rPh sb="97" eb="99">
      <t>ハンゼン</t>
    </rPh>
    <rPh sb="107" eb="113">
      <t>チキュウカンキョウキキン</t>
    </rPh>
    <rPh sb="113" eb="115">
      <t>ギョウム</t>
    </rPh>
    <rPh sb="120" eb="121">
      <t>トウ</t>
    </rPh>
    <rPh sb="123" eb="125">
      <t>ジョセイ</t>
    </rPh>
    <rPh sb="126" eb="128">
      <t>ケッカ</t>
    </rPh>
    <rPh sb="128" eb="129">
      <t>ショウ</t>
    </rPh>
    <rPh sb="131" eb="133">
      <t>カンキョウ</t>
    </rPh>
    <rPh sb="134" eb="136">
      <t>シャカイ</t>
    </rPh>
    <rPh sb="144" eb="146">
      <t>ヒョウカ</t>
    </rPh>
    <rPh sb="152" eb="155">
      <t>センリャクテキ</t>
    </rPh>
    <rPh sb="156" eb="160">
      <t>ジョセイジギョウ</t>
    </rPh>
    <rPh sb="165" eb="166">
      <t>ツネ</t>
    </rPh>
    <rPh sb="167" eb="169">
      <t>カイゼン</t>
    </rPh>
    <rPh sb="170" eb="172">
      <t>メザ</t>
    </rPh>
    <phoneticPr fontId="13"/>
  </si>
  <si>
    <t>外部有識者の所見を踏まえ、各支出内容について、環境再生保全機構の実施の必要性や、環境本省を含めた他業務との棲み分けを見直し、予算の効率的・効果的な使用に努めること。地球環境基金業務は、環境や社会へのインパクトを評価し、常に業務改善を図りながら、より効果的な事業実施を図ること。</t>
    <rPh sb="0" eb="2">
      <t>ガイブ</t>
    </rPh>
    <rPh sb="2" eb="5">
      <t>ユウシキシャ</t>
    </rPh>
    <rPh sb="6" eb="8">
      <t>ショケン</t>
    </rPh>
    <rPh sb="9" eb="10">
      <t>フ</t>
    </rPh>
    <rPh sb="13" eb="14">
      <t>カク</t>
    </rPh>
    <rPh sb="14" eb="16">
      <t>シシュツ</t>
    </rPh>
    <rPh sb="16" eb="18">
      <t>ナイヨウ</t>
    </rPh>
    <rPh sb="23" eb="25">
      <t>カンキョウ</t>
    </rPh>
    <rPh sb="25" eb="27">
      <t>サイセイ</t>
    </rPh>
    <rPh sb="27" eb="29">
      <t>ホゼン</t>
    </rPh>
    <rPh sb="29" eb="31">
      <t>キコウ</t>
    </rPh>
    <rPh sb="32" eb="34">
      <t>ジッシ</t>
    </rPh>
    <rPh sb="35" eb="38">
      <t>ヒツヨウセイ</t>
    </rPh>
    <rPh sb="40" eb="42">
      <t>カンキョウ</t>
    </rPh>
    <rPh sb="42" eb="44">
      <t>ホンショウ</t>
    </rPh>
    <rPh sb="45" eb="46">
      <t>フク</t>
    </rPh>
    <rPh sb="48" eb="51">
      <t>タギョウム</t>
    </rPh>
    <rPh sb="53" eb="54">
      <t>ス</t>
    </rPh>
    <rPh sb="55" eb="56">
      <t>ワ</t>
    </rPh>
    <rPh sb="58" eb="60">
      <t>ミナオ</t>
    </rPh>
    <rPh sb="62" eb="64">
      <t>ヨサン</t>
    </rPh>
    <rPh sb="65" eb="68">
      <t>コウリツテキ</t>
    </rPh>
    <rPh sb="69" eb="72">
      <t>コウカテキ</t>
    </rPh>
    <rPh sb="73" eb="75">
      <t>シヨウ</t>
    </rPh>
    <rPh sb="76" eb="77">
      <t>ツト</t>
    </rPh>
    <rPh sb="82" eb="84">
      <t>チキュウ</t>
    </rPh>
    <rPh sb="84" eb="86">
      <t>カンキョウ</t>
    </rPh>
    <rPh sb="86" eb="88">
      <t>キキン</t>
    </rPh>
    <rPh sb="88" eb="90">
      <t>ギョウム</t>
    </rPh>
    <rPh sb="92" eb="94">
      <t>カンキョウ</t>
    </rPh>
    <rPh sb="95" eb="97">
      <t>シャカイ</t>
    </rPh>
    <rPh sb="105" eb="107">
      <t>ヒョウカ</t>
    </rPh>
    <rPh sb="109" eb="110">
      <t>ツネ</t>
    </rPh>
    <rPh sb="111" eb="113">
      <t>ギョウム</t>
    </rPh>
    <rPh sb="113" eb="115">
      <t>カイゼン</t>
    </rPh>
    <rPh sb="116" eb="117">
      <t>ハカ</t>
    </rPh>
    <rPh sb="124" eb="127">
      <t>コウカテキ</t>
    </rPh>
    <rPh sb="128" eb="130">
      <t>ジギョウ</t>
    </rPh>
    <rPh sb="130" eb="132">
      <t>ジッシ</t>
    </rPh>
    <rPh sb="133" eb="134">
      <t>ハカ</t>
    </rPh>
    <phoneticPr fontId="13"/>
  </si>
  <si>
    <t>〇基盤的かつ総合的な環境研究を推進する機関としての国立環境研究所の存在意義に鑑み、同研究所の業務運営に必要な経費を国が交付することについては、特段の問題があるとは思えないが、それのことは当然のことながら交付金が適切かつ効果的に活用されて、量的・質的にも高い水準の成果が生み出され、社会に還元されていくことが前提となる。
〇本事業の成果指標に係る大臣評価においては、すべての項目についてB以上の評価がなされており、そのうち同研究所の基幹業務として位置付けられる、気候変動適応に関する業務はS、環境研究に関する業務はA、環境情報の収集・整理・提供業務はAといずれも高い評価を得ている。ただし、その根拠が同研究所の「業務実績評価書」とあるものの、同研究所および環境省のホームページのいずれにおいても令和元年度業務実績評価書を確認することができなかった。他方、同研究所による自己評価結果を示すものである「令和元年度業務実績等報告書」は確認できたため、それと照らし合わせたところ、自己評価結果と大臣評価とが完全に一致していた。評価結果自体に特段の問題があるとは思えないが、外部からの中立的・客観的な評価を経ていることが分かるような情報提供方法の工夫があると良いと思われる。
〇気候変動適応に関する業務において、一般競争契約における一者応札が複数件みられ、それらのほとんどにおいて高い落札率となっていることから、複数者応札による競争性の確保に向けた努力がなされることを期待する。</t>
  </si>
  <si>
    <t>外部有識者の所見のとおり、成果実績の根拠資料について、広く明らかにされていることを確認するとともに、それが中立的・客観的な評価であることが分かるような情報提供方法の工夫について検討すること。また、一者応札の解消等、競争性を確保した調達となるように努めること。</t>
    <rPh sb="0" eb="2">
      <t>ガイブ</t>
    </rPh>
    <rPh sb="2" eb="5">
      <t>ユウシキシャ</t>
    </rPh>
    <rPh sb="6" eb="8">
      <t>ショケン</t>
    </rPh>
    <rPh sb="13" eb="15">
      <t>セイカ</t>
    </rPh>
    <rPh sb="15" eb="17">
      <t>ジッセキ</t>
    </rPh>
    <rPh sb="18" eb="20">
      <t>コンキョ</t>
    </rPh>
    <rPh sb="20" eb="22">
      <t>シリョウ</t>
    </rPh>
    <rPh sb="27" eb="28">
      <t>ヒロ</t>
    </rPh>
    <rPh sb="29" eb="30">
      <t>アキ</t>
    </rPh>
    <rPh sb="41" eb="43">
      <t>カクニン</t>
    </rPh>
    <rPh sb="53" eb="56">
      <t>チュウリツテキ</t>
    </rPh>
    <rPh sb="57" eb="60">
      <t>キャッカンテキ</t>
    </rPh>
    <rPh sb="61" eb="63">
      <t>ヒョウカ</t>
    </rPh>
    <rPh sb="69" eb="70">
      <t>ワ</t>
    </rPh>
    <rPh sb="75" eb="77">
      <t>ジョウホウ</t>
    </rPh>
    <rPh sb="77" eb="79">
      <t>テイキョウ</t>
    </rPh>
    <rPh sb="79" eb="81">
      <t>ホウホウ</t>
    </rPh>
    <rPh sb="82" eb="84">
      <t>クフウ</t>
    </rPh>
    <rPh sb="88" eb="90">
      <t>ケントウ</t>
    </rPh>
    <rPh sb="98" eb="99">
      <t>イッ</t>
    </rPh>
    <rPh sb="99" eb="100">
      <t>シャ</t>
    </rPh>
    <rPh sb="100" eb="102">
      <t>オウサツ</t>
    </rPh>
    <rPh sb="103" eb="105">
      <t>カイショウ</t>
    </rPh>
    <rPh sb="105" eb="106">
      <t>トウ</t>
    </rPh>
    <rPh sb="107" eb="110">
      <t>キョウソウセイ</t>
    </rPh>
    <rPh sb="111" eb="113">
      <t>カクホ</t>
    </rPh>
    <rPh sb="115" eb="117">
      <t>チョウタツ</t>
    </rPh>
    <rPh sb="123" eb="124">
      <t>ツト</t>
    </rPh>
    <phoneticPr fontId="13"/>
  </si>
  <si>
    <t>環境問題がグローバルな重要課題となる中で、中核の研究機関である環境研の研究環境整備は、極めて重要なので、着実に進めて欲しい。</t>
    <rPh sb="0" eb="2">
      <t>カンキョウ</t>
    </rPh>
    <rPh sb="2" eb="4">
      <t>モンダイ</t>
    </rPh>
    <rPh sb="11" eb="13">
      <t>ジュウヨウ</t>
    </rPh>
    <rPh sb="13" eb="15">
      <t>カダイ</t>
    </rPh>
    <rPh sb="18" eb="19">
      <t>ナカ</t>
    </rPh>
    <rPh sb="21" eb="23">
      <t>チュウカク</t>
    </rPh>
    <rPh sb="24" eb="26">
      <t>ケンキュウ</t>
    </rPh>
    <rPh sb="26" eb="28">
      <t>キカン</t>
    </rPh>
    <rPh sb="31" eb="34">
      <t>カンキョウケン</t>
    </rPh>
    <rPh sb="35" eb="37">
      <t>ケンキュウ</t>
    </rPh>
    <rPh sb="37" eb="39">
      <t>カンキョウ</t>
    </rPh>
    <rPh sb="39" eb="41">
      <t>セイビ</t>
    </rPh>
    <rPh sb="43" eb="44">
      <t>キワ</t>
    </rPh>
    <rPh sb="46" eb="48">
      <t>ジュウヨウ</t>
    </rPh>
    <rPh sb="52" eb="54">
      <t>チャクジツ</t>
    </rPh>
    <rPh sb="55" eb="56">
      <t>スス</t>
    </rPh>
    <rPh sb="58" eb="59">
      <t>ホ</t>
    </rPh>
    <phoneticPr fontId="13"/>
  </si>
  <si>
    <t>外部有識者の所見のとおり、事業のコスト等は常に点検しつつ、引き続き、着実に研究環境整備に努めること。</t>
    <rPh sb="0" eb="2">
      <t>ガイブ</t>
    </rPh>
    <rPh sb="2" eb="5">
      <t>ユウシキシャ</t>
    </rPh>
    <rPh sb="6" eb="8">
      <t>ショケン</t>
    </rPh>
    <rPh sb="13" eb="15">
      <t>ジギョウ</t>
    </rPh>
    <rPh sb="19" eb="20">
      <t>トウ</t>
    </rPh>
    <rPh sb="21" eb="22">
      <t>ツネ</t>
    </rPh>
    <rPh sb="23" eb="25">
      <t>テンケン</t>
    </rPh>
    <rPh sb="29" eb="30">
      <t>ヒ</t>
    </rPh>
    <rPh sb="31" eb="32">
      <t>ツヅ</t>
    </rPh>
    <rPh sb="34" eb="36">
      <t>チャクジツ</t>
    </rPh>
    <rPh sb="37" eb="39">
      <t>ケンキュウ</t>
    </rPh>
    <rPh sb="39" eb="41">
      <t>カンキョウ</t>
    </rPh>
    <rPh sb="41" eb="43">
      <t>セイビ</t>
    </rPh>
    <rPh sb="44" eb="45">
      <t>ツト</t>
    </rPh>
    <phoneticPr fontId="13"/>
  </si>
  <si>
    <t>現状をみると、急を要する国際的な課題であると考える。調査とともに、日本自身としての取組はもちろん、国際的なルール徹底への貢献を行なって欲しい。</t>
  </si>
  <si>
    <t>外部有識者からの所見を踏まえ、国際的なルール徹底への貢献を図ること。</t>
    <rPh sb="29" eb="30">
      <t>ハカ</t>
    </rPh>
    <phoneticPr fontId="0"/>
  </si>
  <si>
    <t>国際的な資源循環体制に名を借りた「ごみ輸出＝国際問題」にならないよう、効果的な国際協力を進めて欲しい。</t>
  </si>
  <si>
    <t>外部有識者からの所見を踏まえ、効果的な国際協力を進めるための取組を図ること。</t>
    <rPh sb="30" eb="32">
      <t>トリクミ</t>
    </rPh>
    <rPh sb="33" eb="34">
      <t>ハカ</t>
    </rPh>
    <phoneticPr fontId="0"/>
  </si>
  <si>
    <t>化学物質の処理は環境汚染防止の基本なので、排出量の把握、技術管理者に対する講習などを充実させてほしい。</t>
  </si>
  <si>
    <t>外部有識者からの所見のとおり、排出量の把握、技術管理者に対する講習などの充実を図ること。</t>
    <rPh sb="15" eb="17">
      <t>ハイシュツ</t>
    </rPh>
    <rPh sb="17" eb="18">
      <t>リョウ</t>
    </rPh>
    <rPh sb="19" eb="21">
      <t>ハアク</t>
    </rPh>
    <rPh sb="22" eb="24">
      <t>ギジュツ</t>
    </rPh>
    <rPh sb="24" eb="26">
      <t>カンリ</t>
    </rPh>
    <rPh sb="26" eb="27">
      <t>シャ</t>
    </rPh>
    <rPh sb="28" eb="29">
      <t>タイ</t>
    </rPh>
    <rPh sb="31" eb="33">
      <t>コウシュウ</t>
    </rPh>
    <rPh sb="36" eb="38">
      <t>ジュウジツ</t>
    </rPh>
    <rPh sb="39" eb="40">
      <t>ハカ</t>
    </rPh>
    <phoneticPr fontId="0"/>
  </si>
  <si>
    <t>海洋プラスチック汚染問題が国際的にクローズアップされる中で、日本が関わる廃棄物輸出入が結果的に汚染につながらないように海外とも連携して業務を進めて欲しい。</t>
  </si>
  <si>
    <t>外部有識者の所見のとおり、日本が関わる廃棄物輸出入が結果的に汚染につながらないように海外とも連携して業務を進めること。</t>
    <rPh sb="0" eb="2">
      <t>ガイブ</t>
    </rPh>
    <rPh sb="2" eb="5">
      <t>ユウシキシャ</t>
    </rPh>
    <rPh sb="6" eb="8">
      <t>ショケン</t>
    </rPh>
    <phoneticPr fontId="0"/>
  </si>
  <si>
    <t>・　当該事業は長期的温室効果ガス削減対策を検討する上で大変有用な事業である。また、アウトカムの実績でも示されているとおり毎年目標を超える科学的知見の集積効果が出ており、評価できる。
・　今後は、本事業で検討、策定された成果文書数だけでなく、この成果を当該事業の目標である「我が国及び途上国の温室効果ガス低排出発展戦略」の検討にどの程度、またどのように活用したかというアウトカムを明らかにする必要がある。</t>
    <phoneticPr fontId="13"/>
  </si>
  <si>
    <t>外部有識者の所見の通り、本事業で検討、策定された成果文書数だけでなく、この成果を「我が国及び途上国の温室効果ガス低排出発展戦略」の検討にどの程度、またどのように活用したかというアウトカムを明らかにするよう検討すること。</t>
    <rPh sb="0" eb="2">
      <t>ガイブ</t>
    </rPh>
    <rPh sb="2" eb="5">
      <t>ユウシキシャ</t>
    </rPh>
    <rPh sb="6" eb="8">
      <t>ショケン</t>
    </rPh>
    <rPh sb="9" eb="10">
      <t>トオ</t>
    </rPh>
    <rPh sb="102" eb="104">
      <t>ケントウ</t>
    </rPh>
    <phoneticPr fontId="13"/>
  </si>
  <si>
    <t>平成30年度の予算執行率が低下した原因は何か。CO2排出量の削減についても目標を大きく下回っているが、何が原因か。ゴミ発電で発生するエネルギーの効率的な利用は重要な政策であるが、補助することで発電所の運営コストを売電でまかなえているのか。示されているCO2削減の費用は少し高いと考えられ、補助対象を絞り込む必要があるのではないか。</t>
    <rPh sb="0" eb="2">
      <t>ヘイセイ</t>
    </rPh>
    <rPh sb="4" eb="6">
      <t>ネンド</t>
    </rPh>
    <rPh sb="7" eb="9">
      <t>ヨサン</t>
    </rPh>
    <rPh sb="9" eb="12">
      <t>シッコウリツ</t>
    </rPh>
    <rPh sb="13" eb="15">
      <t>テイカ</t>
    </rPh>
    <rPh sb="17" eb="19">
      <t>ゲンイン</t>
    </rPh>
    <rPh sb="20" eb="21">
      <t>ナニ</t>
    </rPh>
    <rPh sb="26" eb="29">
      <t>ハイシュツリョウ</t>
    </rPh>
    <rPh sb="30" eb="32">
      <t>サクゲン</t>
    </rPh>
    <rPh sb="37" eb="39">
      <t>モクヒョウ</t>
    </rPh>
    <rPh sb="40" eb="41">
      <t>オオ</t>
    </rPh>
    <rPh sb="43" eb="45">
      <t>シタマワ</t>
    </rPh>
    <rPh sb="51" eb="52">
      <t>ナニ</t>
    </rPh>
    <rPh sb="53" eb="55">
      <t>ゲンイン</t>
    </rPh>
    <rPh sb="59" eb="61">
      <t>ハツデン</t>
    </rPh>
    <rPh sb="62" eb="64">
      <t>ハッセイ</t>
    </rPh>
    <rPh sb="72" eb="75">
      <t>コウリツテキ</t>
    </rPh>
    <rPh sb="76" eb="78">
      <t>リヨウ</t>
    </rPh>
    <rPh sb="79" eb="81">
      <t>ジュウヨウ</t>
    </rPh>
    <rPh sb="82" eb="84">
      <t>セイサク</t>
    </rPh>
    <rPh sb="89" eb="91">
      <t>ホジョ</t>
    </rPh>
    <rPh sb="96" eb="99">
      <t>ハツデンショ</t>
    </rPh>
    <rPh sb="100" eb="102">
      <t>ウンエイ</t>
    </rPh>
    <rPh sb="106" eb="108">
      <t>バイデン</t>
    </rPh>
    <rPh sb="119" eb="120">
      <t>シメ</t>
    </rPh>
    <rPh sb="128" eb="130">
      <t>サクゲン</t>
    </rPh>
    <rPh sb="131" eb="133">
      <t>ヒヨウ</t>
    </rPh>
    <rPh sb="134" eb="135">
      <t>スコ</t>
    </rPh>
    <rPh sb="136" eb="137">
      <t>タカ</t>
    </rPh>
    <rPh sb="139" eb="140">
      <t>カンガ</t>
    </rPh>
    <rPh sb="144" eb="146">
      <t>ホジョ</t>
    </rPh>
    <rPh sb="146" eb="148">
      <t>タイショウ</t>
    </rPh>
    <rPh sb="149" eb="150">
      <t>シボ</t>
    </rPh>
    <rPh sb="151" eb="152">
      <t>コ</t>
    </rPh>
    <rPh sb="153" eb="155">
      <t>ヒツヨウ</t>
    </rPh>
    <phoneticPr fontId="1"/>
  </si>
  <si>
    <t>外部有識者の指摘を踏まえて、予算執行率の低下の原因、目標を下回った原因、コストの懸念等を検証し、補助対象の絞り込みを含めて、事業内容について再度検討すること。</t>
    <rPh sb="0" eb="2">
      <t>ガイブ</t>
    </rPh>
    <rPh sb="2" eb="5">
      <t>ユウシキシャ</t>
    </rPh>
    <rPh sb="6" eb="8">
      <t>シテキ</t>
    </rPh>
    <rPh sb="9" eb="10">
      <t>フ</t>
    </rPh>
    <rPh sb="14" eb="16">
      <t>ヨサン</t>
    </rPh>
    <rPh sb="16" eb="19">
      <t>シッコウリツ</t>
    </rPh>
    <rPh sb="20" eb="22">
      <t>テイカ</t>
    </rPh>
    <rPh sb="23" eb="25">
      <t>ゲンイン</t>
    </rPh>
    <rPh sb="26" eb="28">
      <t>モクヒョウ</t>
    </rPh>
    <rPh sb="29" eb="31">
      <t>シタマワ</t>
    </rPh>
    <rPh sb="33" eb="35">
      <t>ゲンイン</t>
    </rPh>
    <rPh sb="40" eb="42">
      <t>ケネン</t>
    </rPh>
    <rPh sb="42" eb="43">
      <t>トウ</t>
    </rPh>
    <rPh sb="44" eb="46">
      <t>ケンショウ</t>
    </rPh>
    <rPh sb="48" eb="50">
      <t>ホジョ</t>
    </rPh>
    <rPh sb="50" eb="52">
      <t>タイショウ</t>
    </rPh>
    <rPh sb="53" eb="54">
      <t>シボ</t>
    </rPh>
    <rPh sb="55" eb="56">
      <t>コ</t>
    </rPh>
    <rPh sb="58" eb="59">
      <t>フク</t>
    </rPh>
    <rPh sb="62" eb="64">
      <t>ジギョウ</t>
    </rPh>
    <rPh sb="64" eb="66">
      <t>ナイヨウ</t>
    </rPh>
    <rPh sb="70" eb="72">
      <t>サイド</t>
    </rPh>
    <rPh sb="72" eb="74">
      <t>ケントウ</t>
    </rPh>
    <phoneticPr fontId="13"/>
  </si>
  <si>
    <t>気候変動を背景とした異常気象により災害が激甚化しており、避難所の電源確保はますます重要度を増している。政策ニーズは高い。また、脱炭素社会を実現するうえで、こうした政策は社会に対するメッセージ発信効果も大きい。避難所以外にも電源確保に万全を期すべき施設は多いと思われるので、政府のリーダーシップで、優先順位をつけて計画的に、市民の目にも見える形で、政策規模を拡大し強力に推進してもらいたい。</t>
    <rPh sb="0" eb="4">
      <t>キコウヘンドウ</t>
    </rPh>
    <rPh sb="5" eb="7">
      <t>ハイケイ</t>
    </rPh>
    <rPh sb="10" eb="14">
      <t>イジョウキショウ</t>
    </rPh>
    <rPh sb="17" eb="19">
      <t>サイガイ</t>
    </rPh>
    <rPh sb="20" eb="23">
      <t>ゲキジンカ</t>
    </rPh>
    <rPh sb="28" eb="31">
      <t>ヒナンジョ</t>
    </rPh>
    <rPh sb="32" eb="36">
      <t>デンゲンカクホ</t>
    </rPh>
    <rPh sb="41" eb="44">
      <t>ジュウヨウド</t>
    </rPh>
    <rPh sb="45" eb="46">
      <t>マ</t>
    </rPh>
    <rPh sb="51" eb="53">
      <t>セイサク</t>
    </rPh>
    <rPh sb="57" eb="58">
      <t>タカ</t>
    </rPh>
    <rPh sb="69" eb="71">
      <t>ジツゲン</t>
    </rPh>
    <rPh sb="81" eb="83">
      <t>セイサク</t>
    </rPh>
    <rPh sb="84" eb="86">
      <t>シャカイ</t>
    </rPh>
    <rPh sb="87" eb="88">
      <t>タイ</t>
    </rPh>
    <rPh sb="95" eb="99">
      <t>ハッシンコウカ</t>
    </rPh>
    <rPh sb="100" eb="101">
      <t>オオ</t>
    </rPh>
    <rPh sb="104" eb="109">
      <t>ヒナンジョイガイ</t>
    </rPh>
    <rPh sb="111" eb="115">
      <t>デンゲンカクホ</t>
    </rPh>
    <rPh sb="116" eb="118">
      <t>バンゼン</t>
    </rPh>
    <rPh sb="119" eb="120">
      <t>キ</t>
    </rPh>
    <rPh sb="123" eb="125">
      <t>シセツ</t>
    </rPh>
    <rPh sb="126" eb="127">
      <t>オオ</t>
    </rPh>
    <rPh sb="129" eb="130">
      <t>オモ</t>
    </rPh>
    <rPh sb="136" eb="138">
      <t>セイフ</t>
    </rPh>
    <rPh sb="148" eb="152">
      <t>ユウセンジュンイ</t>
    </rPh>
    <rPh sb="156" eb="159">
      <t>ケイカクテキ</t>
    </rPh>
    <rPh sb="161" eb="163">
      <t>シミン</t>
    </rPh>
    <rPh sb="164" eb="165">
      <t>メ</t>
    </rPh>
    <rPh sb="167" eb="168">
      <t>ミ</t>
    </rPh>
    <rPh sb="170" eb="171">
      <t>カタチ</t>
    </rPh>
    <rPh sb="173" eb="175">
      <t>セイサク</t>
    </rPh>
    <rPh sb="175" eb="177">
      <t>キボ</t>
    </rPh>
    <rPh sb="178" eb="180">
      <t>カクダイ</t>
    </rPh>
    <rPh sb="181" eb="183">
      <t>キョウリョク</t>
    </rPh>
    <rPh sb="184" eb="186">
      <t>スイシン</t>
    </rPh>
    <phoneticPr fontId="13"/>
  </si>
  <si>
    <t>外部有識者の指摘を踏まえて、本事業については引き続き進めるとともに、政策ニーズや発信効果の大きさを踏まえて、後継事業等についても検討すること。</t>
    <rPh sb="0" eb="2">
      <t>ガイブ</t>
    </rPh>
    <rPh sb="2" eb="5">
      <t>ユウシキシャ</t>
    </rPh>
    <rPh sb="6" eb="8">
      <t>シテキ</t>
    </rPh>
    <rPh sb="9" eb="10">
      <t>フ</t>
    </rPh>
    <rPh sb="14" eb="15">
      <t>ホン</t>
    </rPh>
    <rPh sb="15" eb="17">
      <t>ジギョウ</t>
    </rPh>
    <rPh sb="22" eb="23">
      <t>ヒ</t>
    </rPh>
    <rPh sb="24" eb="25">
      <t>ツヅ</t>
    </rPh>
    <rPh sb="26" eb="27">
      <t>スス</t>
    </rPh>
    <rPh sb="34" eb="36">
      <t>セイサク</t>
    </rPh>
    <rPh sb="40" eb="42">
      <t>ハッシン</t>
    </rPh>
    <rPh sb="42" eb="44">
      <t>コウカ</t>
    </rPh>
    <rPh sb="45" eb="46">
      <t>オオ</t>
    </rPh>
    <rPh sb="49" eb="50">
      <t>フ</t>
    </rPh>
    <rPh sb="54" eb="56">
      <t>コウケイ</t>
    </rPh>
    <rPh sb="56" eb="58">
      <t>ジギョウ</t>
    </rPh>
    <rPh sb="58" eb="59">
      <t>トウ</t>
    </rPh>
    <rPh sb="64" eb="66">
      <t>ケントウ</t>
    </rPh>
    <phoneticPr fontId="13"/>
  </si>
  <si>
    <t>・　Jクレジットは、地球温暖化対策と地域活性化対策を同時に進めることができ、当該事業の必要性は理解できる。
・　ここ数年の成果実績を見ると、目標値を達成しており、特に１ｔ当たりのCO2削減コストについては目標値を大きく達成している状況である。したがって、Jクレジットを一層推進するためには、目標値の見直しなどを実施する必要がある。
・　現時点では690種類のプロジェクトが登録されているが、まだ、対象プロジェクトが限定されているので、Jクレジット創出・活用促進事業を活用し、対象プロジェクトの拡大に向け、普及啓発を実施する必要がある。</t>
    <phoneticPr fontId="13"/>
  </si>
  <si>
    <t>事業内容の一部改善</t>
    <phoneticPr fontId="13"/>
  </si>
  <si>
    <t>外部有識者の所見を踏まえて、目標値の見直しや更なる普及啓発の方策等について検討すること。</t>
    <phoneticPr fontId="13"/>
  </si>
  <si>
    <t>CO2の予測削減量は目標値に対して200％の超過達成になっているが、削減コストは目標値の７割で留まっている。コストを考えると無理な削減対策につながっているような気がするが。</t>
    <rPh sb="4" eb="6">
      <t>ヨソク</t>
    </rPh>
    <rPh sb="6" eb="8">
      <t>サクゲン</t>
    </rPh>
    <rPh sb="8" eb="9">
      <t>リョウ</t>
    </rPh>
    <rPh sb="10" eb="13">
      <t>モクヒョウチ</t>
    </rPh>
    <rPh sb="14" eb="15">
      <t>タイ</t>
    </rPh>
    <rPh sb="22" eb="24">
      <t>チョウカ</t>
    </rPh>
    <rPh sb="24" eb="26">
      <t>タッセイ</t>
    </rPh>
    <rPh sb="34" eb="36">
      <t>サクゲン</t>
    </rPh>
    <rPh sb="40" eb="43">
      <t>モクヒョウチ</t>
    </rPh>
    <rPh sb="45" eb="46">
      <t>ワリ</t>
    </rPh>
    <rPh sb="47" eb="48">
      <t>トド</t>
    </rPh>
    <rPh sb="58" eb="59">
      <t>カンガ</t>
    </rPh>
    <rPh sb="62" eb="64">
      <t>ムリ</t>
    </rPh>
    <rPh sb="65" eb="67">
      <t>サクゲン</t>
    </rPh>
    <rPh sb="67" eb="69">
      <t>タイサク</t>
    </rPh>
    <rPh sb="80" eb="81">
      <t>キ</t>
    </rPh>
    <phoneticPr fontId="13"/>
  </si>
  <si>
    <t>外部有識者の指摘を踏まえて、コストの点も含めて本事業の結果を検証し、今後の類似事業に生かすこと。</t>
    <rPh sb="0" eb="2">
      <t>ガイブ</t>
    </rPh>
    <rPh sb="2" eb="5">
      <t>ユウシキシャ</t>
    </rPh>
    <rPh sb="6" eb="8">
      <t>シテキ</t>
    </rPh>
    <rPh sb="9" eb="10">
      <t>フ</t>
    </rPh>
    <rPh sb="18" eb="19">
      <t>テン</t>
    </rPh>
    <rPh sb="20" eb="21">
      <t>フク</t>
    </rPh>
    <rPh sb="23" eb="24">
      <t>ホン</t>
    </rPh>
    <rPh sb="24" eb="26">
      <t>ジギョウ</t>
    </rPh>
    <rPh sb="27" eb="29">
      <t>ケッカ</t>
    </rPh>
    <rPh sb="30" eb="32">
      <t>ケンショウ</t>
    </rPh>
    <rPh sb="34" eb="36">
      <t>コンゴ</t>
    </rPh>
    <rPh sb="37" eb="39">
      <t>ルイジ</t>
    </rPh>
    <rPh sb="39" eb="41">
      <t>ジギョウ</t>
    </rPh>
    <rPh sb="42" eb="43">
      <t>イ</t>
    </rPh>
    <phoneticPr fontId="13"/>
  </si>
  <si>
    <t>政策効果という点では、参加事業者数も小さく、インパクトに欠ける。また、そもそも成果目標に掲げた数値は、この政策のポイントである排出枠取引の効果とは言えない。排出枠取引という政策介入によって、しなかった場合に比べてどれだけ上積みできたか、効果の検証が必要。また、排出枠取引の問題は、事業者ごとの排出枠を公平・公正に設定することが極めて困難なことであるので、この点を含め、政策全体の総括評価をすべき。継続すべき政策ではないと考える。</t>
    <rPh sb="0" eb="2">
      <t>セイサク</t>
    </rPh>
    <rPh sb="2" eb="4">
      <t>コウカ</t>
    </rPh>
    <rPh sb="7" eb="8">
      <t>テン</t>
    </rPh>
    <rPh sb="11" eb="17">
      <t>サンカジギョウシャスウ</t>
    </rPh>
    <rPh sb="18" eb="19">
      <t>チイ</t>
    </rPh>
    <rPh sb="28" eb="29">
      <t>カ</t>
    </rPh>
    <rPh sb="39" eb="43">
      <t>セイカモクヒョウ</t>
    </rPh>
    <rPh sb="44" eb="45">
      <t>カカ</t>
    </rPh>
    <rPh sb="47" eb="49">
      <t>スウチ</t>
    </rPh>
    <rPh sb="53" eb="55">
      <t>セイサク</t>
    </rPh>
    <rPh sb="63" eb="66">
      <t>ハイシュツワク</t>
    </rPh>
    <rPh sb="66" eb="68">
      <t>トリヒキ</t>
    </rPh>
    <rPh sb="69" eb="71">
      <t>コウカ</t>
    </rPh>
    <rPh sb="73" eb="74">
      <t>イ</t>
    </rPh>
    <rPh sb="78" eb="81">
      <t>ハイシュツワク</t>
    </rPh>
    <rPh sb="81" eb="83">
      <t>トリヒキ</t>
    </rPh>
    <rPh sb="130" eb="133">
      <t>ハイシュツワク</t>
    </rPh>
    <rPh sb="133" eb="135">
      <t>トリヒキ</t>
    </rPh>
    <rPh sb="136" eb="138">
      <t>モンダイ</t>
    </rPh>
    <rPh sb="140" eb="143">
      <t>ジギョウシャ</t>
    </rPh>
    <rPh sb="146" eb="149">
      <t>ハイシュツワク</t>
    </rPh>
    <rPh sb="150" eb="152">
      <t>コウヘイ</t>
    </rPh>
    <rPh sb="153" eb="155">
      <t>コウセイ</t>
    </rPh>
    <rPh sb="156" eb="158">
      <t>セッテイ</t>
    </rPh>
    <rPh sb="163" eb="164">
      <t>キワ</t>
    </rPh>
    <rPh sb="166" eb="168">
      <t>コンナン</t>
    </rPh>
    <rPh sb="179" eb="180">
      <t>テン</t>
    </rPh>
    <rPh sb="181" eb="182">
      <t>フク</t>
    </rPh>
    <rPh sb="186" eb="188">
      <t>ゼンタイ</t>
    </rPh>
    <rPh sb="189" eb="191">
      <t>ソウカツ</t>
    </rPh>
    <rPh sb="191" eb="193">
      <t>ヒョウカ</t>
    </rPh>
    <rPh sb="203" eb="205">
      <t>セイサク</t>
    </rPh>
    <rPh sb="210" eb="211">
      <t>カンガ</t>
    </rPh>
    <phoneticPr fontId="13"/>
  </si>
  <si>
    <t>外部有識者の指摘を踏まえて、本事業の効果の検証や、政策全体の総括評価を実施すること。</t>
    <rPh sb="0" eb="2">
      <t>ガイブ</t>
    </rPh>
    <rPh sb="2" eb="5">
      <t>ユウシキシャ</t>
    </rPh>
    <rPh sb="6" eb="8">
      <t>シテキ</t>
    </rPh>
    <rPh sb="9" eb="10">
      <t>フ</t>
    </rPh>
    <rPh sb="14" eb="15">
      <t>ホン</t>
    </rPh>
    <rPh sb="15" eb="17">
      <t>ジギョウ</t>
    </rPh>
    <rPh sb="35" eb="37">
      <t>ジッシ</t>
    </rPh>
    <phoneticPr fontId="13"/>
  </si>
  <si>
    <t>外部有識者の指摘を踏まえて、今後のスケジュール感を検証すること。</t>
    <rPh sb="0" eb="2">
      <t>ガイブ</t>
    </rPh>
    <rPh sb="2" eb="5">
      <t>ユウシキシャ</t>
    </rPh>
    <rPh sb="6" eb="8">
      <t>シテキ</t>
    </rPh>
    <rPh sb="9" eb="10">
      <t>フ</t>
    </rPh>
    <rPh sb="14" eb="16">
      <t>コンゴ</t>
    </rPh>
    <rPh sb="23" eb="24">
      <t>カン</t>
    </rPh>
    <rPh sb="25" eb="27">
      <t>ケンショウ</t>
    </rPh>
    <phoneticPr fontId="13"/>
  </si>
  <si>
    <t>ＵＮＥＰへの拠出は国際機関でのプレゼンス確保に必要なので、引き続き維持してもらいたい。日本の高効率フロン機器の海外展開に向けた調査は予定通り実施できるのか？コロナウィルスの感染拡大で２０２１年度にずれ込むことはないのか。</t>
    <rPh sb="6" eb="8">
      <t>キョシュツ</t>
    </rPh>
    <rPh sb="9" eb="11">
      <t>コクサイ</t>
    </rPh>
    <rPh sb="11" eb="13">
      <t>キカン</t>
    </rPh>
    <rPh sb="20" eb="22">
      <t>カクホ</t>
    </rPh>
    <rPh sb="23" eb="25">
      <t>ヒツヨウ</t>
    </rPh>
    <rPh sb="29" eb="30">
      <t>ヒ</t>
    </rPh>
    <rPh sb="31" eb="32">
      <t>ツヅ</t>
    </rPh>
    <rPh sb="33" eb="35">
      <t>イジ</t>
    </rPh>
    <rPh sb="43" eb="45">
      <t>ニホン</t>
    </rPh>
    <rPh sb="46" eb="49">
      <t>コウコウリツ</t>
    </rPh>
    <rPh sb="52" eb="54">
      <t>キキ</t>
    </rPh>
    <rPh sb="55" eb="57">
      <t>カイガイ</t>
    </rPh>
    <rPh sb="57" eb="59">
      <t>テンカイ</t>
    </rPh>
    <rPh sb="60" eb="61">
      <t>ム</t>
    </rPh>
    <rPh sb="63" eb="65">
      <t>チョウサ</t>
    </rPh>
    <rPh sb="66" eb="68">
      <t>ヨテイ</t>
    </rPh>
    <rPh sb="68" eb="69">
      <t>ドオ</t>
    </rPh>
    <rPh sb="70" eb="72">
      <t>ジッシ</t>
    </rPh>
    <rPh sb="86" eb="88">
      <t>カンセン</t>
    </rPh>
    <rPh sb="88" eb="90">
      <t>カクダイ</t>
    </rPh>
    <rPh sb="95" eb="97">
      <t>ネンド</t>
    </rPh>
    <rPh sb="100" eb="101">
      <t>コ</t>
    </rPh>
    <phoneticPr fontId="13"/>
  </si>
  <si>
    <t>外部有識者の指摘の通り、海外展開に向けた調査の今後のスケジュール感を検証すること。</t>
    <rPh sb="0" eb="2">
      <t>ガイブ</t>
    </rPh>
    <rPh sb="2" eb="5">
      <t>ユウシキシャ</t>
    </rPh>
    <rPh sb="6" eb="8">
      <t>シテキ</t>
    </rPh>
    <rPh sb="9" eb="10">
      <t>トオ</t>
    </rPh>
    <rPh sb="12" eb="14">
      <t>カイガイ</t>
    </rPh>
    <rPh sb="14" eb="16">
      <t>テンカイ</t>
    </rPh>
    <rPh sb="17" eb="18">
      <t>ム</t>
    </rPh>
    <rPh sb="20" eb="22">
      <t>チョウサ</t>
    </rPh>
    <rPh sb="23" eb="25">
      <t>コンゴ</t>
    </rPh>
    <rPh sb="32" eb="33">
      <t>カン</t>
    </rPh>
    <rPh sb="34" eb="36">
      <t>ケンショウ</t>
    </rPh>
    <phoneticPr fontId="13"/>
  </si>
  <si>
    <t>事業の目的および必要性は理解できるものの、CO2排出削減量およびエネルギー起源CO2年間削減量1トンあたりの執行額という成果指標に係る実績のいずれもが目標値に比して未達となっていることに加えて、設備導入件数という活動指標についても見込みを下回っている。そうであるにもかかわらず、事業所管部局による「事業の有効性」に係る評価では、「概ね活動見込み通りの実績が得られており、（活動実績が見込みに）見合ったものである」と記載されており、実態と評価との間に乖離がある。併せて、点検結果の欄には、「執行率は88％と高く、必要な設備に対し、価格競争力を持った調達を担保しつつ適切に補助金の拠出を行っている」とあり、予算執行率の高さをもって補助金拠出が適切であるとしている点にも疑問がある。目標値／見込みに対して実績が下回っていることの要因ならびに課題がどこにあるのかを明らかにしたうえで、改善の方向性が示されるべきである。</t>
    <rPh sb="0" eb="2">
      <t>ジギョウ</t>
    </rPh>
    <rPh sb="3" eb="5">
      <t>モクテキ</t>
    </rPh>
    <rPh sb="8" eb="11">
      <t>ヒツヨウセイ</t>
    </rPh>
    <rPh sb="12" eb="14">
      <t>リカイ</t>
    </rPh>
    <rPh sb="24" eb="26">
      <t>ハイシュツ</t>
    </rPh>
    <rPh sb="26" eb="28">
      <t>サクゲン</t>
    </rPh>
    <rPh sb="28" eb="29">
      <t>リョウ</t>
    </rPh>
    <rPh sb="37" eb="39">
      <t>キゲン</t>
    </rPh>
    <rPh sb="42" eb="44">
      <t>ネンカン</t>
    </rPh>
    <rPh sb="44" eb="46">
      <t>サクゲン</t>
    </rPh>
    <rPh sb="46" eb="47">
      <t>リョウ</t>
    </rPh>
    <rPh sb="54" eb="56">
      <t>シッコウ</t>
    </rPh>
    <rPh sb="56" eb="57">
      <t>ガク</t>
    </rPh>
    <rPh sb="60" eb="62">
      <t>セイカ</t>
    </rPh>
    <rPh sb="62" eb="64">
      <t>シヒョウ</t>
    </rPh>
    <rPh sb="65" eb="66">
      <t>カカ</t>
    </rPh>
    <rPh sb="67" eb="69">
      <t>ジッセキ</t>
    </rPh>
    <rPh sb="75" eb="77">
      <t>モクヒョウ</t>
    </rPh>
    <rPh sb="77" eb="78">
      <t>チ</t>
    </rPh>
    <rPh sb="79" eb="80">
      <t>ヒ</t>
    </rPh>
    <rPh sb="82" eb="84">
      <t>ミタツ</t>
    </rPh>
    <rPh sb="93" eb="94">
      <t>クワ</t>
    </rPh>
    <rPh sb="97" eb="99">
      <t>セツビ</t>
    </rPh>
    <rPh sb="99" eb="101">
      <t>ドウニュウ</t>
    </rPh>
    <rPh sb="101" eb="103">
      <t>ケンスウ</t>
    </rPh>
    <rPh sb="106" eb="108">
      <t>カツドウ</t>
    </rPh>
    <rPh sb="108" eb="110">
      <t>シヒョウ</t>
    </rPh>
    <rPh sb="115" eb="117">
      <t>ミコ</t>
    </rPh>
    <rPh sb="119" eb="121">
      <t>シタマワ</t>
    </rPh>
    <rPh sb="139" eb="141">
      <t>ジギョウ</t>
    </rPh>
    <rPh sb="141" eb="143">
      <t>ショカン</t>
    </rPh>
    <rPh sb="143" eb="145">
      <t>ブキョク</t>
    </rPh>
    <rPh sb="149" eb="151">
      <t>ジギョウ</t>
    </rPh>
    <rPh sb="152" eb="155">
      <t>ユウコウセイ</t>
    </rPh>
    <rPh sb="157" eb="158">
      <t>カカ</t>
    </rPh>
    <rPh sb="159" eb="161">
      <t>ヒョウカ</t>
    </rPh>
    <rPh sb="165" eb="166">
      <t>オオム</t>
    </rPh>
    <rPh sb="167" eb="169">
      <t>カツドウ</t>
    </rPh>
    <rPh sb="169" eb="171">
      <t>ミコ</t>
    </rPh>
    <rPh sb="172" eb="173">
      <t>ドオ</t>
    </rPh>
    <rPh sb="175" eb="177">
      <t>ジッセキ</t>
    </rPh>
    <rPh sb="178" eb="179">
      <t>エ</t>
    </rPh>
    <rPh sb="186" eb="188">
      <t>カツドウ</t>
    </rPh>
    <rPh sb="188" eb="190">
      <t>ジッセキ</t>
    </rPh>
    <rPh sb="191" eb="193">
      <t>ミコ</t>
    </rPh>
    <rPh sb="196" eb="198">
      <t>ミア</t>
    </rPh>
    <rPh sb="207" eb="209">
      <t>キサイ</t>
    </rPh>
    <rPh sb="215" eb="217">
      <t>ジッタイ</t>
    </rPh>
    <rPh sb="218" eb="220">
      <t>ヒョウカ</t>
    </rPh>
    <rPh sb="222" eb="223">
      <t>アイダ</t>
    </rPh>
    <rPh sb="224" eb="226">
      <t>カイリ</t>
    </rPh>
    <rPh sb="230" eb="231">
      <t>アワ</t>
    </rPh>
    <rPh sb="234" eb="236">
      <t>テンケン</t>
    </rPh>
    <rPh sb="236" eb="238">
      <t>ケッカ</t>
    </rPh>
    <rPh sb="239" eb="240">
      <t>ラン</t>
    </rPh>
    <rPh sb="244" eb="246">
      <t>シッコウ</t>
    </rPh>
    <rPh sb="246" eb="247">
      <t>リツ</t>
    </rPh>
    <rPh sb="252" eb="253">
      <t>タカ</t>
    </rPh>
    <rPh sb="255" eb="257">
      <t>ヒツヨウ</t>
    </rPh>
    <rPh sb="258" eb="260">
      <t>セツビ</t>
    </rPh>
    <rPh sb="261" eb="262">
      <t>タイ</t>
    </rPh>
    <rPh sb="264" eb="266">
      <t>カカク</t>
    </rPh>
    <rPh sb="266" eb="269">
      <t>キョウソウリョク</t>
    </rPh>
    <rPh sb="270" eb="271">
      <t>モ</t>
    </rPh>
    <rPh sb="273" eb="275">
      <t>チョウタツ</t>
    </rPh>
    <rPh sb="276" eb="278">
      <t>タンポ</t>
    </rPh>
    <rPh sb="281" eb="283">
      <t>テキセツ</t>
    </rPh>
    <rPh sb="284" eb="287">
      <t>ホジョキン</t>
    </rPh>
    <rPh sb="288" eb="290">
      <t>キョシュツ</t>
    </rPh>
    <rPh sb="291" eb="292">
      <t>オコナ</t>
    </rPh>
    <rPh sb="301" eb="303">
      <t>ヨサン</t>
    </rPh>
    <rPh sb="303" eb="305">
      <t>シッコウ</t>
    </rPh>
    <rPh sb="305" eb="306">
      <t>リツ</t>
    </rPh>
    <rPh sb="307" eb="308">
      <t>タカ</t>
    </rPh>
    <rPh sb="313" eb="316">
      <t>ホジョキン</t>
    </rPh>
    <rPh sb="316" eb="318">
      <t>キョシュツ</t>
    </rPh>
    <rPh sb="319" eb="321">
      <t>テキセツ</t>
    </rPh>
    <rPh sb="329" eb="330">
      <t>テン</t>
    </rPh>
    <rPh sb="332" eb="334">
      <t>ギモン</t>
    </rPh>
    <rPh sb="338" eb="340">
      <t>モクヒョウ</t>
    </rPh>
    <rPh sb="340" eb="341">
      <t>チ</t>
    </rPh>
    <rPh sb="342" eb="344">
      <t>ミコ</t>
    </rPh>
    <rPh sb="346" eb="347">
      <t>タイ</t>
    </rPh>
    <rPh sb="349" eb="351">
      <t>ジッセキ</t>
    </rPh>
    <rPh sb="352" eb="354">
      <t>シタマワ</t>
    </rPh>
    <rPh sb="361" eb="363">
      <t>ヨウイン</t>
    </rPh>
    <rPh sb="367" eb="369">
      <t>カダイ</t>
    </rPh>
    <rPh sb="378" eb="379">
      <t>アキ</t>
    </rPh>
    <rPh sb="388" eb="390">
      <t>カイゼン</t>
    </rPh>
    <rPh sb="391" eb="394">
      <t>ホウコウセイ</t>
    </rPh>
    <rPh sb="395" eb="396">
      <t>シメ</t>
    </rPh>
    <phoneticPr fontId="13"/>
  </si>
  <si>
    <t xml:space="preserve">外部有識者の所見の通り、実態と評価との間の乖離についての再確認を行うとともに、成果指標・活動指標いずれも目標値／見込みに対して実績が下回っていることの要因ならびに課題がどこにあるのかを明らかにしたうえで、改善の方向性を示すこと。
</t>
    <rPh sb="12" eb="14">
      <t>ジッタイ</t>
    </rPh>
    <rPh sb="15" eb="17">
      <t>ヒョウカ</t>
    </rPh>
    <rPh sb="19" eb="20">
      <t>アイダ</t>
    </rPh>
    <rPh sb="21" eb="23">
      <t>カイリ</t>
    </rPh>
    <rPh sb="28" eb="31">
      <t>サイカクニン</t>
    </rPh>
    <rPh sb="32" eb="33">
      <t>オコナ</t>
    </rPh>
    <phoneticPr fontId="13"/>
  </si>
  <si>
    <t>大きなポテンシャルを秘めた新素材開発の意義は認めるが、それに政府が関与したことによって何が得られたのか、その成果が明らかではない。民間の研究開発に委ねられるものはそうすべきで、少なくとも、この素材の性能評価、普及するうえでの課題、政府は今後どう関わっていくべきかなど、中間年度における事業評価をしっかり行ったうえで、今後の政策継続可否を判断することが必要。</t>
    <rPh sb="0" eb="1">
      <t>オオ</t>
    </rPh>
    <rPh sb="10" eb="11">
      <t>ヒ</t>
    </rPh>
    <rPh sb="13" eb="14">
      <t>シン</t>
    </rPh>
    <rPh sb="14" eb="16">
      <t>ソザイ</t>
    </rPh>
    <rPh sb="16" eb="18">
      <t>カイハツ</t>
    </rPh>
    <rPh sb="19" eb="21">
      <t>イギ</t>
    </rPh>
    <rPh sb="22" eb="23">
      <t>ミト</t>
    </rPh>
    <rPh sb="30" eb="32">
      <t>セイフ</t>
    </rPh>
    <rPh sb="33" eb="35">
      <t>カンヨ</t>
    </rPh>
    <rPh sb="43" eb="44">
      <t>ナニ</t>
    </rPh>
    <rPh sb="45" eb="46">
      <t>エ</t>
    </rPh>
    <rPh sb="54" eb="56">
      <t>セイカ</t>
    </rPh>
    <rPh sb="57" eb="58">
      <t>アキ</t>
    </rPh>
    <rPh sb="88" eb="89">
      <t>スク</t>
    </rPh>
    <rPh sb="96" eb="98">
      <t>ソザイ</t>
    </rPh>
    <rPh sb="99" eb="103">
      <t>セイノウヒョウカ</t>
    </rPh>
    <rPh sb="104" eb="106">
      <t>フキュウ</t>
    </rPh>
    <rPh sb="112" eb="114">
      <t>カダイ</t>
    </rPh>
    <rPh sb="115" eb="117">
      <t>セイフ</t>
    </rPh>
    <rPh sb="118" eb="120">
      <t>コンゴ</t>
    </rPh>
    <rPh sb="122" eb="123">
      <t>カカ</t>
    </rPh>
    <rPh sb="134" eb="138">
      <t>チュウカンネンド</t>
    </rPh>
    <rPh sb="142" eb="146">
      <t>ジギョウヒョウカ</t>
    </rPh>
    <rPh sb="151" eb="152">
      <t>オコナ</t>
    </rPh>
    <rPh sb="158" eb="160">
      <t>コンゴ</t>
    </rPh>
    <rPh sb="161" eb="163">
      <t>セイサク</t>
    </rPh>
    <rPh sb="163" eb="165">
      <t>ケイゾク</t>
    </rPh>
    <rPh sb="165" eb="167">
      <t>カヒ</t>
    </rPh>
    <rPh sb="168" eb="170">
      <t>ハンダン</t>
    </rPh>
    <rPh sb="175" eb="177">
      <t>ヒツヨウ</t>
    </rPh>
    <phoneticPr fontId="13"/>
  </si>
  <si>
    <t>外部有識者の指摘の通り、本事業によって得られた成果と政府の関わり方などを十分に検証し、今後の事業を検討すること。</t>
    <rPh sb="0" eb="2">
      <t>ガイブ</t>
    </rPh>
    <rPh sb="2" eb="5">
      <t>ユウシキシャ</t>
    </rPh>
    <rPh sb="6" eb="8">
      <t>シテキ</t>
    </rPh>
    <rPh sb="9" eb="10">
      <t>トオ</t>
    </rPh>
    <rPh sb="12" eb="13">
      <t>ホン</t>
    </rPh>
    <rPh sb="13" eb="15">
      <t>ジギョウ</t>
    </rPh>
    <rPh sb="19" eb="20">
      <t>エ</t>
    </rPh>
    <rPh sb="23" eb="25">
      <t>セイカ</t>
    </rPh>
    <rPh sb="26" eb="28">
      <t>セイフ</t>
    </rPh>
    <rPh sb="29" eb="30">
      <t>カカ</t>
    </rPh>
    <rPh sb="32" eb="33">
      <t>カタ</t>
    </rPh>
    <rPh sb="36" eb="38">
      <t>ジュウブン</t>
    </rPh>
    <rPh sb="39" eb="41">
      <t>ケンショウ</t>
    </rPh>
    <rPh sb="43" eb="45">
      <t>コンゴ</t>
    </rPh>
    <rPh sb="46" eb="48">
      <t>ジギョウ</t>
    </rPh>
    <rPh sb="49" eb="51">
      <t>ケントウ</t>
    </rPh>
    <phoneticPr fontId="13"/>
  </si>
  <si>
    <t xml:space="preserve">外部有識者の指摘の通り、設備導入補助によるCO2排出削減量が低くなった原因・問題点などを検証し、また、令和元年度の公開プロセスについても検証し、より効率的な事業執行及び後継事業の検討を行うこと。
</t>
    <rPh sb="0" eb="2">
      <t>ガイブ</t>
    </rPh>
    <rPh sb="2" eb="5">
      <t>ユウシキシャ</t>
    </rPh>
    <rPh sb="6" eb="8">
      <t>シテキ</t>
    </rPh>
    <rPh sb="9" eb="10">
      <t>トオ</t>
    </rPh>
    <rPh sb="30" eb="31">
      <t>ヒク</t>
    </rPh>
    <rPh sb="44" eb="46">
      <t>ケンショウ</t>
    </rPh>
    <rPh sb="82" eb="83">
      <t>オヨ</t>
    </rPh>
    <rPh sb="84" eb="86">
      <t>コウケイ</t>
    </rPh>
    <rPh sb="86" eb="88">
      <t>ジギョウ</t>
    </rPh>
    <rPh sb="89" eb="91">
      <t>ケントウ</t>
    </rPh>
    <rPh sb="92" eb="93">
      <t>オコナ</t>
    </rPh>
    <phoneticPr fontId="13"/>
  </si>
  <si>
    <t>CO2削減コストは目標値が43400円とすることの根拠はなにか。削減コスト目標が高すぎる（コスト高の削減を容認）と考えられる。一方で2018年度の成果実績が17000円と一時的に大きく低下しているが、その理由は何か。</t>
    <rPh sb="3" eb="5">
      <t>サクゲン</t>
    </rPh>
    <rPh sb="9" eb="12">
      <t>モクヒョウチ</t>
    </rPh>
    <rPh sb="18" eb="19">
      <t>エン</t>
    </rPh>
    <rPh sb="25" eb="27">
      <t>コンキョ</t>
    </rPh>
    <rPh sb="32" eb="34">
      <t>サクゲン</t>
    </rPh>
    <rPh sb="37" eb="39">
      <t>モクヒョウ</t>
    </rPh>
    <rPh sb="40" eb="41">
      <t>タカ</t>
    </rPh>
    <rPh sb="48" eb="49">
      <t>タカ</t>
    </rPh>
    <rPh sb="50" eb="52">
      <t>サクゲン</t>
    </rPh>
    <rPh sb="53" eb="55">
      <t>ヨウニン</t>
    </rPh>
    <rPh sb="57" eb="58">
      <t>カンガ</t>
    </rPh>
    <rPh sb="63" eb="65">
      <t>イッポウ</t>
    </rPh>
    <rPh sb="70" eb="72">
      <t>ネンド</t>
    </rPh>
    <rPh sb="73" eb="75">
      <t>セイカ</t>
    </rPh>
    <rPh sb="75" eb="77">
      <t>ジッセキ</t>
    </rPh>
    <rPh sb="83" eb="84">
      <t>エン</t>
    </rPh>
    <rPh sb="85" eb="88">
      <t>イチジテキ</t>
    </rPh>
    <rPh sb="89" eb="90">
      <t>オオ</t>
    </rPh>
    <rPh sb="92" eb="94">
      <t>テイカ</t>
    </rPh>
    <rPh sb="102" eb="104">
      <t>リユウ</t>
    </rPh>
    <rPh sb="105" eb="106">
      <t>ナニ</t>
    </rPh>
    <phoneticPr fontId="13"/>
  </si>
  <si>
    <t>外部有識者の所見を踏まえて、CO2削減コストが変動している要因を分析し、今後の類似事業の参考とすること。</t>
    <rPh sb="0" eb="2">
      <t>ガイブ</t>
    </rPh>
    <rPh sb="2" eb="5">
      <t>ユウシキシャ</t>
    </rPh>
    <rPh sb="6" eb="8">
      <t>ショケン</t>
    </rPh>
    <rPh sb="9" eb="10">
      <t>フ</t>
    </rPh>
    <rPh sb="17" eb="19">
      <t>サクゲン</t>
    </rPh>
    <rPh sb="23" eb="25">
      <t>ヘンドウ</t>
    </rPh>
    <rPh sb="29" eb="31">
      <t>ヨウイン</t>
    </rPh>
    <rPh sb="32" eb="34">
      <t>ブンセキ</t>
    </rPh>
    <rPh sb="36" eb="38">
      <t>コンゴ</t>
    </rPh>
    <rPh sb="39" eb="41">
      <t>ルイジ</t>
    </rPh>
    <rPh sb="41" eb="43">
      <t>ジギョウ</t>
    </rPh>
    <rPh sb="44" eb="46">
      <t>サンコウ</t>
    </rPh>
    <phoneticPr fontId="13"/>
  </si>
  <si>
    <t>・　風力発電の利用拡大を図るためには地域住民の理解と協力が不可欠である。このため、地域の自然的条件や社会的条件を評価し、導入促進に向けた促進エリアや環境保全を優先するエリア等を設定するゾーニングは大変有効であり、当該事業の必要性は理解できる。令和元年度は7地域において実証事業が実施されたが、その結果を横展開できるよう「ゾーニングマニュアル」の見直し（見直しスケジュールを含め。）を早急に実施すべきである。
・　実証事業を実施するためには、地域の実情を十分掌握している事業者が実施することは理解できるが、すべての委託が随意契約となっている点は問題である。今後、横展開を積極的に実施するためにも多くの事業者を育成し、複数事業者による競争入札となるよう努力すべきである。</t>
    <phoneticPr fontId="13"/>
  </si>
  <si>
    <t>外部有識者の指摘を踏まえて、令和元年度に実施された実証事業の結果を横展開できるよう「ゾーニングマニュアル」の見直し（見直しスケジュールを含め。）を早急に実施するよう検討するとともに、多くの事業者を育成し、複数事業者による競争入札となるよう努めること。</t>
    <rPh sb="0" eb="5">
      <t>ガイブユウシキシャ</t>
    </rPh>
    <rPh sb="6" eb="8">
      <t>シテキ</t>
    </rPh>
    <rPh sb="9" eb="10">
      <t>フ</t>
    </rPh>
    <rPh sb="20" eb="22">
      <t>ジッシ</t>
    </rPh>
    <rPh sb="82" eb="84">
      <t>ケントウ</t>
    </rPh>
    <phoneticPr fontId="13"/>
  </si>
  <si>
    <t>世界的に普及が進んでいるのであれば、既に断熱性やCO2削減効果などについて、先行研究が存在するのではないか。また、自前で研究調査するのであれば、事業化に向けた必要到達レベルを目標として設定するべきではないか。そこを前提に、普及までのシナリオを描いておく必要があると思われる。</t>
    <rPh sb="0" eb="3">
      <t>セカイテキ</t>
    </rPh>
    <rPh sb="4" eb="6">
      <t>フキュウ</t>
    </rPh>
    <rPh sb="7" eb="8">
      <t>スス</t>
    </rPh>
    <rPh sb="18" eb="19">
      <t>スデ</t>
    </rPh>
    <rPh sb="20" eb="23">
      <t>ダンネツセイ</t>
    </rPh>
    <rPh sb="27" eb="31">
      <t>サクゲンコウカ</t>
    </rPh>
    <rPh sb="38" eb="42">
      <t>センコウケンキュウ</t>
    </rPh>
    <rPh sb="43" eb="45">
      <t>ソンザイ</t>
    </rPh>
    <rPh sb="57" eb="59">
      <t>ジマエ</t>
    </rPh>
    <rPh sb="60" eb="64">
      <t>ケンキュウチョウサ</t>
    </rPh>
    <rPh sb="72" eb="74">
      <t>ジギョウ</t>
    </rPh>
    <rPh sb="74" eb="75">
      <t>カ</t>
    </rPh>
    <rPh sb="76" eb="77">
      <t>ム</t>
    </rPh>
    <rPh sb="79" eb="81">
      <t>ヒツヨウ</t>
    </rPh>
    <rPh sb="81" eb="83">
      <t>トウタツ</t>
    </rPh>
    <rPh sb="87" eb="89">
      <t>モクヒョウ</t>
    </rPh>
    <rPh sb="92" eb="94">
      <t>セッテイ</t>
    </rPh>
    <rPh sb="107" eb="109">
      <t>ゼンテイ</t>
    </rPh>
    <rPh sb="111" eb="113">
      <t>フキュウ</t>
    </rPh>
    <rPh sb="121" eb="122">
      <t>エガ</t>
    </rPh>
    <rPh sb="126" eb="128">
      <t>ヒツヨウ</t>
    </rPh>
    <rPh sb="132" eb="133">
      <t>オモ</t>
    </rPh>
    <phoneticPr fontId="13"/>
  </si>
  <si>
    <t>外部有識者の指摘を踏まえて、本事業の成果の普及方策を含めて検証を行うこと。</t>
    <rPh sb="0" eb="2">
      <t>ガイブ</t>
    </rPh>
    <rPh sb="2" eb="5">
      <t>ユウシキシャ</t>
    </rPh>
    <rPh sb="6" eb="8">
      <t>シテキ</t>
    </rPh>
    <rPh sb="9" eb="10">
      <t>フ</t>
    </rPh>
    <rPh sb="14" eb="15">
      <t>ホン</t>
    </rPh>
    <rPh sb="15" eb="17">
      <t>ジギョウ</t>
    </rPh>
    <rPh sb="18" eb="20">
      <t>セイカ</t>
    </rPh>
    <rPh sb="21" eb="23">
      <t>フキュウ</t>
    </rPh>
    <rPh sb="23" eb="25">
      <t>ホウサク</t>
    </rPh>
    <rPh sb="26" eb="27">
      <t>フク</t>
    </rPh>
    <rPh sb="29" eb="31">
      <t>ケンショウ</t>
    </rPh>
    <rPh sb="32" eb="33">
      <t>オコナ</t>
    </rPh>
    <phoneticPr fontId="13"/>
  </si>
  <si>
    <t>住宅の環境性能は重要な政策課題。補助金のインセンティブも一定の効果はあるが、ハウスメーカーなどの企業間で競争原理が働くような仕組みを確立することが効果的だと考える。また、他省庁との連携は効率的に行われているのか？分担の境界が合理的とは言えないのではないか？全体としてみると、重複した事務処理コストが外部委託費用の中で生じているように思われる。</t>
    <rPh sb="0" eb="2">
      <t>ジュウタク</t>
    </rPh>
    <rPh sb="3" eb="7">
      <t>カンキョウセイノウ</t>
    </rPh>
    <rPh sb="8" eb="10">
      <t>ジュウヨウ</t>
    </rPh>
    <rPh sb="11" eb="15">
      <t>セイサクカダイ</t>
    </rPh>
    <rPh sb="16" eb="19">
      <t>ホジョキン</t>
    </rPh>
    <rPh sb="28" eb="30">
      <t>イッテイ</t>
    </rPh>
    <rPh sb="31" eb="33">
      <t>コウカ</t>
    </rPh>
    <rPh sb="48" eb="51">
      <t>キギョウカン</t>
    </rPh>
    <rPh sb="52" eb="56">
      <t>キョウソウゲンリ</t>
    </rPh>
    <rPh sb="57" eb="58">
      <t>ハタラ</t>
    </rPh>
    <rPh sb="62" eb="64">
      <t>シク</t>
    </rPh>
    <rPh sb="66" eb="68">
      <t>カクリツ</t>
    </rPh>
    <rPh sb="73" eb="76">
      <t>コウカテキ</t>
    </rPh>
    <rPh sb="78" eb="79">
      <t>カンガ</t>
    </rPh>
    <rPh sb="85" eb="88">
      <t>タショウチョウ</t>
    </rPh>
    <rPh sb="90" eb="92">
      <t>レンケイ</t>
    </rPh>
    <rPh sb="93" eb="96">
      <t>コウリツテキ</t>
    </rPh>
    <rPh sb="97" eb="98">
      <t>オコナ</t>
    </rPh>
    <rPh sb="106" eb="108">
      <t>ブンタン</t>
    </rPh>
    <rPh sb="109" eb="111">
      <t>キョウカイ</t>
    </rPh>
    <rPh sb="112" eb="115">
      <t>ゴウリテキ</t>
    </rPh>
    <rPh sb="117" eb="118">
      <t>イ</t>
    </rPh>
    <rPh sb="128" eb="130">
      <t>ゼンタイ</t>
    </rPh>
    <rPh sb="137" eb="139">
      <t>チョウフク</t>
    </rPh>
    <rPh sb="141" eb="145">
      <t>ジムショリ</t>
    </rPh>
    <rPh sb="149" eb="153">
      <t>ガイブイタク</t>
    </rPh>
    <rPh sb="153" eb="155">
      <t>ヒヨウ</t>
    </rPh>
    <rPh sb="156" eb="157">
      <t>ナカ</t>
    </rPh>
    <rPh sb="158" eb="159">
      <t>ショウ</t>
    </rPh>
    <rPh sb="166" eb="167">
      <t>オモ</t>
    </rPh>
    <phoneticPr fontId="13"/>
  </si>
  <si>
    <t>外部有識者の指摘を踏まえて、他省庁とのデマケ、事務処理コストを含めた本事業の効果について検証し、後継事業等に活用すること。</t>
    <rPh sb="0" eb="2">
      <t>ガイブ</t>
    </rPh>
    <rPh sb="2" eb="5">
      <t>ユウシキシャ</t>
    </rPh>
    <rPh sb="6" eb="8">
      <t>シテキ</t>
    </rPh>
    <rPh sb="9" eb="10">
      <t>フ</t>
    </rPh>
    <rPh sb="14" eb="17">
      <t>タショウチョウ</t>
    </rPh>
    <rPh sb="23" eb="25">
      <t>ジム</t>
    </rPh>
    <rPh sb="25" eb="27">
      <t>ショリ</t>
    </rPh>
    <rPh sb="31" eb="32">
      <t>フク</t>
    </rPh>
    <rPh sb="34" eb="35">
      <t>ホン</t>
    </rPh>
    <rPh sb="35" eb="37">
      <t>ジギョウ</t>
    </rPh>
    <rPh sb="38" eb="40">
      <t>コウカ</t>
    </rPh>
    <rPh sb="44" eb="46">
      <t>ケンショウ</t>
    </rPh>
    <rPh sb="48" eb="50">
      <t>コウケイ</t>
    </rPh>
    <rPh sb="50" eb="52">
      <t>ジギョウ</t>
    </rPh>
    <rPh sb="52" eb="53">
      <t>トウ</t>
    </rPh>
    <rPh sb="54" eb="56">
      <t>カツヨウ</t>
    </rPh>
    <phoneticPr fontId="13"/>
  </si>
  <si>
    <t>・　太陽光発電等の再生可能エネルギーについては系統の制約等から導入が進まない地域があることや、災害時等に適切に対応するためにも自立型水素エネルギー供給システムの導入・活用方策を確立することは大変重要である。
・　したがって、レビューシートの「点検・改善結果」にも示されているとおり、事業コストの低減に努めることはもとより、成果実績や成果物の活用に関する評価を実施し、供給システムの普及に努められたい。また、併せて、市民に対し、自立型水素エネルギー供給システムの導入の必要性を広く普及・啓発することも必要である。</t>
  </si>
  <si>
    <t>外部有識者の指摘の通り、成果実績や成果物の活用に関する評価を実施する等により供給システムの普及に努めること。</t>
    <rPh sb="0" eb="2">
      <t>ガイブ</t>
    </rPh>
    <rPh sb="2" eb="5">
      <t>ユウシキシャ</t>
    </rPh>
    <rPh sb="6" eb="8">
      <t>シテキ</t>
    </rPh>
    <rPh sb="9" eb="10">
      <t>トオ</t>
    </rPh>
    <rPh sb="34" eb="35">
      <t>トウ</t>
    </rPh>
    <phoneticPr fontId="13"/>
  </si>
  <si>
    <t>再生可能エネルギーの中核となる洋上風力の円滑な立地を可能にする情報を効率的に発信できるデータベース構築は必要な事業だが、エネ庁との役割分担はどうなっているのか。また過去にバードストライクを避けるためにデータベースも作成されていると記憶しているが、その利用度合いはどのようになってるのか。過去の経験も踏まえたデータベース作成、情報発信サイトの作成に当たってほしい。</t>
    <rPh sb="0" eb="2">
      <t>サイセイ</t>
    </rPh>
    <rPh sb="2" eb="4">
      <t>カノウ</t>
    </rPh>
    <rPh sb="10" eb="12">
      <t>チュウカク</t>
    </rPh>
    <rPh sb="15" eb="17">
      <t>ヨウジョウ</t>
    </rPh>
    <rPh sb="17" eb="19">
      <t>フウリョク</t>
    </rPh>
    <rPh sb="20" eb="22">
      <t>エンカツ</t>
    </rPh>
    <rPh sb="23" eb="25">
      <t>リッチ</t>
    </rPh>
    <rPh sb="26" eb="28">
      <t>カノウ</t>
    </rPh>
    <rPh sb="31" eb="33">
      <t>ジョウホウ</t>
    </rPh>
    <rPh sb="34" eb="37">
      <t>コウリツテキ</t>
    </rPh>
    <rPh sb="38" eb="40">
      <t>ハッシン</t>
    </rPh>
    <rPh sb="49" eb="51">
      <t>コウチク</t>
    </rPh>
    <rPh sb="52" eb="54">
      <t>ヒツヨウ</t>
    </rPh>
    <rPh sb="55" eb="57">
      <t>ジギョウ</t>
    </rPh>
    <rPh sb="62" eb="63">
      <t>チョウ</t>
    </rPh>
    <rPh sb="65" eb="67">
      <t>ヤクワリ</t>
    </rPh>
    <rPh sb="67" eb="69">
      <t>ブンタン</t>
    </rPh>
    <rPh sb="82" eb="84">
      <t>カコ</t>
    </rPh>
    <rPh sb="94" eb="95">
      <t>サ</t>
    </rPh>
    <rPh sb="107" eb="109">
      <t>サクセイ</t>
    </rPh>
    <rPh sb="115" eb="117">
      <t>キオク</t>
    </rPh>
    <rPh sb="125" eb="127">
      <t>リヨウ</t>
    </rPh>
    <rPh sb="127" eb="129">
      <t>ドア</t>
    </rPh>
    <rPh sb="143" eb="145">
      <t>カコ</t>
    </rPh>
    <rPh sb="146" eb="148">
      <t>ケイケン</t>
    </rPh>
    <rPh sb="149" eb="150">
      <t>フ</t>
    </rPh>
    <rPh sb="159" eb="161">
      <t>サクセイ</t>
    </rPh>
    <rPh sb="162" eb="164">
      <t>ジョウホウ</t>
    </rPh>
    <rPh sb="164" eb="166">
      <t>ハッシン</t>
    </rPh>
    <rPh sb="170" eb="172">
      <t>サクセイ</t>
    </rPh>
    <rPh sb="173" eb="174">
      <t>ア</t>
    </rPh>
    <phoneticPr fontId="13"/>
  </si>
  <si>
    <t>　外部有識者の所見を踏まえて、エネ庁との役割分担について検証し、過去に作成したデータベース等についても分析した上で、今後のデータベースや情報発信サイトの作成プロセスを検討すること。</t>
    <rPh sb="1" eb="3">
      <t>ガイブ</t>
    </rPh>
    <rPh sb="3" eb="6">
      <t>ユウシキシャ</t>
    </rPh>
    <rPh sb="7" eb="9">
      <t>ショケン</t>
    </rPh>
    <rPh sb="10" eb="11">
      <t>フ</t>
    </rPh>
    <rPh sb="17" eb="18">
      <t>チョウ</t>
    </rPh>
    <rPh sb="20" eb="22">
      <t>ヤクワリ</t>
    </rPh>
    <rPh sb="22" eb="24">
      <t>ブンタン</t>
    </rPh>
    <rPh sb="28" eb="30">
      <t>ケンショウ</t>
    </rPh>
    <rPh sb="32" eb="34">
      <t>カコ</t>
    </rPh>
    <rPh sb="35" eb="37">
      <t>サクセイ</t>
    </rPh>
    <rPh sb="45" eb="46">
      <t>トウ</t>
    </rPh>
    <rPh sb="51" eb="53">
      <t>ブンセキ</t>
    </rPh>
    <rPh sb="55" eb="56">
      <t>ウエ</t>
    </rPh>
    <rPh sb="58" eb="60">
      <t>コンゴ</t>
    </rPh>
    <rPh sb="68" eb="70">
      <t>ジョウホウ</t>
    </rPh>
    <rPh sb="70" eb="72">
      <t>ハッシン</t>
    </rPh>
    <rPh sb="76" eb="78">
      <t>サクセイ</t>
    </rPh>
    <rPh sb="83" eb="85">
      <t>ケントウ</t>
    </rPh>
    <phoneticPr fontId="13"/>
  </si>
  <si>
    <t>コンセプトやねらいは理解できるが、実際の事業（コンサルによる調査研究）がその目的に照らして効果を上げているかどうかが判然としない。絵姿を描くことに貢献するだけではなく、実際に政策として採用され実施されることが、目標とすべき成果ではないのか。また、そもそも、まちづくりは住民の参画や意思の反映が必要かつ重要であると考えられるが、そのような記述は見られず、まちづくりに効果的にビルトインされるかどうかが懸念される。</t>
    <rPh sb="10" eb="12">
      <t>リカイ</t>
    </rPh>
    <rPh sb="17" eb="19">
      <t>ジッサイ</t>
    </rPh>
    <rPh sb="30" eb="34">
      <t>チョウサケンキュウ</t>
    </rPh>
    <rPh sb="38" eb="40">
      <t>モクテキ</t>
    </rPh>
    <rPh sb="41" eb="42">
      <t>テ</t>
    </rPh>
    <rPh sb="45" eb="47">
      <t>コウカ</t>
    </rPh>
    <rPh sb="48" eb="49">
      <t>ア</t>
    </rPh>
    <rPh sb="58" eb="60">
      <t>ハンゼン</t>
    </rPh>
    <rPh sb="65" eb="66">
      <t>エ</t>
    </rPh>
    <rPh sb="66" eb="67">
      <t>スガタ</t>
    </rPh>
    <rPh sb="68" eb="69">
      <t>カ</t>
    </rPh>
    <rPh sb="73" eb="75">
      <t>コウケン</t>
    </rPh>
    <rPh sb="84" eb="86">
      <t>ジッサイ</t>
    </rPh>
    <rPh sb="87" eb="89">
      <t>セイサク</t>
    </rPh>
    <rPh sb="92" eb="94">
      <t>サイヨウ</t>
    </rPh>
    <rPh sb="96" eb="98">
      <t>ジッシ</t>
    </rPh>
    <rPh sb="105" eb="107">
      <t>モクヒョウ</t>
    </rPh>
    <rPh sb="111" eb="113">
      <t>セイカ</t>
    </rPh>
    <rPh sb="134" eb="136">
      <t>ジュウミン</t>
    </rPh>
    <rPh sb="137" eb="139">
      <t>サンカク</t>
    </rPh>
    <rPh sb="140" eb="142">
      <t>イシ</t>
    </rPh>
    <rPh sb="143" eb="145">
      <t>ハンエイ</t>
    </rPh>
    <rPh sb="146" eb="148">
      <t>ヒツヨウ</t>
    </rPh>
    <rPh sb="150" eb="152">
      <t>ジュウヨウ</t>
    </rPh>
    <rPh sb="156" eb="157">
      <t>カンガ</t>
    </rPh>
    <rPh sb="168" eb="170">
      <t>キジュツ</t>
    </rPh>
    <rPh sb="171" eb="172">
      <t>ミ</t>
    </rPh>
    <rPh sb="182" eb="185">
      <t>コウカテキ</t>
    </rPh>
    <rPh sb="199" eb="201">
      <t>ケネン</t>
    </rPh>
    <phoneticPr fontId="13"/>
  </si>
  <si>
    <t>外部有識者の指摘を踏まえて、本事業の効果について、今後の政策への採用等につながるよう検討すること。</t>
    <rPh sb="0" eb="2">
      <t>ガイブ</t>
    </rPh>
    <rPh sb="2" eb="5">
      <t>ユウシキシャ</t>
    </rPh>
    <rPh sb="6" eb="8">
      <t>シテキ</t>
    </rPh>
    <rPh sb="9" eb="10">
      <t>フ</t>
    </rPh>
    <rPh sb="14" eb="15">
      <t>ホン</t>
    </rPh>
    <rPh sb="15" eb="17">
      <t>ジギョウ</t>
    </rPh>
    <rPh sb="18" eb="20">
      <t>コウカ</t>
    </rPh>
    <rPh sb="25" eb="27">
      <t>コンゴ</t>
    </rPh>
    <rPh sb="28" eb="30">
      <t>セイサク</t>
    </rPh>
    <rPh sb="32" eb="34">
      <t>サイヨウ</t>
    </rPh>
    <rPh sb="34" eb="35">
      <t>トウ</t>
    </rPh>
    <rPh sb="42" eb="44">
      <t>ケントウ</t>
    </rPh>
    <phoneticPr fontId="13"/>
  </si>
  <si>
    <t>・　我が国の温暖化対策の積極的な取組を世界に示すことは大変重要であり、そのためにも国際標準へコミットする企業数を大幅に増加させるとともに、サプライチェーンにも脱炭素を求めることは大変重要である。
そのため、令和元年度に実施した「SBT達成に向けたCO2削減計画策定の実践マニュアル」などの成果を早急に情報提供するなど、ＳＢＴ認証取得企業を増加させる対策を講ずるべきである。
・　ＳＢＴ認証取得企業を増加させるためには、経団連を始めとした業界団体や地方公共団体等との連携強化を図る体制の整備も必要である。</t>
  </si>
  <si>
    <t>外部有識者の指摘を踏まえて、業界団体や地方公共団体等との連携強化を図る体制の整備等、ＳＢＴ認証取得企業を増加させる対策を検討すること。</t>
    <rPh sb="0" eb="2">
      <t>ガイブ</t>
    </rPh>
    <rPh sb="2" eb="5">
      <t>ユウシキシャ</t>
    </rPh>
    <rPh sb="6" eb="8">
      <t>シテキ</t>
    </rPh>
    <rPh sb="9" eb="10">
      <t>フ</t>
    </rPh>
    <rPh sb="40" eb="41">
      <t>トウ</t>
    </rPh>
    <rPh sb="60" eb="62">
      <t>ケントウ</t>
    </rPh>
    <phoneticPr fontId="13"/>
  </si>
  <si>
    <t>・　地域再エネルギー等の活用による持続可能な自立・分散型地域エネルギーシステムや脱炭素型地域交通モデルの構築を促進する当該事業は脱炭素社会を構築するとともに防災性の観点からも大変重要である。ただし、令和元年度の予算執行率が28％と大変低い状況であるので、より計画的に効果的な事業の推進を図る必要がある。
・　上述のとおり脱炭素社会を構築するためにはモデル事業等の成果を他の地域に横展開できるような仕組みづくりが必要である。
・　補助金の交付に当たって、補助率を設定し、補助事業者に相応の負担を求めることは重要なことであるが、脱炭素社会を構築することは喫緊の課題であるので、より多くの事業者が取り組むことができるよう補助率の見直しなども必要である。</t>
  </si>
  <si>
    <t xml:space="preserve">外部有識者の指摘の通り、脱炭素社会を構築するためにモデル事業等の成果を他の地域に横展開できるような仕組みづくり、より多くの事業者が取り組むことができるような補助率の見直し等、事業内容について検討すること。また、予算の執行についてもより計画的に効果的な事業となるよう検討すること。
</t>
    <rPh sb="0" eb="2">
      <t>ガイブ</t>
    </rPh>
    <rPh sb="2" eb="5">
      <t>ユウシキシャ</t>
    </rPh>
    <rPh sb="6" eb="8">
      <t>シテキ</t>
    </rPh>
    <rPh sb="9" eb="10">
      <t>トオ</t>
    </rPh>
    <rPh sb="85" eb="86">
      <t>トウ</t>
    </rPh>
    <rPh sb="87" eb="89">
      <t>ジギョウ</t>
    </rPh>
    <rPh sb="89" eb="91">
      <t>ナイヨウ</t>
    </rPh>
    <rPh sb="95" eb="97">
      <t>ケントウ</t>
    </rPh>
    <rPh sb="105" eb="107">
      <t>ヨサン</t>
    </rPh>
    <rPh sb="108" eb="110">
      <t>シッコウ</t>
    </rPh>
    <rPh sb="132" eb="134">
      <t>ケントウ</t>
    </rPh>
    <phoneticPr fontId="13"/>
  </si>
  <si>
    <t>エネ庁との連携はどのようになっているのか。エネルギー起源CO2の把握はエネ庁と連携することが効率的な一元管理システムにつながると考えるが、現状はどうなっているのか。</t>
    <rPh sb="2" eb="3">
      <t>チョウ</t>
    </rPh>
    <rPh sb="5" eb="7">
      <t>レンケイ</t>
    </rPh>
    <rPh sb="26" eb="28">
      <t>キゲン</t>
    </rPh>
    <rPh sb="32" eb="34">
      <t>ハアク</t>
    </rPh>
    <rPh sb="37" eb="38">
      <t>チョウ</t>
    </rPh>
    <rPh sb="39" eb="41">
      <t>レンケイ</t>
    </rPh>
    <rPh sb="46" eb="49">
      <t>コウリツテキ</t>
    </rPh>
    <rPh sb="50" eb="52">
      <t>イチゲン</t>
    </rPh>
    <rPh sb="52" eb="54">
      <t>カンリ</t>
    </rPh>
    <rPh sb="64" eb="65">
      <t>カンガ</t>
    </rPh>
    <rPh sb="69" eb="71">
      <t>ゲンジョウ</t>
    </rPh>
    <phoneticPr fontId="13"/>
  </si>
  <si>
    <t>　外部有識者の所見の通り、エネ庁との連携について再度検討すること。</t>
    <rPh sb="1" eb="3">
      <t>ガイブ</t>
    </rPh>
    <rPh sb="3" eb="6">
      <t>ユウシキシャ</t>
    </rPh>
    <rPh sb="7" eb="9">
      <t>ショケン</t>
    </rPh>
    <rPh sb="10" eb="11">
      <t>トオ</t>
    </rPh>
    <rPh sb="15" eb="16">
      <t>チョウ</t>
    </rPh>
    <rPh sb="18" eb="20">
      <t>レンケイ</t>
    </rPh>
    <rPh sb="24" eb="26">
      <t>サイド</t>
    </rPh>
    <rPh sb="26" eb="28">
      <t>ケントウ</t>
    </rPh>
    <phoneticPr fontId="13"/>
  </si>
  <si>
    <t>・　一般廃棄物の収集運搬の効率化は労働力人口の減少で全国的に大きな課題であり、IoT、AI等先端技術の利用は大変重要である。今回一地域でモデル事業が実施されているが、収集運搬方法は、大都市部や中小都市部、農山村部など多種多様なまちの様態により大きく異なる。したがって、当該事業を次年度に統合し、引き継ぐ「廃棄物処理システムにおけるエネルギー利活用・脱炭素化対策支援事業」の中で多様なまちの様態別にモデル事業を実施し、その成果が他の地域にも横展開できるよう汎用性の高いモデルが構築できるよう検討すべきである。
　　なお、モデル事業は民間事業者に委託して実施されているが、実施に当たっては市町村や一部事務組合で実際に収集運搬作業を実施している従事者と一緒になって検討する必要がある。</t>
    <phoneticPr fontId="13"/>
  </si>
  <si>
    <t>外部有識者の指摘を踏まえて、後継事業等について検討すること。</t>
    <rPh sb="0" eb="2">
      <t>ガイブ</t>
    </rPh>
    <rPh sb="2" eb="5">
      <t>ユウシキシャ</t>
    </rPh>
    <rPh sb="6" eb="8">
      <t>シテキ</t>
    </rPh>
    <rPh sb="9" eb="10">
      <t>フ</t>
    </rPh>
    <rPh sb="14" eb="16">
      <t>コウケイ</t>
    </rPh>
    <rPh sb="16" eb="18">
      <t>ジギョウ</t>
    </rPh>
    <rPh sb="18" eb="19">
      <t>トウ</t>
    </rPh>
    <rPh sb="23" eb="25">
      <t>ケントウ</t>
    </rPh>
    <phoneticPr fontId="13"/>
  </si>
  <si>
    <t>同じような支援事業は経産省や国交省にはないのか。役割分担はどうなっているのか。</t>
    <rPh sb="0" eb="1">
      <t>オナ</t>
    </rPh>
    <rPh sb="5" eb="7">
      <t>シエン</t>
    </rPh>
    <rPh sb="7" eb="9">
      <t>ジギョウ</t>
    </rPh>
    <rPh sb="10" eb="13">
      <t>ケイサンショウ</t>
    </rPh>
    <rPh sb="14" eb="17">
      <t>コッコウショウ</t>
    </rPh>
    <rPh sb="24" eb="26">
      <t>ヤクワリ</t>
    </rPh>
    <rPh sb="26" eb="28">
      <t>ブンタン</t>
    </rPh>
    <phoneticPr fontId="13"/>
  </si>
  <si>
    <t>外部有識者の所見を踏まえて、他省庁との役割分担等について改めて検討すること。</t>
    <rPh sb="0" eb="2">
      <t>ガイブ</t>
    </rPh>
    <rPh sb="2" eb="5">
      <t>ユウシキシャ</t>
    </rPh>
    <rPh sb="6" eb="8">
      <t>ショケン</t>
    </rPh>
    <rPh sb="9" eb="10">
      <t>フ</t>
    </rPh>
    <rPh sb="14" eb="17">
      <t>タショウチョウ</t>
    </rPh>
    <rPh sb="19" eb="21">
      <t>ヤクワリ</t>
    </rPh>
    <rPh sb="21" eb="23">
      <t>ブンタン</t>
    </rPh>
    <rPh sb="23" eb="24">
      <t>トウ</t>
    </rPh>
    <rPh sb="28" eb="29">
      <t>アラタ</t>
    </rPh>
    <rPh sb="31" eb="33">
      <t>ケントウ</t>
    </rPh>
    <phoneticPr fontId="13"/>
  </si>
  <si>
    <t>気候変動問題の解決に国際的な責任を果たすうえで、拠出は必要な経費と考える。そのうえで、日本として国際交渉における影響力や、リーダーシップの発揮を強めてほしい。また、国際機関における幹部や職員に占める邦人も目標割合にはいずれも未達であり、この点も改善が望まれる。</t>
    <rPh sb="0" eb="6">
      <t>キコウヘンドウモンダイ</t>
    </rPh>
    <rPh sb="7" eb="9">
      <t>カイケツ</t>
    </rPh>
    <rPh sb="10" eb="13">
      <t>コクサイテキ</t>
    </rPh>
    <rPh sb="14" eb="16">
      <t>セキニン</t>
    </rPh>
    <rPh sb="17" eb="18">
      <t>ハ</t>
    </rPh>
    <rPh sb="24" eb="26">
      <t>キョシュツ</t>
    </rPh>
    <rPh sb="27" eb="29">
      <t>ヒツヨウ</t>
    </rPh>
    <rPh sb="30" eb="32">
      <t>ケイヒ</t>
    </rPh>
    <rPh sb="33" eb="34">
      <t>カンガ</t>
    </rPh>
    <rPh sb="43" eb="45">
      <t>ニホン</t>
    </rPh>
    <rPh sb="48" eb="52">
      <t>コクサイコウショウ</t>
    </rPh>
    <rPh sb="56" eb="59">
      <t>エイキョウリョク</t>
    </rPh>
    <rPh sb="69" eb="71">
      <t>ハッキ</t>
    </rPh>
    <rPh sb="72" eb="73">
      <t>ツヨ</t>
    </rPh>
    <rPh sb="82" eb="86">
      <t>コクサイキカン</t>
    </rPh>
    <rPh sb="90" eb="92">
      <t>カンブ</t>
    </rPh>
    <rPh sb="93" eb="95">
      <t>ショクイン</t>
    </rPh>
    <rPh sb="96" eb="97">
      <t>シ</t>
    </rPh>
    <rPh sb="99" eb="101">
      <t>ホウジン</t>
    </rPh>
    <rPh sb="102" eb="106">
      <t>モクヒョウワリアイ</t>
    </rPh>
    <rPh sb="112" eb="114">
      <t>ミタツ</t>
    </rPh>
    <rPh sb="120" eb="121">
      <t>テン</t>
    </rPh>
    <rPh sb="122" eb="124">
      <t>カイゼン</t>
    </rPh>
    <rPh sb="125" eb="126">
      <t>ノゾ</t>
    </rPh>
    <phoneticPr fontId="13"/>
  </si>
  <si>
    <t>外部有識者の指摘を踏まえて、引き続き、日本として国際交渉における影響力や、リーダーシップの発揮できるよう努め、国際機関における幹部や職員に占める邦人についても目標達成するよう努めること。</t>
    <rPh sb="0" eb="5">
      <t>ガイブユウシキシャ</t>
    </rPh>
    <rPh sb="6" eb="8">
      <t>シテキ</t>
    </rPh>
    <rPh sb="9" eb="10">
      <t>フ</t>
    </rPh>
    <rPh sb="14" eb="15">
      <t>ヒ</t>
    </rPh>
    <rPh sb="16" eb="17">
      <t>ツヅ</t>
    </rPh>
    <rPh sb="52" eb="53">
      <t>ツト</t>
    </rPh>
    <rPh sb="81" eb="83">
      <t>タッセイ</t>
    </rPh>
    <rPh sb="87" eb="88">
      <t>ツト</t>
    </rPh>
    <phoneticPr fontId="13"/>
  </si>
  <si>
    <t>・　日本のクレジット獲得のためには必要な事業であることは理解できるが、成果目標（1ｔ当たりのCO2削減コスト）をできるだけ早く達成できるよう補助先の選定を厳正に審査するとともに、補助金に依存しない民間主導のプロジェクトの普及を図る体制の構築が必要である。</t>
    <phoneticPr fontId="13"/>
  </si>
  <si>
    <t>外部有識者の所見の通り、成果目標を早期に達成できるよう補助先の選定を厳正に審査するとともに、民間主導のプロジェクトの普及を図る体制の構築について検討すること。</t>
    <rPh sb="0" eb="2">
      <t>ガイブ</t>
    </rPh>
    <rPh sb="2" eb="5">
      <t>ユウシキシャ</t>
    </rPh>
    <rPh sb="6" eb="8">
      <t>ショケン</t>
    </rPh>
    <rPh sb="9" eb="10">
      <t>トオ</t>
    </rPh>
    <rPh sb="17" eb="19">
      <t>ソウキ</t>
    </rPh>
    <rPh sb="72" eb="74">
      <t>ケントウ</t>
    </rPh>
    <phoneticPr fontId="13"/>
  </si>
  <si>
    <t>３つある活動指標（観測システムの開発と運用、排出量検証に向けた技術高度化、観測システムの製作）のすべてにおいて「見込み１式」・「実績１式」となっており、何をどこまでやれば見込み通りのアウトプットが得られたのかを把握し得る指標となっていない。地上観測設備等との連携件数、情報発信・衛星観測データの利活用の件数や支援件数といった、より具体的な活動を把握し得る指標は考えられないか。事業の有効性評価に関する説明として、「8月よりプロダクトの一般配布を順次進めており、活動実績は妥当」との記述や観測データの「ビジネスへの活用を目指す動きも進んでいる」といった記述があるが、こうした内容を活動指標として挙げるべきではないか。</t>
    <rPh sb="4" eb="6">
      <t>カツドウ</t>
    </rPh>
    <rPh sb="6" eb="8">
      <t>シヒョウ</t>
    </rPh>
    <rPh sb="9" eb="11">
      <t>カンソク</t>
    </rPh>
    <rPh sb="16" eb="18">
      <t>カイハツ</t>
    </rPh>
    <rPh sb="19" eb="21">
      <t>ウンヨウ</t>
    </rPh>
    <rPh sb="22" eb="24">
      <t>ハイシュツ</t>
    </rPh>
    <rPh sb="24" eb="25">
      <t>リョウ</t>
    </rPh>
    <rPh sb="25" eb="27">
      <t>ケンショウ</t>
    </rPh>
    <rPh sb="28" eb="29">
      <t>ム</t>
    </rPh>
    <rPh sb="31" eb="33">
      <t>ギジュツ</t>
    </rPh>
    <rPh sb="33" eb="36">
      <t>コウドカ</t>
    </rPh>
    <rPh sb="37" eb="39">
      <t>カンソク</t>
    </rPh>
    <rPh sb="44" eb="46">
      <t>セイサク</t>
    </rPh>
    <rPh sb="56" eb="58">
      <t>ミコ</t>
    </rPh>
    <rPh sb="60" eb="61">
      <t>シキ</t>
    </rPh>
    <rPh sb="64" eb="66">
      <t>ジッセキ</t>
    </rPh>
    <rPh sb="67" eb="68">
      <t>シキ</t>
    </rPh>
    <rPh sb="76" eb="77">
      <t>ナニ</t>
    </rPh>
    <rPh sb="85" eb="87">
      <t>ミコ</t>
    </rPh>
    <rPh sb="88" eb="89">
      <t>ドオ</t>
    </rPh>
    <rPh sb="98" eb="99">
      <t>エ</t>
    </rPh>
    <rPh sb="105" eb="107">
      <t>ハアク</t>
    </rPh>
    <rPh sb="108" eb="109">
      <t>ウ</t>
    </rPh>
    <rPh sb="110" eb="112">
      <t>シヒョウ</t>
    </rPh>
    <rPh sb="120" eb="122">
      <t>チジョウ</t>
    </rPh>
    <rPh sb="122" eb="124">
      <t>カンソク</t>
    </rPh>
    <rPh sb="124" eb="126">
      <t>セツビ</t>
    </rPh>
    <rPh sb="126" eb="127">
      <t>トウ</t>
    </rPh>
    <rPh sb="129" eb="131">
      <t>レンケイ</t>
    </rPh>
    <rPh sb="131" eb="133">
      <t>ケンスウ</t>
    </rPh>
    <rPh sb="134" eb="136">
      <t>ジョウホウ</t>
    </rPh>
    <rPh sb="136" eb="138">
      <t>ハッシン</t>
    </rPh>
    <rPh sb="139" eb="141">
      <t>エイセイ</t>
    </rPh>
    <rPh sb="141" eb="143">
      <t>カンソク</t>
    </rPh>
    <rPh sb="147" eb="150">
      <t>リカツヨウ</t>
    </rPh>
    <rPh sb="151" eb="153">
      <t>ケンスウ</t>
    </rPh>
    <rPh sb="154" eb="156">
      <t>シエン</t>
    </rPh>
    <rPh sb="156" eb="158">
      <t>ケンスウ</t>
    </rPh>
    <rPh sb="165" eb="168">
      <t>グタイテキ</t>
    </rPh>
    <rPh sb="169" eb="171">
      <t>カツドウ</t>
    </rPh>
    <rPh sb="172" eb="174">
      <t>ハアク</t>
    </rPh>
    <rPh sb="175" eb="176">
      <t>ウ</t>
    </rPh>
    <rPh sb="177" eb="179">
      <t>シヒョウ</t>
    </rPh>
    <rPh sb="180" eb="181">
      <t>カンガ</t>
    </rPh>
    <rPh sb="188" eb="190">
      <t>ジギョウ</t>
    </rPh>
    <rPh sb="191" eb="194">
      <t>ユウコウセイ</t>
    </rPh>
    <rPh sb="194" eb="196">
      <t>ヒョウカ</t>
    </rPh>
    <rPh sb="197" eb="198">
      <t>カン</t>
    </rPh>
    <rPh sb="200" eb="202">
      <t>セツメイ</t>
    </rPh>
    <rPh sb="208" eb="209">
      <t>ガツ</t>
    </rPh>
    <rPh sb="217" eb="219">
      <t>イッパン</t>
    </rPh>
    <rPh sb="219" eb="221">
      <t>ハイフ</t>
    </rPh>
    <rPh sb="222" eb="224">
      <t>ジュンジ</t>
    </rPh>
    <rPh sb="224" eb="225">
      <t>スス</t>
    </rPh>
    <rPh sb="230" eb="232">
      <t>カツドウ</t>
    </rPh>
    <rPh sb="232" eb="234">
      <t>ジッセキ</t>
    </rPh>
    <rPh sb="235" eb="237">
      <t>ダトウ</t>
    </rPh>
    <rPh sb="240" eb="242">
      <t>キジュツ</t>
    </rPh>
    <rPh sb="243" eb="245">
      <t>カンソク</t>
    </rPh>
    <rPh sb="256" eb="258">
      <t>カツヨウ</t>
    </rPh>
    <rPh sb="259" eb="261">
      <t>メザ</t>
    </rPh>
    <rPh sb="262" eb="263">
      <t>ウゴ</t>
    </rPh>
    <rPh sb="265" eb="266">
      <t>スス</t>
    </rPh>
    <rPh sb="275" eb="277">
      <t>キジュツ</t>
    </rPh>
    <rPh sb="286" eb="288">
      <t>ナイヨウ</t>
    </rPh>
    <rPh sb="289" eb="291">
      <t>カツドウ</t>
    </rPh>
    <rPh sb="291" eb="293">
      <t>シヒョウ</t>
    </rPh>
    <rPh sb="296" eb="297">
      <t>ア</t>
    </rPh>
    <phoneticPr fontId="13"/>
  </si>
  <si>
    <t>日本の破棄物処理技術の海外展開は成長戦略としても重要だが、この事業の推進とゴミ処理装置の輸出額の増減との因果関係が明確になっているのか。例えばこの事業の対象国とそれ以外の国との違いなどの比較はどうなっているのか。</t>
    <rPh sb="0" eb="2">
      <t>ニホン</t>
    </rPh>
    <rPh sb="3" eb="5">
      <t>ハキ</t>
    </rPh>
    <rPh sb="5" eb="6">
      <t>ブツ</t>
    </rPh>
    <rPh sb="6" eb="8">
      <t>ショリ</t>
    </rPh>
    <rPh sb="8" eb="10">
      <t>ギジュツ</t>
    </rPh>
    <rPh sb="11" eb="13">
      <t>カイガイ</t>
    </rPh>
    <rPh sb="13" eb="15">
      <t>テンカイ</t>
    </rPh>
    <rPh sb="16" eb="18">
      <t>セイチョウ</t>
    </rPh>
    <rPh sb="18" eb="20">
      <t>センリャク</t>
    </rPh>
    <rPh sb="24" eb="26">
      <t>ジュウヨウ</t>
    </rPh>
    <rPh sb="31" eb="33">
      <t>ジギョウ</t>
    </rPh>
    <rPh sb="34" eb="36">
      <t>スイシン</t>
    </rPh>
    <rPh sb="39" eb="41">
      <t>ショリ</t>
    </rPh>
    <rPh sb="41" eb="43">
      <t>ソウチ</t>
    </rPh>
    <rPh sb="44" eb="46">
      <t>ユシュツ</t>
    </rPh>
    <rPh sb="46" eb="47">
      <t>ガク</t>
    </rPh>
    <rPh sb="48" eb="50">
      <t>ゾウゲン</t>
    </rPh>
    <rPh sb="52" eb="54">
      <t>インガ</t>
    </rPh>
    <rPh sb="54" eb="56">
      <t>カンケイ</t>
    </rPh>
    <rPh sb="57" eb="59">
      <t>メイカク</t>
    </rPh>
    <rPh sb="68" eb="69">
      <t>タト</t>
    </rPh>
    <rPh sb="73" eb="75">
      <t>ジギョウ</t>
    </rPh>
    <rPh sb="76" eb="79">
      <t>タイショウコク</t>
    </rPh>
    <rPh sb="82" eb="84">
      <t>イガイ</t>
    </rPh>
    <rPh sb="85" eb="86">
      <t>クニ</t>
    </rPh>
    <rPh sb="88" eb="89">
      <t>チガ</t>
    </rPh>
    <rPh sb="93" eb="95">
      <t>ヒカク</t>
    </rPh>
    <phoneticPr fontId="13"/>
  </si>
  <si>
    <t>外部有識者の所見の通り、この事業の推進とゴミ処理装置の輸出額の増減との因果関係など、本事業のもたらす具体的な効果について検証すること。</t>
    <rPh sb="0" eb="2">
      <t>ガイブ</t>
    </rPh>
    <rPh sb="2" eb="5">
      <t>ユウシキシャ</t>
    </rPh>
    <rPh sb="6" eb="8">
      <t>ショケン</t>
    </rPh>
    <rPh sb="9" eb="10">
      <t>トオ</t>
    </rPh>
    <rPh sb="42" eb="43">
      <t>ホン</t>
    </rPh>
    <rPh sb="43" eb="45">
      <t>ジギョウ</t>
    </rPh>
    <rPh sb="50" eb="53">
      <t>グタイテキ</t>
    </rPh>
    <rPh sb="54" eb="56">
      <t>コウカ</t>
    </rPh>
    <rPh sb="60" eb="62">
      <t>ケンショウ</t>
    </rPh>
    <phoneticPr fontId="13"/>
  </si>
  <si>
    <t>政策の趣旨は理解できる。地球上でより早く、多くのCO2を削減するためにも、途上国とのコ・イノベーションは重要。日本企業の海外進出にも寄与するよう、力を入れて欲しい。ただ、成果目標が最終の令和12年度のみで設定されている点は改善が必要。途中経過でもチェックし、より大きな政策効果が見込まれる事業に機動的・重点的に予算配分をシフトしていくべき。</t>
    <rPh sb="0" eb="2">
      <t>セイサク</t>
    </rPh>
    <rPh sb="3" eb="5">
      <t>シュシ</t>
    </rPh>
    <rPh sb="6" eb="8">
      <t>リカイ</t>
    </rPh>
    <rPh sb="12" eb="15">
      <t>チキュウジョウ</t>
    </rPh>
    <rPh sb="18" eb="19">
      <t>ハヤ</t>
    </rPh>
    <rPh sb="21" eb="22">
      <t>オオ</t>
    </rPh>
    <rPh sb="28" eb="30">
      <t>サクゲン</t>
    </rPh>
    <rPh sb="37" eb="40">
      <t>トジョウコク</t>
    </rPh>
    <rPh sb="52" eb="54">
      <t>ジュウヨウ</t>
    </rPh>
    <rPh sb="55" eb="59">
      <t>ニホンキギョウ</t>
    </rPh>
    <rPh sb="60" eb="64">
      <t>カイガイシンシュツ</t>
    </rPh>
    <rPh sb="66" eb="68">
      <t>キヨ</t>
    </rPh>
    <rPh sb="73" eb="74">
      <t>チカラ</t>
    </rPh>
    <rPh sb="75" eb="76">
      <t>イ</t>
    </rPh>
    <rPh sb="78" eb="79">
      <t>ホ</t>
    </rPh>
    <rPh sb="85" eb="89">
      <t>セイカモクヒョウ</t>
    </rPh>
    <rPh sb="90" eb="92">
      <t>サイシュウ</t>
    </rPh>
    <rPh sb="93" eb="95">
      <t>レイワ</t>
    </rPh>
    <rPh sb="97" eb="99">
      <t>ネンド</t>
    </rPh>
    <rPh sb="102" eb="104">
      <t>セッテイ</t>
    </rPh>
    <rPh sb="109" eb="110">
      <t>テン</t>
    </rPh>
    <rPh sb="111" eb="113">
      <t>カイゼン</t>
    </rPh>
    <rPh sb="114" eb="116">
      <t>ヒツヨウ</t>
    </rPh>
    <rPh sb="117" eb="121">
      <t>トチュウケイカ</t>
    </rPh>
    <rPh sb="131" eb="132">
      <t>オオ</t>
    </rPh>
    <rPh sb="134" eb="138">
      <t>セイサクコウカ</t>
    </rPh>
    <rPh sb="139" eb="141">
      <t>ミコ</t>
    </rPh>
    <rPh sb="144" eb="146">
      <t>ジギョウ</t>
    </rPh>
    <rPh sb="147" eb="150">
      <t>キドウテキ</t>
    </rPh>
    <rPh sb="151" eb="154">
      <t>ジュウテンテキ</t>
    </rPh>
    <rPh sb="155" eb="159">
      <t>ヨサンハイブン</t>
    </rPh>
    <phoneticPr fontId="13"/>
  </si>
  <si>
    <t>外部有識者の所見を踏まえて、後継事業等について検討すること。</t>
    <rPh sb="0" eb="2">
      <t>ガイブ</t>
    </rPh>
    <rPh sb="2" eb="5">
      <t>ユウシキシャ</t>
    </rPh>
    <rPh sb="6" eb="8">
      <t>ショケン</t>
    </rPh>
    <rPh sb="9" eb="10">
      <t>フ</t>
    </rPh>
    <rPh sb="14" eb="16">
      <t>コウケイ</t>
    </rPh>
    <rPh sb="16" eb="18">
      <t>ジギョウ</t>
    </rPh>
    <rPh sb="18" eb="19">
      <t>トウ</t>
    </rPh>
    <rPh sb="23" eb="25">
      <t>ケントウ</t>
    </rPh>
    <phoneticPr fontId="13"/>
  </si>
  <si>
    <t>・　多くの事業が1者応札となっているが、事業内容から見ても他の事業者の参加も可能と考えられる。今後は多くの事業者が入札に参加できるよう公告期間を十分確保するなど周知方法を検討する必要がある。
・　業務用冷凍空調機器からのフロン類の回収率が40％に満たない状況が続いている。適切に回収が実施されるよう地方公共団体や関係業界とも連携を強化し、令和2年4月に改正された改正フロン排出抑制法の周知・運用を確実に実施できる体制を確立する必要がある。</t>
    <phoneticPr fontId="13"/>
  </si>
  <si>
    <t>外部有識者の所見の通り、フロン類の適切な回収が実施されるよう地方公共団体や関係業界とも連携を強化し、改正フロン排出抑制法の周知・運用を確実に実施できる体制について検討すること。また、1者応札についても改善の取組を行うこと。</t>
    <rPh sb="0" eb="2">
      <t>ガイブ</t>
    </rPh>
    <rPh sb="2" eb="5">
      <t>ユウシキシャ</t>
    </rPh>
    <rPh sb="6" eb="8">
      <t>ショケン</t>
    </rPh>
    <rPh sb="9" eb="10">
      <t>トオ</t>
    </rPh>
    <rPh sb="81" eb="83">
      <t>ケントウ</t>
    </rPh>
    <rPh sb="100" eb="102">
      <t>カイゼン</t>
    </rPh>
    <rPh sb="103" eb="105">
      <t>トリクミ</t>
    </rPh>
    <rPh sb="106" eb="107">
      <t>オコナ</t>
    </rPh>
    <phoneticPr fontId="13"/>
  </si>
  <si>
    <t>〇成果指標・活動指標のいずれも、事業の目的と具体的な取組み内容を把握し得るものになっていないのではないか。
・成果指標としては、イベント参加者人数が設定されているが、人数のみならず、環境協力プロジェクトの形成・実施件数やビジネスマッチング件数といった指標は考えられないか。
・活動指標としては、モデル都市支援件数、キャパシティビルディング支援件数、共同研究・環境案件調査の実施件数など、事業概要を踏まえた指標を設定することなくして、事業の進捗と成果を的確に把握することはできないと思われる。
・事業概要にある「海洋プラスチック・ナレッジセンターの運営支援」については、実態がどのようになっているのか、レビューシートからはまったく見えてこない。
〇成果指標のイベント参加者数は、平成30年度までは「都市ハイレベルセミナー」のみの参加者を計上していたところ、実績が目標値に大きく届かず、令和元年度からはこれに加えて「ジャパン環境ウィーク」の参加者も計上するようになったことで、ハイレベルセミナーは中止となったものの達成度が8割となった。計上するイベント数や規模が異なるにも関わらず、目標値は据え置きのままで良いのか、目標値設定の根拠はどこにあるのか、疑問が残る。加えて、事業の有効性評価の説明では、成果実績は概ね目標値に達しているとあるが、数値からはそうは読めない。
〇事業の効率性評価に関する説明では、初期費用としては妥当なコストとあるが、年々、単位当たりコストは増加する傾向が見て取れ、何をもって「初期費用」として捉え、どのレベルまでを「妥当なコスト」とするのかが判然としない。</t>
    <rPh sb="1" eb="3">
      <t>セイカ</t>
    </rPh>
    <rPh sb="3" eb="5">
      <t>シヒョウ</t>
    </rPh>
    <rPh sb="6" eb="8">
      <t>カツドウ</t>
    </rPh>
    <rPh sb="8" eb="10">
      <t>シヒョウ</t>
    </rPh>
    <rPh sb="16" eb="18">
      <t>ジギョウ</t>
    </rPh>
    <rPh sb="19" eb="21">
      <t>モクテキ</t>
    </rPh>
    <rPh sb="22" eb="25">
      <t>グタイテキ</t>
    </rPh>
    <rPh sb="26" eb="28">
      <t>トリク</t>
    </rPh>
    <rPh sb="29" eb="31">
      <t>ナイヨウ</t>
    </rPh>
    <rPh sb="32" eb="34">
      <t>ハアク</t>
    </rPh>
    <rPh sb="35" eb="36">
      <t>ウ</t>
    </rPh>
    <rPh sb="55" eb="57">
      <t>セイカ</t>
    </rPh>
    <rPh sb="57" eb="59">
      <t>シヒョウ</t>
    </rPh>
    <rPh sb="68" eb="71">
      <t>サンカシャ</t>
    </rPh>
    <rPh sb="71" eb="73">
      <t>ニンズウ</t>
    </rPh>
    <rPh sb="74" eb="76">
      <t>セッテイ</t>
    </rPh>
    <rPh sb="83" eb="85">
      <t>ニンズウ</t>
    </rPh>
    <rPh sb="91" eb="93">
      <t>カンキョウ</t>
    </rPh>
    <rPh sb="93" eb="95">
      <t>キョウリョク</t>
    </rPh>
    <rPh sb="102" eb="104">
      <t>ケイセイ</t>
    </rPh>
    <rPh sb="105" eb="107">
      <t>ジッシ</t>
    </rPh>
    <rPh sb="107" eb="109">
      <t>ケンスウ</t>
    </rPh>
    <rPh sb="119" eb="121">
      <t>ケンスウ</t>
    </rPh>
    <rPh sb="125" eb="127">
      <t>シヒョウ</t>
    </rPh>
    <rPh sb="128" eb="129">
      <t>カンガ</t>
    </rPh>
    <rPh sb="138" eb="140">
      <t>カツドウ</t>
    </rPh>
    <rPh sb="140" eb="142">
      <t>シヒョウ</t>
    </rPh>
    <rPh sb="150" eb="152">
      <t>トシ</t>
    </rPh>
    <rPh sb="152" eb="154">
      <t>シエン</t>
    </rPh>
    <rPh sb="154" eb="156">
      <t>ケンスウ</t>
    </rPh>
    <rPh sb="169" eb="171">
      <t>シエン</t>
    </rPh>
    <rPh sb="171" eb="173">
      <t>ケンスウ</t>
    </rPh>
    <rPh sb="174" eb="176">
      <t>キョウドウ</t>
    </rPh>
    <rPh sb="176" eb="178">
      <t>ケンキュウ</t>
    </rPh>
    <rPh sb="179" eb="181">
      <t>カンキョウ</t>
    </rPh>
    <rPh sb="181" eb="183">
      <t>アンケン</t>
    </rPh>
    <rPh sb="183" eb="185">
      <t>チョウサ</t>
    </rPh>
    <rPh sb="186" eb="188">
      <t>ジッシ</t>
    </rPh>
    <rPh sb="188" eb="190">
      <t>ケンスウ</t>
    </rPh>
    <rPh sb="193" eb="195">
      <t>ジギョウ</t>
    </rPh>
    <rPh sb="195" eb="197">
      <t>ガイヨウ</t>
    </rPh>
    <rPh sb="198" eb="199">
      <t>フ</t>
    </rPh>
    <rPh sb="202" eb="204">
      <t>シヒョウ</t>
    </rPh>
    <rPh sb="205" eb="207">
      <t>セッテイ</t>
    </rPh>
    <rPh sb="216" eb="218">
      <t>ジギョウ</t>
    </rPh>
    <rPh sb="219" eb="221">
      <t>シンチョク</t>
    </rPh>
    <rPh sb="222" eb="224">
      <t>セイカ</t>
    </rPh>
    <rPh sb="225" eb="227">
      <t>テキカク</t>
    </rPh>
    <rPh sb="228" eb="230">
      <t>ハアク</t>
    </rPh>
    <rPh sb="240" eb="241">
      <t>オモ</t>
    </rPh>
    <rPh sb="247" eb="249">
      <t>ジギョウ</t>
    </rPh>
    <rPh sb="249" eb="251">
      <t>ガイヨウ</t>
    </rPh>
    <rPh sb="255" eb="257">
      <t>カイヨウ</t>
    </rPh>
    <rPh sb="273" eb="275">
      <t>ウンエイ</t>
    </rPh>
    <rPh sb="275" eb="277">
      <t>シエン</t>
    </rPh>
    <rPh sb="284" eb="286">
      <t>ジッタイ</t>
    </rPh>
    <rPh sb="314" eb="315">
      <t>ミ</t>
    </rPh>
    <rPh sb="323" eb="325">
      <t>セイカ</t>
    </rPh>
    <rPh sb="325" eb="327">
      <t>シヒョウ</t>
    </rPh>
    <rPh sb="332" eb="335">
      <t>サンカシャ</t>
    </rPh>
    <rPh sb="335" eb="336">
      <t>スウ</t>
    </rPh>
    <rPh sb="338" eb="340">
      <t>ヘイセイ</t>
    </rPh>
    <rPh sb="342" eb="343">
      <t>ネン</t>
    </rPh>
    <rPh sb="343" eb="344">
      <t>ド</t>
    </rPh>
    <rPh sb="348" eb="350">
      <t>トシ</t>
    </rPh>
    <rPh sb="363" eb="366">
      <t>サンカシャ</t>
    </rPh>
    <rPh sb="367" eb="369">
      <t>ケイジョウ</t>
    </rPh>
    <rPh sb="377" eb="379">
      <t>ジッセキ</t>
    </rPh>
    <rPh sb="380" eb="383">
      <t>モクヒョウチ</t>
    </rPh>
    <rPh sb="384" eb="385">
      <t>オオ</t>
    </rPh>
    <rPh sb="387" eb="388">
      <t>トド</t>
    </rPh>
    <rPh sb="391" eb="393">
      <t>レイワ</t>
    </rPh>
    <rPh sb="393" eb="395">
      <t>ガンネン</t>
    </rPh>
    <rPh sb="395" eb="396">
      <t>ド</t>
    </rPh>
    <rPh sb="402" eb="403">
      <t>クワ</t>
    </rPh>
    <rPh sb="410" eb="412">
      <t>カンキョウ</t>
    </rPh>
    <rPh sb="418" eb="421">
      <t>サンカシャ</t>
    </rPh>
    <rPh sb="422" eb="424">
      <t>ケイジョウ</t>
    </rPh>
    <rPh sb="446" eb="448">
      <t>チュウシ</t>
    </rPh>
    <rPh sb="455" eb="457">
      <t>タッセイ</t>
    </rPh>
    <rPh sb="457" eb="458">
      <t>ド</t>
    </rPh>
    <rPh sb="460" eb="461">
      <t>ワリ</t>
    </rPh>
    <rPh sb="466" eb="468">
      <t>ケイジョウ</t>
    </rPh>
    <rPh sb="474" eb="475">
      <t>スウ</t>
    </rPh>
    <rPh sb="476" eb="478">
      <t>キボ</t>
    </rPh>
    <rPh sb="479" eb="480">
      <t>コト</t>
    </rPh>
    <rPh sb="484" eb="485">
      <t>カカ</t>
    </rPh>
    <rPh sb="489" eb="492">
      <t>モクヒョウチ</t>
    </rPh>
    <rPh sb="493" eb="494">
      <t>ス</t>
    </rPh>
    <rPh sb="495" eb="496">
      <t>オ</t>
    </rPh>
    <rPh sb="501" eb="502">
      <t>ヨ</t>
    </rPh>
    <rPh sb="506" eb="509">
      <t>モクヒョウチ</t>
    </rPh>
    <rPh sb="509" eb="511">
      <t>セッテイ</t>
    </rPh>
    <rPh sb="512" eb="514">
      <t>コンキョ</t>
    </rPh>
    <rPh sb="523" eb="525">
      <t>ギモン</t>
    </rPh>
    <rPh sb="526" eb="527">
      <t>ノコ</t>
    </rPh>
    <rPh sb="529" eb="530">
      <t>クワ</t>
    </rPh>
    <rPh sb="533" eb="535">
      <t>ジギョウ</t>
    </rPh>
    <rPh sb="536" eb="539">
      <t>ユウコウセイ</t>
    </rPh>
    <rPh sb="539" eb="541">
      <t>ヒョウカ</t>
    </rPh>
    <rPh sb="542" eb="544">
      <t>セツメイ</t>
    </rPh>
    <rPh sb="547" eb="549">
      <t>セイカ</t>
    </rPh>
    <rPh sb="549" eb="551">
      <t>ジッセキ</t>
    </rPh>
    <rPh sb="552" eb="553">
      <t>オオム</t>
    </rPh>
    <rPh sb="554" eb="557">
      <t>モクヒョウチ</t>
    </rPh>
    <rPh sb="558" eb="559">
      <t>タッ</t>
    </rPh>
    <rPh sb="568" eb="570">
      <t>スウチ</t>
    </rPh>
    <rPh sb="576" eb="577">
      <t>ヨ</t>
    </rPh>
    <rPh sb="583" eb="585">
      <t>ジギョウ</t>
    </rPh>
    <rPh sb="586" eb="589">
      <t>コウリツセイ</t>
    </rPh>
    <rPh sb="589" eb="591">
      <t>ヒョウカ</t>
    </rPh>
    <rPh sb="592" eb="593">
      <t>カン</t>
    </rPh>
    <rPh sb="595" eb="597">
      <t>セツメイ</t>
    </rPh>
    <rPh sb="600" eb="602">
      <t>ショキ</t>
    </rPh>
    <rPh sb="602" eb="604">
      <t>ヒヨウ</t>
    </rPh>
    <rPh sb="608" eb="610">
      <t>ダトウ</t>
    </rPh>
    <rPh sb="619" eb="621">
      <t>ネンネン</t>
    </rPh>
    <rPh sb="622" eb="624">
      <t>タンイ</t>
    </rPh>
    <rPh sb="624" eb="625">
      <t>ア</t>
    </rPh>
    <rPh sb="631" eb="633">
      <t>ゾウカ</t>
    </rPh>
    <rPh sb="635" eb="637">
      <t>ケイコウ</t>
    </rPh>
    <rPh sb="638" eb="639">
      <t>ミ</t>
    </rPh>
    <rPh sb="640" eb="641">
      <t>ト</t>
    </rPh>
    <rPh sb="643" eb="644">
      <t>ナニ</t>
    </rPh>
    <rPh sb="649" eb="651">
      <t>ショキ</t>
    </rPh>
    <rPh sb="651" eb="653">
      <t>ヒヨウ</t>
    </rPh>
    <rPh sb="657" eb="658">
      <t>トラ</t>
    </rPh>
    <rPh sb="669" eb="671">
      <t>ダトウ</t>
    </rPh>
    <rPh sb="682" eb="684">
      <t>ハンゼン</t>
    </rPh>
    <phoneticPr fontId="13"/>
  </si>
  <si>
    <t>外部有識者の指摘を踏まえ、成果指標、活動指標について、目標値設定の根拠を含めて検討を行うこと。また、事業概要にある「海洋プラスチック・ナレッジセンターの運営支援」の実態、事業の有効性評価、事業の効率性評価については「初期費用」、「コストの妥当性」を含めて説明すること。</t>
    <rPh sb="0" eb="2">
      <t>ガイブ</t>
    </rPh>
    <rPh sb="2" eb="5">
      <t>ユウシキシャ</t>
    </rPh>
    <rPh sb="6" eb="8">
      <t>シテキ</t>
    </rPh>
    <rPh sb="9" eb="10">
      <t>フ</t>
    </rPh>
    <rPh sb="36" eb="37">
      <t>フク</t>
    </rPh>
    <rPh sb="39" eb="41">
      <t>ケントウ</t>
    </rPh>
    <rPh sb="42" eb="43">
      <t>オコナ</t>
    </rPh>
    <rPh sb="119" eb="122">
      <t>ダトウセイ</t>
    </rPh>
    <rPh sb="124" eb="125">
      <t>フク</t>
    </rPh>
    <rPh sb="127" eb="129">
      <t>セツメイ</t>
    </rPh>
    <phoneticPr fontId="13"/>
  </si>
  <si>
    <t>米国が国際機関への関与を弱める中で、モントリオール議定書を日本として支えることに力を注いで欲しい。</t>
    <rPh sb="0" eb="2">
      <t>ベイコク</t>
    </rPh>
    <rPh sb="3" eb="5">
      <t>コクサイ</t>
    </rPh>
    <rPh sb="5" eb="7">
      <t>キカン</t>
    </rPh>
    <rPh sb="9" eb="11">
      <t>カンヨ</t>
    </rPh>
    <rPh sb="12" eb="13">
      <t>ヨワ</t>
    </rPh>
    <rPh sb="15" eb="16">
      <t>ナカ</t>
    </rPh>
    <rPh sb="25" eb="28">
      <t>ギテイショ</t>
    </rPh>
    <rPh sb="29" eb="31">
      <t>ニホン</t>
    </rPh>
    <rPh sb="34" eb="35">
      <t>ササ</t>
    </rPh>
    <rPh sb="40" eb="41">
      <t>チカラ</t>
    </rPh>
    <rPh sb="42" eb="43">
      <t>ソソ</t>
    </rPh>
    <rPh sb="45" eb="46">
      <t>ホ</t>
    </rPh>
    <phoneticPr fontId="13"/>
  </si>
  <si>
    <t>外部有識者の指摘を踏まえて、引き続き適切に事業を実施すること。</t>
    <rPh sb="0" eb="5">
      <t>ガイブユウシキシャ</t>
    </rPh>
    <rPh sb="6" eb="8">
      <t>シテキ</t>
    </rPh>
    <rPh sb="9" eb="10">
      <t>フ</t>
    </rPh>
    <rPh sb="14" eb="15">
      <t>ヒ</t>
    </rPh>
    <rPh sb="16" eb="17">
      <t>ツヅ</t>
    </rPh>
    <rPh sb="18" eb="20">
      <t>テキセツ</t>
    </rPh>
    <rPh sb="21" eb="23">
      <t>ジギョウ</t>
    </rPh>
    <rPh sb="24" eb="26">
      <t>ジッシ</t>
    </rPh>
    <phoneticPr fontId="13"/>
  </si>
  <si>
    <t>予算を統合的に管理することで、戦略的配分も可能になると考えられる。政策立案に活用できるよう、予算の効果的使用に務めて欲しい。</t>
    <rPh sb="0" eb="2">
      <t>ヨサン</t>
    </rPh>
    <rPh sb="3" eb="6">
      <t>トウゴウテキ</t>
    </rPh>
    <rPh sb="7" eb="9">
      <t>カンリ</t>
    </rPh>
    <rPh sb="15" eb="18">
      <t>センリャクテキ</t>
    </rPh>
    <rPh sb="18" eb="20">
      <t>ハイブン</t>
    </rPh>
    <rPh sb="21" eb="23">
      <t>カノウ</t>
    </rPh>
    <rPh sb="27" eb="28">
      <t>カンガ</t>
    </rPh>
    <rPh sb="33" eb="35">
      <t>セイサク</t>
    </rPh>
    <rPh sb="35" eb="37">
      <t>リツアン</t>
    </rPh>
    <rPh sb="38" eb="40">
      <t>カツヨウ</t>
    </rPh>
    <rPh sb="46" eb="48">
      <t>ヨサン</t>
    </rPh>
    <rPh sb="49" eb="51">
      <t>コウカ</t>
    </rPh>
    <rPh sb="51" eb="52">
      <t>テキ</t>
    </rPh>
    <rPh sb="52" eb="54">
      <t>シヨウ</t>
    </rPh>
    <rPh sb="55" eb="56">
      <t>ツト</t>
    </rPh>
    <rPh sb="58" eb="59">
      <t>ホ</t>
    </rPh>
    <phoneticPr fontId="13"/>
  </si>
  <si>
    <t>外部有識者の指摘の通り、引き続き予算の効果的使用に努めること。</t>
    <rPh sb="0" eb="2">
      <t>ガイブ</t>
    </rPh>
    <rPh sb="2" eb="5">
      <t>ユウシキシャ</t>
    </rPh>
    <rPh sb="6" eb="8">
      <t>シテキ</t>
    </rPh>
    <rPh sb="9" eb="10">
      <t>トオ</t>
    </rPh>
    <rPh sb="12" eb="13">
      <t>ヒ</t>
    </rPh>
    <rPh sb="14" eb="15">
      <t>ツヅ</t>
    </rPh>
    <rPh sb="16" eb="18">
      <t>ヨサン</t>
    </rPh>
    <rPh sb="19" eb="22">
      <t>コウカテキ</t>
    </rPh>
    <rPh sb="22" eb="24">
      <t>シヨウ</t>
    </rPh>
    <rPh sb="25" eb="26">
      <t>ツト</t>
    </rPh>
    <phoneticPr fontId="13"/>
  </si>
  <si>
    <t>関係機関の選定にあたっては、引き続き外部有識者による検討会により評価を行い、効果的な実証を行いつつ、その環境技術の普及を図る。また、令和３年度はイノベーション創出のための環境スタートアップ研究開発支援事業へ統合し、スタートアップ企業のもつ環境技術への信用付与が行われやすい予算とする予定。</t>
    <phoneticPr fontId="13"/>
  </si>
  <si>
    <t>一者応札の改善に向け、令和２年度の入札については「準備期間の確保」「公募期間の延長」「公募説明会の実施」等の改善を図ったところ。引き続き、改善の取組に努める。</t>
    <rPh sb="1" eb="2">
      <t>シャ</t>
    </rPh>
    <phoneticPr fontId="13"/>
  </si>
  <si>
    <t>審査件数の増加、環境影響評価手続の迅速化に対応するため、個別案件に係る環境情報の収集整理等を今後も継続して実施することで、円滑な審査が実施できるよう審査体制の強化等に引き続き努める。</t>
    <phoneticPr fontId="13"/>
  </si>
  <si>
    <t>総合評価入札を行った結果として一者応札となった案件について、公募期間のさらなる延長を検討するとともに、その他の方法についても検討する。</t>
    <phoneticPr fontId="13"/>
  </si>
  <si>
    <t>執行率の低下は入札残によるところが大きいものの、事業内容については引き続き検討を行い、効率的な執行となるように努める。</t>
    <phoneticPr fontId="13"/>
  </si>
  <si>
    <t>地域特性に応じた審査を効率的に実施するため、現地調査、地域の環境情報に詳しい民間調査会社経験者等の雇用、地域の環境情報の収集に係る調査等を実施している。
上記を引き続き実施することで、効率的・効果的に事業を実施し、適切な執行に努める。</t>
    <phoneticPr fontId="13"/>
  </si>
  <si>
    <t>時代を先取りした政策検討として、意義あるものだと考えられるが、高齢化社会における他の生活支援全般のなかで、利用者視点の利便性や、行政の効率化の総合的な視点を持って、検討を進めて欲しい。所管分野ごとにバラバラな、縦割りの制度が林立する結果とならないように留意してほしい。</t>
    <phoneticPr fontId="13"/>
  </si>
  <si>
    <t>外部有識者からの所見を踏まえ、高齢化社会における他の生活支援全般のなかで、利用者視点の利便性や、行政の効率化の総合的な視点を持った政策検討をすること。</t>
    <rPh sb="65" eb="67">
      <t>セイサク</t>
    </rPh>
    <phoneticPr fontId="13"/>
  </si>
  <si>
    <t>・　一般競争入札において一者応札が多くある。専門性から一者応札になっていると理解するが、今後は事業者の育成を図るとともに、公告期間を一定期間確保するなど多くの事業者が参加できるよう対応を講じるべきである。
・　「改善の方向性」に示されているようにより少ないコストで多くの化学物質のスクリーニング評価ができるよう、早急に評価手法の開発を行うべきである。</t>
    <phoneticPr fontId="13"/>
  </si>
  <si>
    <t>外部有識者の所見のとおり、今後は事業者の育成を図るとともに、公告期間を一定期間確保するなど多くの事業者が参加できるよう対応を講じること。また、「改善の方向性」に示されているようにより少ないコストで多くの化学物質のスクリーニング評価ができるよう、早急に評価手法の開発を行うこと。</t>
    <phoneticPr fontId="13"/>
  </si>
  <si>
    <t>〇公健法に基づく旧第一種指定地域における認定患者への補償を行ううえで必要なデータを収集し、それを基に将来推計を行い次年度の算定根拠とするという、公害健康被害補償制度の基盤的な事業であり、見直し／改善の余地はほとんどないと思われるが、たとえば、将来推計と実際との乖離の有無／程度がどうであったかといった検証は考えられるのではないかと思うが、どうか。
〇本事業に係る二つの業務ともに一者応札の結果、同一事業者が落札している。業務の内容等からすれば他者の参入可能性は大いにあり得ると思われることから、一者応札改善に向けた努力はなされる必要がある。</t>
    <rPh sb="1" eb="4">
      <t>コウケンホウ</t>
    </rPh>
    <rPh sb="5" eb="6">
      <t>モト</t>
    </rPh>
    <rPh sb="8" eb="9">
      <t>キュウ</t>
    </rPh>
    <rPh sb="9" eb="12">
      <t>ダイイッシュ</t>
    </rPh>
    <rPh sb="12" eb="14">
      <t>シテイ</t>
    </rPh>
    <rPh sb="14" eb="16">
      <t>チイキ</t>
    </rPh>
    <rPh sb="20" eb="22">
      <t>ニンテイ</t>
    </rPh>
    <rPh sb="22" eb="24">
      <t>カンジャ</t>
    </rPh>
    <rPh sb="26" eb="28">
      <t>ホショウ</t>
    </rPh>
    <rPh sb="29" eb="30">
      <t>オコナ</t>
    </rPh>
    <rPh sb="34" eb="36">
      <t>ヒツヨウ</t>
    </rPh>
    <rPh sb="41" eb="43">
      <t>シュウシュウ</t>
    </rPh>
    <rPh sb="48" eb="49">
      <t>モト</t>
    </rPh>
    <rPh sb="50" eb="52">
      <t>ショウライ</t>
    </rPh>
    <rPh sb="52" eb="54">
      <t>スイケイ</t>
    </rPh>
    <rPh sb="55" eb="56">
      <t>オコナ</t>
    </rPh>
    <rPh sb="57" eb="60">
      <t>ジネンド</t>
    </rPh>
    <rPh sb="61" eb="63">
      <t>サンテイ</t>
    </rPh>
    <rPh sb="63" eb="65">
      <t>コンキョ</t>
    </rPh>
    <rPh sb="72" eb="74">
      <t>コウガイ</t>
    </rPh>
    <rPh sb="74" eb="76">
      <t>ケンコウ</t>
    </rPh>
    <rPh sb="76" eb="78">
      <t>ヒガイ</t>
    </rPh>
    <rPh sb="78" eb="80">
      <t>ホショウ</t>
    </rPh>
    <rPh sb="80" eb="82">
      <t>セイド</t>
    </rPh>
    <rPh sb="83" eb="86">
      <t>キバンテキ</t>
    </rPh>
    <rPh sb="87" eb="89">
      <t>ジギョウ</t>
    </rPh>
    <rPh sb="93" eb="95">
      <t>ミナオ</t>
    </rPh>
    <rPh sb="97" eb="99">
      <t>カイゼン</t>
    </rPh>
    <rPh sb="100" eb="102">
      <t>ヨチ</t>
    </rPh>
    <rPh sb="110" eb="111">
      <t>オモ</t>
    </rPh>
    <rPh sb="121" eb="123">
      <t>ショウライ</t>
    </rPh>
    <rPh sb="123" eb="125">
      <t>スイケイ</t>
    </rPh>
    <rPh sb="126" eb="128">
      <t>ジッサイ</t>
    </rPh>
    <rPh sb="130" eb="132">
      <t>カイリ</t>
    </rPh>
    <rPh sb="133" eb="135">
      <t>ウム</t>
    </rPh>
    <rPh sb="136" eb="138">
      <t>テイド</t>
    </rPh>
    <rPh sb="150" eb="152">
      <t>ケンショウ</t>
    </rPh>
    <rPh sb="153" eb="154">
      <t>カンガ</t>
    </rPh>
    <rPh sb="165" eb="166">
      <t>オモ</t>
    </rPh>
    <rPh sb="175" eb="176">
      <t>ホン</t>
    </rPh>
    <rPh sb="176" eb="178">
      <t>ジギョウ</t>
    </rPh>
    <rPh sb="179" eb="180">
      <t>カカ</t>
    </rPh>
    <rPh sb="181" eb="182">
      <t>フタ</t>
    </rPh>
    <rPh sb="184" eb="186">
      <t>ギョウム</t>
    </rPh>
    <rPh sb="189" eb="191">
      <t>イッシャ</t>
    </rPh>
    <rPh sb="191" eb="193">
      <t>オウサツ</t>
    </rPh>
    <rPh sb="194" eb="196">
      <t>ケッカ</t>
    </rPh>
    <rPh sb="197" eb="199">
      <t>ドウイツ</t>
    </rPh>
    <rPh sb="199" eb="202">
      <t>ジギョウシャ</t>
    </rPh>
    <rPh sb="203" eb="205">
      <t>ラクサツ</t>
    </rPh>
    <rPh sb="210" eb="212">
      <t>ギョウム</t>
    </rPh>
    <rPh sb="213" eb="215">
      <t>ナイヨウ</t>
    </rPh>
    <rPh sb="215" eb="216">
      <t>トウ</t>
    </rPh>
    <rPh sb="221" eb="223">
      <t>タシャ</t>
    </rPh>
    <rPh sb="224" eb="226">
      <t>サンニュウ</t>
    </rPh>
    <rPh sb="226" eb="229">
      <t>カノウセイ</t>
    </rPh>
    <rPh sb="230" eb="231">
      <t>オオ</t>
    </rPh>
    <rPh sb="235" eb="236">
      <t>ウ</t>
    </rPh>
    <rPh sb="238" eb="239">
      <t>オモ</t>
    </rPh>
    <rPh sb="247" eb="249">
      <t>イッシャ</t>
    </rPh>
    <rPh sb="249" eb="251">
      <t>オウサツ</t>
    </rPh>
    <rPh sb="251" eb="253">
      <t>カイゼン</t>
    </rPh>
    <rPh sb="254" eb="255">
      <t>ム</t>
    </rPh>
    <rPh sb="257" eb="259">
      <t>ドリョク</t>
    </rPh>
    <rPh sb="264" eb="266">
      <t>ヒツヨウ</t>
    </rPh>
    <phoneticPr fontId="13"/>
  </si>
  <si>
    <t>外部有識者の所見のとおり、将来推計と実際との乖離の有無／程度がどうであったかといった検証について実施を検討すること。また、一者応札の改善に向けた取り組みを検討すること。</t>
    <rPh sb="48" eb="50">
      <t>ジッシ</t>
    </rPh>
    <rPh sb="51" eb="53">
      <t>ケントウ</t>
    </rPh>
    <phoneticPr fontId="13"/>
  </si>
  <si>
    <t>不正受給を防ぐことに引き続き努めてほしい。直近の実績として不正受給の可能性を排除した件数はどの程度か。</t>
    <rPh sb="0" eb="2">
      <t>フセイ</t>
    </rPh>
    <rPh sb="2" eb="4">
      <t>ジュキュウ</t>
    </rPh>
    <rPh sb="5" eb="6">
      <t>フセ</t>
    </rPh>
    <rPh sb="10" eb="11">
      <t>ヒ</t>
    </rPh>
    <rPh sb="12" eb="13">
      <t>ツヅ</t>
    </rPh>
    <rPh sb="14" eb="15">
      <t>ツト</t>
    </rPh>
    <rPh sb="21" eb="23">
      <t>チョッキン</t>
    </rPh>
    <rPh sb="24" eb="26">
      <t>ジッセキ</t>
    </rPh>
    <rPh sb="29" eb="31">
      <t>フセイ</t>
    </rPh>
    <rPh sb="31" eb="33">
      <t>ジュキュウ</t>
    </rPh>
    <rPh sb="34" eb="37">
      <t>カノウセイ</t>
    </rPh>
    <rPh sb="38" eb="40">
      <t>ハイジョ</t>
    </rPh>
    <rPh sb="42" eb="44">
      <t>ケンスウ</t>
    </rPh>
    <rPh sb="47" eb="49">
      <t>テイド</t>
    </rPh>
    <phoneticPr fontId="13"/>
  </si>
  <si>
    <t>外部有識者の所見のとおり、不正受給を防ぐことに引き続き努めること。また、直近の実績として不正受給の可能性を排除した件数はどの程度か明らかにすること。</t>
    <rPh sb="65" eb="66">
      <t>アキ</t>
    </rPh>
    <phoneticPr fontId="13"/>
  </si>
  <si>
    <t>〇日本人の化学物質への暴露状況を把握し分析することは、化学物質管理政策の形成・充実にとって必要不可欠であると考えられる。
〇ただ、先行調査と合わせて6年間分のモニタリング・データとして491名分があり、今後も毎年全国3地域程度を選定し約80名の調査をしていくというが、日本人全体のそして全国的なばく露実態を把握するための調査として、これらの地域数とサンプル数で十分なのかどうか判然としない。
〇平成29年度になされた効率的・効果的な事業のあり方検討の具体的な内容について知りたいところである。</t>
    <rPh sb="1" eb="4">
      <t>ニホンジン</t>
    </rPh>
    <rPh sb="5" eb="7">
      <t>カガク</t>
    </rPh>
    <rPh sb="7" eb="9">
      <t>ブッシツ</t>
    </rPh>
    <rPh sb="11" eb="13">
      <t>バクロ</t>
    </rPh>
    <rPh sb="13" eb="15">
      <t>ジョウキョウ</t>
    </rPh>
    <rPh sb="16" eb="18">
      <t>ハアク</t>
    </rPh>
    <rPh sb="19" eb="21">
      <t>ブンセキ</t>
    </rPh>
    <rPh sb="27" eb="29">
      <t>カガク</t>
    </rPh>
    <rPh sb="29" eb="31">
      <t>ブッシツ</t>
    </rPh>
    <rPh sb="31" eb="33">
      <t>カンリ</t>
    </rPh>
    <rPh sb="33" eb="35">
      <t>セイサク</t>
    </rPh>
    <rPh sb="36" eb="38">
      <t>ケイセイ</t>
    </rPh>
    <rPh sb="39" eb="41">
      <t>ジュウジツ</t>
    </rPh>
    <rPh sb="45" eb="47">
      <t>ヒツヨウ</t>
    </rPh>
    <rPh sb="47" eb="50">
      <t>フカケツ</t>
    </rPh>
    <rPh sb="54" eb="55">
      <t>カンガ</t>
    </rPh>
    <rPh sb="65" eb="67">
      <t>センコウ</t>
    </rPh>
    <rPh sb="67" eb="69">
      <t>チョウサ</t>
    </rPh>
    <rPh sb="70" eb="71">
      <t>ア</t>
    </rPh>
    <rPh sb="75" eb="77">
      <t>ネンカン</t>
    </rPh>
    <rPh sb="77" eb="78">
      <t>ブン</t>
    </rPh>
    <rPh sb="95" eb="96">
      <t>メイ</t>
    </rPh>
    <rPh sb="96" eb="97">
      <t>ブン</t>
    </rPh>
    <rPh sb="101" eb="103">
      <t>コンゴ</t>
    </rPh>
    <rPh sb="104" eb="106">
      <t>マイトシ</t>
    </rPh>
    <rPh sb="106" eb="108">
      <t>ゼンコク</t>
    </rPh>
    <rPh sb="109" eb="111">
      <t>チイキ</t>
    </rPh>
    <rPh sb="111" eb="113">
      <t>テイド</t>
    </rPh>
    <rPh sb="114" eb="116">
      <t>センテイ</t>
    </rPh>
    <rPh sb="117" eb="118">
      <t>ヤク</t>
    </rPh>
    <rPh sb="120" eb="121">
      <t>メイ</t>
    </rPh>
    <rPh sb="122" eb="124">
      <t>チョウサ</t>
    </rPh>
    <rPh sb="134" eb="137">
      <t>ニホンジン</t>
    </rPh>
    <rPh sb="137" eb="139">
      <t>ゼンタイ</t>
    </rPh>
    <rPh sb="143" eb="146">
      <t>ゼンコクテキ</t>
    </rPh>
    <rPh sb="149" eb="150">
      <t>ロ</t>
    </rPh>
    <rPh sb="150" eb="152">
      <t>ジッタイ</t>
    </rPh>
    <rPh sb="153" eb="155">
      <t>ハアク</t>
    </rPh>
    <rPh sb="160" eb="162">
      <t>チョウサ</t>
    </rPh>
    <rPh sb="170" eb="172">
      <t>チイキ</t>
    </rPh>
    <rPh sb="172" eb="173">
      <t>スウ</t>
    </rPh>
    <rPh sb="178" eb="179">
      <t>スウ</t>
    </rPh>
    <rPh sb="180" eb="182">
      <t>ジュウブン</t>
    </rPh>
    <rPh sb="188" eb="190">
      <t>ハンゼン</t>
    </rPh>
    <rPh sb="197" eb="199">
      <t>ヘイセイ</t>
    </rPh>
    <rPh sb="201" eb="203">
      <t>ネンド</t>
    </rPh>
    <rPh sb="208" eb="211">
      <t>コウリツテキ</t>
    </rPh>
    <rPh sb="212" eb="215">
      <t>コウカテキ</t>
    </rPh>
    <rPh sb="216" eb="218">
      <t>ジギョウ</t>
    </rPh>
    <rPh sb="221" eb="222">
      <t>カタ</t>
    </rPh>
    <rPh sb="222" eb="224">
      <t>ケントウ</t>
    </rPh>
    <rPh sb="225" eb="228">
      <t>グタイテキ</t>
    </rPh>
    <rPh sb="229" eb="231">
      <t>ナイヨウ</t>
    </rPh>
    <rPh sb="235" eb="236">
      <t>シ</t>
    </rPh>
    <phoneticPr fontId="13"/>
  </si>
  <si>
    <t>外部有識者の所見を踏まえて、事業の規模が日本人全体のそして全国的なばく露実態を把握するための調査として、これらの地域数とサンプル数で十分なのかどうかについて検討すること。</t>
    <rPh sb="14" eb="16">
      <t>ジギョウ</t>
    </rPh>
    <rPh sb="17" eb="19">
      <t>キボ</t>
    </rPh>
    <rPh sb="20" eb="23">
      <t>ニホンジン</t>
    </rPh>
    <phoneticPr fontId="13"/>
  </si>
  <si>
    <t>定量的な指標として、ネットワークシステムの稼働率、コンテンツのアップロード件数、HPへのアクセス数といった外形的な成果指標・活動指標が掲げられるのは致し方ないにしても、単なる数値では表せない、情報やコンテンツの内容的（質的）充実が併せてなされないことには意味がない。たとえば、事業番号139のところで指摘しように、情報の格納場所や紐づけが適切になされているとは思えないようなケースもあり、情報の価値が最大限に発揮され得るような基盤とすることが重要であると思われる。</t>
    <rPh sb="0" eb="3">
      <t>テイリョウテキ</t>
    </rPh>
    <rPh sb="4" eb="6">
      <t>シヒョウ</t>
    </rPh>
    <rPh sb="21" eb="23">
      <t>カドウ</t>
    </rPh>
    <rPh sb="23" eb="24">
      <t>リツ</t>
    </rPh>
    <rPh sb="37" eb="39">
      <t>ケンスウ</t>
    </rPh>
    <rPh sb="48" eb="49">
      <t>スウ</t>
    </rPh>
    <rPh sb="53" eb="56">
      <t>ガイケイテキ</t>
    </rPh>
    <rPh sb="57" eb="59">
      <t>セイカ</t>
    </rPh>
    <rPh sb="59" eb="61">
      <t>シヒョウ</t>
    </rPh>
    <rPh sb="62" eb="64">
      <t>カツドウ</t>
    </rPh>
    <rPh sb="64" eb="66">
      <t>シヒョウ</t>
    </rPh>
    <rPh sb="67" eb="68">
      <t>カカ</t>
    </rPh>
    <rPh sb="74" eb="75">
      <t>イタ</t>
    </rPh>
    <rPh sb="76" eb="77">
      <t>カタ</t>
    </rPh>
    <rPh sb="84" eb="85">
      <t>タン</t>
    </rPh>
    <rPh sb="87" eb="89">
      <t>スウチ</t>
    </rPh>
    <rPh sb="91" eb="92">
      <t>アラワ</t>
    </rPh>
    <rPh sb="96" eb="98">
      <t>ジョウホウ</t>
    </rPh>
    <rPh sb="105" eb="108">
      <t>ナイヨウテキ</t>
    </rPh>
    <rPh sb="109" eb="111">
      <t>シツテキ</t>
    </rPh>
    <rPh sb="112" eb="114">
      <t>ジュウジツ</t>
    </rPh>
    <rPh sb="115" eb="116">
      <t>アワ</t>
    </rPh>
    <rPh sb="127" eb="129">
      <t>イミ</t>
    </rPh>
    <rPh sb="138" eb="140">
      <t>ジギョウ</t>
    </rPh>
    <rPh sb="140" eb="142">
      <t>バンゴウ</t>
    </rPh>
    <rPh sb="150" eb="152">
      <t>シテキ</t>
    </rPh>
    <rPh sb="157" eb="159">
      <t>ジョウホウ</t>
    </rPh>
    <rPh sb="160" eb="162">
      <t>カクノウ</t>
    </rPh>
    <rPh sb="162" eb="164">
      <t>バショ</t>
    </rPh>
    <rPh sb="165" eb="166">
      <t>ヒモ</t>
    </rPh>
    <rPh sb="169" eb="171">
      <t>テキセツ</t>
    </rPh>
    <rPh sb="180" eb="181">
      <t>オモ</t>
    </rPh>
    <rPh sb="194" eb="196">
      <t>ジョウホウ</t>
    </rPh>
    <rPh sb="197" eb="199">
      <t>カチ</t>
    </rPh>
    <rPh sb="200" eb="203">
      <t>サイダイゲン</t>
    </rPh>
    <rPh sb="204" eb="206">
      <t>ハッキ</t>
    </rPh>
    <rPh sb="208" eb="209">
      <t>ウ</t>
    </rPh>
    <rPh sb="213" eb="215">
      <t>キバン</t>
    </rPh>
    <rPh sb="221" eb="223">
      <t>ジュウヨウ</t>
    </rPh>
    <rPh sb="227" eb="228">
      <t>オモ</t>
    </rPh>
    <phoneticPr fontId="13"/>
  </si>
  <si>
    <t>外部有識者の所見を踏まえて、単なる数値では表せない、情報やコンテンツの内容的（質的）充実について検討し、情報の価値が最大限に発揮され得るような基盤とするよう努めること。</t>
    <rPh sb="48" eb="50">
      <t>ケントウ</t>
    </rPh>
    <rPh sb="78" eb="79">
      <t>ツト</t>
    </rPh>
    <phoneticPr fontId="13"/>
  </si>
  <si>
    <t>昨年度のエコライフフェアの来場者が目標より10％程度少なかった理由は何か。2020年度は同フェアは、コロナ禍で中止になる可能性が高いのか。</t>
    <rPh sb="0" eb="3">
      <t>サクネンド</t>
    </rPh>
    <rPh sb="13" eb="16">
      <t>ライジョウシャ</t>
    </rPh>
    <rPh sb="17" eb="19">
      <t>モクヒョウ</t>
    </rPh>
    <rPh sb="24" eb="26">
      <t>テイド</t>
    </rPh>
    <rPh sb="26" eb="27">
      <t>スク</t>
    </rPh>
    <rPh sb="31" eb="33">
      <t>リユウ</t>
    </rPh>
    <rPh sb="34" eb="35">
      <t>ナニ</t>
    </rPh>
    <rPh sb="41" eb="43">
      <t>ネンド</t>
    </rPh>
    <rPh sb="44" eb="45">
      <t>ドウ</t>
    </rPh>
    <rPh sb="53" eb="54">
      <t>カ</t>
    </rPh>
    <rPh sb="55" eb="57">
      <t>チュウシ</t>
    </rPh>
    <rPh sb="60" eb="63">
      <t>カノウセイ</t>
    </rPh>
    <rPh sb="64" eb="65">
      <t>タカ</t>
    </rPh>
    <phoneticPr fontId="13"/>
  </si>
  <si>
    <t>外部有識者の所見を踏まえて、エコライフフェアの来場者が目標より10％程度少なかった理由を明らかにするとともに、2020年度は同フェアは、コロナ禍で中止になる可能性が高いのか明らかにすること。</t>
    <rPh sb="44" eb="45">
      <t>アキ</t>
    </rPh>
    <rPh sb="86" eb="87">
      <t>アキ</t>
    </rPh>
    <phoneticPr fontId="13"/>
  </si>
  <si>
    <t>予算規模が大きいだけに、予算の効率的・効果的な使用に努めて欲しい。例えばリスクコミュニケーション事業に424百万円が支出されているが、これだけの予算が必要な理由、得られた成果は何なのか。</t>
    <phoneticPr fontId="13"/>
  </si>
  <si>
    <t>・　環境本省における各種施設は、一度故障などが発生した場合は、業務に重大な影響を及ぼすこととなる。したがって、常日頃の整備点検を適切に実施するとともに、更新スケジュールを立て、業務に支障が生じないように適切に整備更新を実施すべきである。</t>
    <phoneticPr fontId="13"/>
  </si>
  <si>
    <t>外部有識者の所見のとおり、常日頃の整備点検を適切に実施するとともに、更新スケジュールを立て、業務に支障が生じないように適切に整備更新を実施すること。</t>
    <phoneticPr fontId="13"/>
  </si>
  <si>
    <t>既存のシステムの運用等に係る経費についてはシステムの運用状況等を踏まえて必要な経費のみ要求した。また、効果的な事業展開を図るため、環境省デジタル・ガバメント中長期計画に基づき、政府情報システムのプラットフォーム改革やシステムの統廃合等の取組、価値を生み出すITガバナンス体制整備に係る経費等を要求した。さらに行政サービス機能を向上させ、アクセシビリティに配慮した上で高齢者や障害者を含め誰もが容易に利用できるようにすべく、各種コンテンツ、データベース機能及び提供情報の充実を図っていく。</t>
    <phoneticPr fontId="13"/>
  </si>
  <si>
    <t>不正受給を防ぐことに引き続き努める。なお、本事業は不正の未然防止や早期発見を目的に実施しているものであり、実績として不正受給の可能性を排除した件数を明らかにすることは困難である。</t>
    <phoneticPr fontId="13"/>
  </si>
  <si>
    <t>　平成29年度の検討を踏まえ、効率的かつ確実な調査協力者のリクルート手法の開発・検証や調査質問票の改良等を行いつつ、地域数・サンプル数が全国的な傾向を把握するのに十分なものとなっているかを確認（複数年度分をまとめて一つの集団として扱うことも含めて検討）しながら事業を進める。</t>
    <phoneticPr fontId="13"/>
  </si>
  <si>
    <t>行政事業レビュー推進チームの所見を踏まえ、厚生労働省と連携し着実に事業を実施していく。</t>
    <phoneticPr fontId="13"/>
  </si>
  <si>
    <t>新型コロナウイルス感染症への対応にかかる要望額 9</t>
    <rPh sb="20" eb="23">
      <t>ヨウボウガク</t>
    </rPh>
    <phoneticPr fontId="13"/>
  </si>
  <si>
    <t>各国政府や国際機関との緊密な連携を強化することで、地球規模での循環経済の構築に向けて効果的に国際協力を進める。</t>
    <phoneticPr fontId="13"/>
  </si>
  <si>
    <t>今後提出される事業実施結果報告書及び会計報告書の結果等を踏まえ、適切な執行に努める。</t>
    <phoneticPr fontId="13"/>
  </si>
  <si>
    <t>事業名はプラスチック資源循環の促進を容器包装リサイクル法全体の運用を含め推進をするものであり、事業概要との齟齬はないと理解しているが、ご指摘を踏まえ、事業概要について、よりプラスチック資源循環に重きを置いている点が伝わるよう記載を修正した。
指標については、令和元年5月にプラスチック資源循環戦略を策定し、現在具体的な施策について議論しているところであるから、今後プラスチック資源循環に関する指標の追加と合わせて検討することとしたい。</t>
    <phoneticPr fontId="13"/>
  </si>
  <si>
    <t>令和3年度概算要求においては、改正浄化槽法の施行(令和2年4月1日）を受けて、「改正浄化槽法に基づく施行状況の把握及び各種指針の見直し検討」、「改正浄化槽法に基づく浄化槽の適正管理に向けた方策に関する調査検討」等を新たに行うなどの業務見直しを行い、改正浄化槽法の施行を強く推進する。
また、防災機能の向上と国土強靱化については、老朽化した単独処理浄化槽を合併処理浄化槽に更新すること、適切な維持管理の実施で貢献するものであり、「浄化槽整備区域内の合併処理浄化槽の基数割合」、「法定検査の受検率」が指標と考えているが、新たな指標の設定等についても引き続き検討を行う。
なお、既に公表している報告書等は、http://www.env.go.jp/recycle/jokaso/data/index.html　に掲載しているが、その他の報告書についてもＨＰによる公表について検討する。</t>
    <phoneticPr fontId="13"/>
  </si>
  <si>
    <t>将来推計と実際との乖離について、どの程度あったかは毎年度検証しており、推計認定患者数と実際の認定患者数は各年度末において、1%程度の乖離で、ほぼ正確に推計されている。このため今後も公害健康被害補償制度の円滑な実施運営に向けて、認定患者数の推計等を着実に実施する。
また、一者応札の改善に向け、広告期間の延長等を行った結果、令和２年度の契約において２者応札となり、これまでと異なる業者が落札した。今後も引き続き広告期間の延長等を実施し、多数の業者が参入できるよう改善を図っていく。</t>
    <phoneticPr fontId="13"/>
  </si>
  <si>
    <t>リスクコミュニケーション事業については、福島県に放射線リスクコミュニケーション相談員支援センターを設置し、研修会、セミナー、車座集会、専門家派遣、相談訪問などを年間1,000件以上実施している。きめ細かい支援により住民の放射線による健康不安を軽減するなどの成果をあげているが、引き続き予算の効率的・効果的な使用に努めていく。要求額については、執行状況を精査し、一部改善を行った。</t>
    <rPh sb="121" eb="123">
      <t>ケイゲン</t>
    </rPh>
    <rPh sb="173" eb="175">
      <t>ジョウキョウ</t>
    </rPh>
    <phoneticPr fontId="13"/>
  </si>
  <si>
    <t>リース対象の脱炭素機器の詳細不明のため、評価困難。</t>
    <rPh sb="3" eb="5">
      <t>タイショウ</t>
    </rPh>
    <rPh sb="6" eb="7">
      <t>ダツ</t>
    </rPh>
    <rPh sb="7" eb="9">
      <t>タンソ</t>
    </rPh>
    <rPh sb="9" eb="11">
      <t>キキ</t>
    </rPh>
    <rPh sb="12" eb="14">
      <t>ショウサイ</t>
    </rPh>
    <rPh sb="14" eb="16">
      <t>フメイ</t>
    </rPh>
    <rPh sb="20" eb="22">
      <t>ヒョウカ</t>
    </rPh>
    <rPh sb="22" eb="24">
      <t>コンナン</t>
    </rPh>
    <phoneticPr fontId="2"/>
  </si>
  <si>
    <t>適切な事業執行と思われる。</t>
    <phoneticPr fontId="13"/>
  </si>
  <si>
    <t>啓発活動あるいは情報的手段による行動様式の転換を図る事業にしては、手法が旧式ではないか。また、効果測定が不確実である。</t>
    <rPh sb="0" eb="2">
      <t>ケイハツ</t>
    </rPh>
    <rPh sb="2" eb="4">
      <t>カツドウ</t>
    </rPh>
    <rPh sb="8" eb="10">
      <t>ジョウホウ</t>
    </rPh>
    <rPh sb="10" eb="11">
      <t>テキ</t>
    </rPh>
    <rPh sb="11" eb="13">
      <t>シュダン</t>
    </rPh>
    <rPh sb="16" eb="18">
      <t>コウドウ</t>
    </rPh>
    <rPh sb="18" eb="20">
      <t>ヨウシキ</t>
    </rPh>
    <rPh sb="21" eb="23">
      <t>テンカン</t>
    </rPh>
    <rPh sb="24" eb="25">
      <t>ハカ</t>
    </rPh>
    <rPh sb="26" eb="28">
      <t>ジギョウ</t>
    </rPh>
    <rPh sb="33" eb="35">
      <t>シュホウ</t>
    </rPh>
    <rPh sb="36" eb="38">
      <t>キュウシキ</t>
    </rPh>
    <rPh sb="47" eb="49">
      <t>コウカ</t>
    </rPh>
    <rPh sb="49" eb="51">
      <t>ソクテイ</t>
    </rPh>
    <rPh sb="52" eb="55">
      <t>フカクジツ</t>
    </rPh>
    <phoneticPr fontId="2"/>
  </si>
  <si>
    <t>事業目的は妥当であるが、執行率が伸びていないことが問題である。原因究明を図り、改善策を講じるべきである。</t>
    <rPh sb="0" eb="2">
      <t>ジギョウ</t>
    </rPh>
    <rPh sb="2" eb="4">
      <t>モクテキ</t>
    </rPh>
    <rPh sb="5" eb="7">
      <t>ダトウ</t>
    </rPh>
    <rPh sb="12" eb="15">
      <t>シッコウリツ</t>
    </rPh>
    <rPh sb="16" eb="17">
      <t>ノ</t>
    </rPh>
    <rPh sb="25" eb="27">
      <t>モンダイ</t>
    </rPh>
    <rPh sb="31" eb="33">
      <t>ゲンイン</t>
    </rPh>
    <rPh sb="33" eb="35">
      <t>キュウメイ</t>
    </rPh>
    <rPh sb="36" eb="37">
      <t>ハカ</t>
    </rPh>
    <rPh sb="39" eb="42">
      <t>カイゼンサク</t>
    </rPh>
    <rPh sb="43" eb="44">
      <t>コウ</t>
    </rPh>
    <phoneticPr fontId="2"/>
  </si>
  <si>
    <t>執行率を高めることが課題である。</t>
    <rPh sb="0" eb="3">
      <t>シッコウリツ</t>
    </rPh>
    <rPh sb="4" eb="5">
      <t>タカ</t>
    </rPh>
    <rPh sb="10" eb="12">
      <t>カダイ</t>
    </rPh>
    <phoneticPr fontId="2"/>
  </si>
  <si>
    <t>再委託先の業務内容に重複の生じていないか。精査をしたうえで調整を図るべきではないか。</t>
    <rPh sb="0" eb="3">
      <t>サイイタク</t>
    </rPh>
    <rPh sb="3" eb="4">
      <t>サキ</t>
    </rPh>
    <rPh sb="5" eb="7">
      <t>ギョウム</t>
    </rPh>
    <rPh sb="7" eb="9">
      <t>ナイヨウ</t>
    </rPh>
    <rPh sb="10" eb="12">
      <t>チョウフク</t>
    </rPh>
    <rPh sb="13" eb="14">
      <t>ショウ</t>
    </rPh>
    <rPh sb="21" eb="23">
      <t>セイサ</t>
    </rPh>
    <rPh sb="29" eb="31">
      <t>チョウセイ</t>
    </rPh>
    <rPh sb="32" eb="33">
      <t>ハカ</t>
    </rPh>
    <phoneticPr fontId="2"/>
  </si>
  <si>
    <t>電動バス・トラックの普及は、需要側のインセンティヴを考慮に入れるべきであり、供給側だけに着目する本事業の効果はどれだけ期待できるのか。</t>
    <rPh sb="0" eb="2">
      <t>デンドウ</t>
    </rPh>
    <rPh sb="10" eb="12">
      <t>フキュウ</t>
    </rPh>
    <rPh sb="14" eb="17">
      <t>ジュヨウガワ</t>
    </rPh>
    <rPh sb="26" eb="28">
      <t>コウリョ</t>
    </rPh>
    <rPh sb="29" eb="30">
      <t>イ</t>
    </rPh>
    <rPh sb="38" eb="41">
      <t>キョウキュウガワ</t>
    </rPh>
    <rPh sb="44" eb="46">
      <t>チャクモク</t>
    </rPh>
    <rPh sb="48" eb="49">
      <t>ホン</t>
    </rPh>
    <rPh sb="49" eb="51">
      <t>ジギョウ</t>
    </rPh>
    <rPh sb="52" eb="54">
      <t>コウカ</t>
    </rPh>
    <rPh sb="59" eb="61">
      <t>キタイ</t>
    </rPh>
    <phoneticPr fontId="2"/>
  </si>
  <si>
    <t>各委託先の委託内容に重複はないのか、精査すべきである。</t>
    <rPh sb="0" eb="1">
      <t>カク</t>
    </rPh>
    <rPh sb="1" eb="4">
      <t>イタクサキ</t>
    </rPh>
    <rPh sb="5" eb="9">
      <t>イタクナイヨウ</t>
    </rPh>
    <rPh sb="10" eb="12">
      <t>チョウフク</t>
    </rPh>
    <rPh sb="18" eb="20">
      <t>セイサ</t>
    </rPh>
    <phoneticPr fontId="2"/>
  </si>
  <si>
    <t>北海道環境財団の役割が不明である。</t>
    <rPh sb="0" eb="3">
      <t>ホッカイドウ</t>
    </rPh>
    <rPh sb="3" eb="5">
      <t>カンキョウ</t>
    </rPh>
    <rPh sb="5" eb="7">
      <t>ザイダン</t>
    </rPh>
    <rPh sb="8" eb="10">
      <t>ヤクワリ</t>
    </rPh>
    <rPh sb="11" eb="13">
      <t>フメイ</t>
    </rPh>
    <phoneticPr fontId="2"/>
  </si>
  <si>
    <t>効果測定が難しい事業であるので、少くとも業務執行手続の適正化に意を注いで欲しい。</t>
    <rPh sb="0" eb="2">
      <t>コウカ</t>
    </rPh>
    <rPh sb="2" eb="4">
      <t>ソクテイ</t>
    </rPh>
    <rPh sb="5" eb="6">
      <t>ムズカ</t>
    </rPh>
    <rPh sb="8" eb="10">
      <t>ジギョウ</t>
    </rPh>
    <rPh sb="16" eb="17">
      <t>スク</t>
    </rPh>
    <rPh sb="20" eb="22">
      <t>ギョウム</t>
    </rPh>
    <rPh sb="22" eb="24">
      <t>シッコウ</t>
    </rPh>
    <rPh sb="24" eb="26">
      <t>テツヅキ</t>
    </rPh>
    <rPh sb="27" eb="30">
      <t>テキセイカ</t>
    </rPh>
    <rPh sb="31" eb="32">
      <t>イ</t>
    </rPh>
    <rPh sb="33" eb="34">
      <t>ソソ</t>
    </rPh>
    <rPh sb="36" eb="37">
      <t>ホ</t>
    </rPh>
    <phoneticPr fontId="2"/>
  </si>
  <si>
    <t>適切に執行されている。</t>
    <rPh sb="0" eb="2">
      <t>テキセツ</t>
    </rPh>
    <rPh sb="3" eb="5">
      <t>シッコウ</t>
    </rPh>
    <phoneticPr fontId="2"/>
  </si>
  <si>
    <t>順調に進捗しているので、今後に期待する。</t>
    <rPh sb="0" eb="2">
      <t>ジュンチョウ</t>
    </rPh>
    <rPh sb="3" eb="5">
      <t>シンチョク</t>
    </rPh>
    <rPh sb="12" eb="14">
      <t>コンゴ</t>
    </rPh>
    <rPh sb="15" eb="17">
      <t>キタイ</t>
    </rPh>
    <phoneticPr fontId="2"/>
  </si>
  <si>
    <t>地道な事業であるが、成果を期待したい。効果測定の手法をもう少し具体的にして欲しい。</t>
    <rPh sb="0" eb="2">
      <t>ジミチ</t>
    </rPh>
    <rPh sb="3" eb="5">
      <t>ジギョウ</t>
    </rPh>
    <rPh sb="10" eb="12">
      <t>セイカ</t>
    </rPh>
    <rPh sb="13" eb="15">
      <t>キタイ</t>
    </rPh>
    <rPh sb="19" eb="21">
      <t>コウカ</t>
    </rPh>
    <rPh sb="21" eb="23">
      <t>ソクテイ</t>
    </rPh>
    <rPh sb="24" eb="26">
      <t>シュホウ</t>
    </rPh>
    <rPh sb="29" eb="30">
      <t>スコ</t>
    </rPh>
    <rPh sb="31" eb="34">
      <t>グタイテキ</t>
    </rPh>
    <rPh sb="37" eb="38">
      <t>ホ</t>
    </rPh>
    <phoneticPr fontId="2"/>
  </si>
  <si>
    <t>『新型コロナ対策に便乗した事業といわれないように、目的、手法そして評価基準をより具体的かつ明確にする必要がある。』との外部有識者の所見の通り、事業の目的、手法、評価基準等を明確に示すこと。</t>
    <rPh sb="59" eb="61">
      <t>ガイブ</t>
    </rPh>
    <rPh sb="61" eb="64">
      <t>ユウシキシャ</t>
    </rPh>
    <rPh sb="65" eb="67">
      <t>ショケン</t>
    </rPh>
    <rPh sb="68" eb="69">
      <t>トオ</t>
    </rPh>
    <rPh sb="71" eb="73">
      <t>ジギョウ</t>
    </rPh>
    <rPh sb="74" eb="76">
      <t>モクテキ</t>
    </rPh>
    <rPh sb="77" eb="79">
      <t>シュホウ</t>
    </rPh>
    <rPh sb="80" eb="82">
      <t>ヒョウカ</t>
    </rPh>
    <rPh sb="82" eb="84">
      <t>キジュン</t>
    </rPh>
    <rPh sb="84" eb="85">
      <t>トウ</t>
    </rPh>
    <rPh sb="86" eb="88">
      <t>メイカク</t>
    </rPh>
    <rPh sb="89" eb="90">
      <t>シメ</t>
    </rPh>
    <phoneticPr fontId="13"/>
  </si>
  <si>
    <t>令和２年度終了予定であることから、当該事業の目的達成に向け適切な事業進捗に努めること。</t>
    <rPh sb="0" eb="2">
      <t>レイワ</t>
    </rPh>
    <rPh sb="3" eb="5">
      <t>ネンド</t>
    </rPh>
    <rPh sb="5" eb="7">
      <t>シュウリョウ</t>
    </rPh>
    <rPh sb="7" eb="9">
      <t>ヨテイ</t>
    </rPh>
    <rPh sb="17" eb="19">
      <t>トウガイ</t>
    </rPh>
    <rPh sb="19" eb="21">
      <t>ジギョウ</t>
    </rPh>
    <rPh sb="22" eb="24">
      <t>モクテキ</t>
    </rPh>
    <rPh sb="24" eb="26">
      <t>タッセイ</t>
    </rPh>
    <rPh sb="27" eb="28">
      <t>ム</t>
    </rPh>
    <rPh sb="29" eb="31">
      <t>テキセツ</t>
    </rPh>
    <rPh sb="32" eb="34">
      <t>ジギョウ</t>
    </rPh>
    <rPh sb="34" eb="36">
      <t>シンチョク</t>
    </rPh>
    <rPh sb="37" eb="38">
      <t>ツト</t>
    </rPh>
    <phoneticPr fontId="13"/>
  </si>
  <si>
    <t>外部有識者の見解の通り、引き続き適切に事業を執行すること。</t>
  </si>
  <si>
    <t>外部有識者の見解を踏まえて、手法及び効果測定方法の妥当性について検討すること。</t>
    <rPh sb="0" eb="2">
      <t>ガイブ</t>
    </rPh>
    <rPh sb="2" eb="5">
      <t>ユウシキシャ</t>
    </rPh>
    <rPh sb="6" eb="8">
      <t>ケンカイ</t>
    </rPh>
    <rPh sb="9" eb="10">
      <t>フ</t>
    </rPh>
    <rPh sb="14" eb="16">
      <t>シュホウ</t>
    </rPh>
    <rPh sb="16" eb="17">
      <t>オヨ</t>
    </rPh>
    <rPh sb="18" eb="20">
      <t>コウカ</t>
    </rPh>
    <rPh sb="20" eb="22">
      <t>ソクテイ</t>
    </rPh>
    <rPh sb="22" eb="24">
      <t>ホウホウ</t>
    </rPh>
    <rPh sb="25" eb="28">
      <t>ダトウセイ</t>
    </rPh>
    <rPh sb="32" eb="34">
      <t>ケントウ</t>
    </rPh>
    <phoneticPr fontId="0"/>
  </si>
  <si>
    <t>外部有識者の指摘を踏まえて、執行率が伸びなかった原因等について検証し、今後の類似事業への活用等を図ること。</t>
    <rPh sb="0" eb="5">
      <t>ガイブユウシキシャ</t>
    </rPh>
    <rPh sb="6" eb="8">
      <t>シテキ</t>
    </rPh>
    <rPh sb="9" eb="10">
      <t>フ</t>
    </rPh>
    <rPh sb="14" eb="17">
      <t>シッコウリツ</t>
    </rPh>
    <rPh sb="18" eb="19">
      <t>ノ</t>
    </rPh>
    <rPh sb="24" eb="26">
      <t>ゲンイン</t>
    </rPh>
    <rPh sb="26" eb="27">
      <t>トウ</t>
    </rPh>
    <rPh sb="31" eb="33">
      <t>ケンショウ</t>
    </rPh>
    <rPh sb="35" eb="37">
      <t>コンゴ</t>
    </rPh>
    <rPh sb="38" eb="40">
      <t>ルイジ</t>
    </rPh>
    <rPh sb="40" eb="42">
      <t>ジギョウ</t>
    </rPh>
    <rPh sb="44" eb="46">
      <t>カツヨウ</t>
    </rPh>
    <rPh sb="46" eb="47">
      <t>トウ</t>
    </rPh>
    <rPh sb="48" eb="49">
      <t>ハカ</t>
    </rPh>
    <phoneticPr fontId="0"/>
  </si>
  <si>
    <t>外部有識者の所見の通り、再委託先の業務内容に重複が生じていないか精査をしたうえで、必要に応じて調整を図ること。</t>
    <rPh sb="0" eb="2">
      <t>ガイブ</t>
    </rPh>
    <rPh sb="2" eb="5">
      <t>ユウシキシャ</t>
    </rPh>
    <rPh sb="6" eb="8">
      <t>ショケン</t>
    </rPh>
    <rPh sb="9" eb="10">
      <t>トオ</t>
    </rPh>
    <rPh sb="41" eb="43">
      <t>ヒツヨウ</t>
    </rPh>
    <rPh sb="44" eb="45">
      <t>オウ</t>
    </rPh>
    <phoneticPr fontId="0"/>
  </si>
  <si>
    <t>外部有識者の指摘を踏まえて、本事業の効果等について再度検討すること。</t>
    <rPh sb="0" eb="5">
      <t>ガイブユウシキシャ</t>
    </rPh>
    <rPh sb="6" eb="8">
      <t>シテキ</t>
    </rPh>
    <rPh sb="9" eb="10">
      <t>フ</t>
    </rPh>
    <rPh sb="14" eb="15">
      <t>ホン</t>
    </rPh>
    <rPh sb="15" eb="17">
      <t>ジギョウ</t>
    </rPh>
    <rPh sb="18" eb="20">
      <t>コウカ</t>
    </rPh>
    <rPh sb="20" eb="21">
      <t>トウ</t>
    </rPh>
    <rPh sb="25" eb="27">
      <t>サイド</t>
    </rPh>
    <rPh sb="27" eb="29">
      <t>ケントウ</t>
    </rPh>
    <phoneticPr fontId="0"/>
  </si>
  <si>
    <t>外部有識者の指摘の通り、各委託先の委託内容に重複がないか精査すること。</t>
    <rPh sb="0" eb="5">
      <t>ガイブユウシキシャ</t>
    </rPh>
    <rPh sb="6" eb="8">
      <t>シテキ</t>
    </rPh>
    <rPh sb="9" eb="10">
      <t>トオ</t>
    </rPh>
    <rPh sb="12" eb="13">
      <t>カク</t>
    </rPh>
    <rPh sb="13" eb="16">
      <t>イタクサキ</t>
    </rPh>
    <rPh sb="17" eb="21">
      <t>イタクナイヨウ</t>
    </rPh>
    <rPh sb="22" eb="24">
      <t>チョウフク</t>
    </rPh>
    <rPh sb="28" eb="30">
      <t>セイサ</t>
    </rPh>
    <phoneticPr fontId="0"/>
  </si>
  <si>
    <t>外部有識者の所見の通り、業務執行手続の適正化を引き続き図ること。</t>
    <rPh sb="0" eb="2">
      <t>ガイブ</t>
    </rPh>
    <rPh sb="2" eb="5">
      <t>ユウシキシャ</t>
    </rPh>
    <rPh sb="6" eb="8">
      <t>ショケン</t>
    </rPh>
    <rPh sb="9" eb="10">
      <t>トオ</t>
    </rPh>
    <rPh sb="12" eb="14">
      <t>ギョウム</t>
    </rPh>
    <rPh sb="14" eb="16">
      <t>シッコウ</t>
    </rPh>
    <rPh sb="16" eb="18">
      <t>テツヅキ</t>
    </rPh>
    <rPh sb="19" eb="22">
      <t>テキセイカ</t>
    </rPh>
    <rPh sb="23" eb="24">
      <t>ヒ</t>
    </rPh>
    <rPh sb="25" eb="26">
      <t>ツヅ</t>
    </rPh>
    <rPh sb="27" eb="28">
      <t>ハカ</t>
    </rPh>
    <phoneticPr fontId="0"/>
  </si>
  <si>
    <t>必要性は理解できる。計画策定が進まない地方公共団体の現状やニーズをしっかりと把握して進めて欲しい。その意味で、成果目標の達成度の低さが気になる。また、地方公共団体によっては、先進的な取り組みをしているところもあり、そのような自治体を増やしていくことも大いに奨励すべきなので、全体の底上げだけではなく、国の計画や目標水準を上回るような取り組みをさらに広め、支援するような取り組みも行って欲しい。</t>
    <rPh sb="0" eb="3">
      <t>ヒツヨウセイ</t>
    </rPh>
    <rPh sb="4" eb="6">
      <t>リカイ</t>
    </rPh>
    <rPh sb="10" eb="14">
      <t>ケイカクサクテイ</t>
    </rPh>
    <rPh sb="15" eb="16">
      <t>スス</t>
    </rPh>
    <rPh sb="19" eb="25">
      <t>チホウコウキョウダンタイ</t>
    </rPh>
    <rPh sb="26" eb="28">
      <t>ゲンジョウ</t>
    </rPh>
    <rPh sb="38" eb="40">
      <t>ハアク</t>
    </rPh>
    <rPh sb="42" eb="43">
      <t>スス</t>
    </rPh>
    <rPh sb="45" eb="46">
      <t>ホ</t>
    </rPh>
    <rPh sb="51" eb="53">
      <t>イミ</t>
    </rPh>
    <rPh sb="55" eb="59">
      <t>セイカモクヒョウ</t>
    </rPh>
    <rPh sb="60" eb="63">
      <t>タッセイド</t>
    </rPh>
    <rPh sb="64" eb="65">
      <t>ヒク</t>
    </rPh>
    <rPh sb="67" eb="68">
      <t>キ</t>
    </rPh>
    <rPh sb="75" eb="77">
      <t>チホウ</t>
    </rPh>
    <rPh sb="77" eb="81">
      <t>コウキョウダンタイ</t>
    </rPh>
    <rPh sb="87" eb="90">
      <t>センシンテキ</t>
    </rPh>
    <rPh sb="91" eb="92">
      <t>ト</t>
    </rPh>
    <rPh sb="93" eb="94">
      <t>ク</t>
    </rPh>
    <rPh sb="112" eb="115">
      <t>ジチタイ</t>
    </rPh>
    <rPh sb="116" eb="117">
      <t>フ</t>
    </rPh>
    <rPh sb="125" eb="126">
      <t>オオ</t>
    </rPh>
    <rPh sb="128" eb="130">
      <t>ショウレイ</t>
    </rPh>
    <rPh sb="137" eb="139">
      <t>ゼンタイ</t>
    </rPh>
    <rPh sb="140" eb="142">
      <t>ソコア</t>
    </rPh>
    <rPh sb="150" eb="151">
      <t>クニ</t>
    </rPh>
    <rPh sb="152" eb="154">
      <t>ケイカク</t>
    </rPh>
    <rPh sb="155" eb="159">
      <t>モクヒョウスイジュン</t>
    </rPh>
    <rPh sb="160" eb="162">
      <t>ウワマワ</t>
    </rPh>
    <rPh sb="166" eb="167">
      <t>ト</t>
    </rPh>
    <rPh sb="168" eb="169">
      <t>ク</t>
    </rPh>
    <rPh sb="174" eb="175">
      <t>ヒロ</t>
    </rPh>
    <rPh sb="177" eb="179">
      <t>シエン</t>
    </rPh>
    <rPh sb="184" eb="185">
      <t>ト</t>
    </rPh>
    <rPh sb="186" eb="187">
      <t>ク</t>
    </rPh>
    <rPh sb="189" eb="190">
      <t>オコナ</t>
    </rPh>
    <rPh sb="192" eb="193">
      <t>ホ</t>
    </rPh>
    <phoneticPr fontId="13"/>
  </si>
  <si>
    <t>外部有識者の指摘を踏まえて、全体の底上げだけではなく、先進的な取り組みをする自治体を増やすべく、国の計画や目標水準を上回るような取り組みをさらに広め、支援するような取り組みについて検討すること。</t>
    <rPh sb="0" eb="2">
      <t>ガイブ</t>
    </rPh>
    <rPh sb="2" eb="5">
      <t>ユウシキシャ</t>
    </rPh>
    <rPh sb="6" eb="8">
      <t>シテキ</t>
    </rPh>
    <rPh sb="9" eb="10">
      <t>フ</t>
    </rPh>
    <rPh sb="90" eb="92">
      <t>ケントウ</t>
    </rPh>
    <phoneticPr fontId="13"/>
  </si>
  <si>
    <t>外部有識者の所見を踏まえ、今後は事業者の育成に向けた検討を行うとともに、可能な限り公告期間の延長のほか、仕様書の業務内容の一層の明確化等、多くの事業者が参加できるよう対応を講じる。また、より少ないコストで多くの化学物質のスクリーニング評価ができるよう、早急に効率的な評価体制の構築を行うとともに、新たな評価手法の開発についても検討を行う。</t>
    <phoneticPr fontId="13"/>
  </si>
  <si>
    <t>対象国ごとに異なる政府機関等のニーズやそれに対応可能な現地専門家の状況に応じてきめ細かく効果的に事業を実施するために委託先が多岐にわたっており、それらを俯瞰する環境省は、各業務から得られる知見・経験を他の業務でも活用している。これらの知見・経験を今後より一層活用するとともに、JICA等の関係機関との連携もさらに強化することで、各国のニーズに合致した事業を効果的に実施する。</t>
    <phoneticPr fontId="13"/>
  </si>
  <si>
    <t>（１）富山物質循環フレームワーク等を踏まえた循環型社会形成推進事業及び（２）資源効率性・3Rの抜本強化に向けた新政策の検討については、循環基本計画に関する指標検討ワーキンググループを設置・会合を開催し、 第四次循環型社会形成推進基本計画で「国民１人当たりの一次資源等価換算した天然資源等消費量」等SDGsグローバル指標と対応する新たな指標を追加した。
（３）廃棄物処理等に関わる中長期行動指針の策定については、令和元年度は学識経験者、自治体関係者等を検討委員とする検討会を開催し、一般廃棄物処理における中長期ビジョン（案）を取りまとめた。
（４）富山物質循環フレームワークフォローアップ事業及び（５）「資源効率性対話」推進事業については、2019年度に第3回G20資源効率性対話を日本で開催するほか、G7資源効率性アライアンスのワークショップに参加し、我が国の取組を情報発信するとともに、G20資源効率性対話ロードマップを取りまとめた。</t>
    <phoneticPr fontId="13"/>
  </si>
  <si>
    <t>ダイオキシン排出状況調査については、個別調査対象（政令市）の増加に伴う予算増額要求を行った。技術管理者講習会については、講習会内容の拡充（処理困難物対策の追加、オンライン開催の検討、開催回数の見直し等）に伴う予算の増額要求を行った。今後も廃棄物処理行政の現状等を踏まえ、適宜業務内容を見直しながら、適切な環境の維持管理を図っていきたい。</t>
    <phoneticPr fontId="13"/>
  </si>
  <si>
    <t>事業者へ周知等することで引き続き一者応札の改善に努めるとともに、「産業廃棄物の不法投棄等の監視体制の状況について」において成果実績の把握を進める。
また、地方自治体、各地域の医師会、教育委員会等の関係団体と連携し、水銀血圧計等の回収に係る周知を実施するなど効果的な業務の実施に努める。</t>
    <phoneticPr fontId="13"/>
  </si>
  <si>
    <t>外部有識者のご理解のとおりであることから、ご指摘を踏まえ関連事業との整理や一体的な評価の視点、成果指標の設定などについて検討する。</t>
    <phoneticPr fontId="13"/>
  </si>
  <si>
    <t>日本が関わる廃棄物輸出入が汚染につながらないよう、改正バーゼル条約附属書の国内運用を厳格に行うと共に、海外とも連携する。</t>
    <phoneticPr fontId="13"/>
  </si>
  <si>
    <t>調査とともに、条約発効時には国際的なルール徹底への貢献を図る。</t>
    <phoneticPr fontId="13"/>
  </si>
  <si>
    <t>外部有識者の所見を踏まえ、事業の成果を適切に計れるよう、成果指標の設定や、実績値の根拠資料・データ等について、見直しを検討すること。</t>
    <rPh sb="0" eb="2">
      <t>ガイブ</t>
    </rPh>
    <rPh sb="2" eb="5">
      <t>ユウシキシャ</t>
    </rPh>
    <rPh sb="6" eb="8">
      <t>ショケン</t>
    </rPh>
    <rPh sb="9" eb="10">
      <t>フ</t>
    </rPh>
    <rPh sb="13" eb="15">
      <t>ジギョウ</t>
    </rPh>
    <rPh sb="16" eb="18">
      <t>セイカ</t>
    </rPh>
    <rPh sb="19" eb="21">
      <t>テキセツ</t>
    </rPh>
    <rPh sb="22" eb="23">
      <t>ハカ</t>
    </rPh>
    <rPh sb="28" eb="30">
      <t>セイカ</t>
    </rPh>
    <rPh sb="30" eb="32">
      <t>シヒョウ</t>
    </rPh>
    <rPh sb="33" eb="35">
      <t>セッテイ</t>
    </rPh>
    <rPh sb="37" eb="40">
      <t>ジッセキチ</t>
    </rPh>
    <rPh sb="41" eb="43">
      <t>コンキョ</t>
    </rPh>
    <rPh sb="43" eb="45">
      <t>シリョウ</t>
    </rPh>
    <rPh sb="49" eb="50">
      <t>トウ</t>
    </rPh>
    <rPh sb="55" eb="57">
      <t>ミナオ</t>
    </rPh>
    <rPh sb="59" eb="61">
      <t>ケントウ</t>
    </rPh>
    <phoneticPr fontId="13"/>
  </si>
  <si>
    <t>エネルギー対策特別会計エネルギー需給勘定</t>
    <phoneticPr fontId="13"/>
  </si>
  <si>
    <t>執行等改善</t>
    <phoneticPr fontId="13"/>
  </si>
  <si>
    <t>　市町村において事業費に変更が生じたことや事業期間が変更になったことから、平成30年度の予算執行率が低下したところである。
　CO2排出量の削減目標は、採択実績を基に目標設定を行っているところであるが、廃棄物処理施設の整備については、地方の独自性・自主性を尊重する自由度の高い制度としている。このため、施設の規模、処理能力や処理方法など様々であることから、削減目標を下回る結果となっている。
　廃棄物処理施設（発電所）の運営コストの全てを売電で賄うことは困難であるが、自家消費により運営コストの削減に寄与するとともに、施設で生じた熱や電力を周辺施設に供給するなど、エネルギーの利活用に努めている。
　費用対効果については、エネルギー回収率やCO２排出量削減要件を引き上げるなど交付要件の厳格化に努めるとともに、事業採択にあたっては足切り基準を導入したところ。今後はさらにCO２排出量削減要件を段階的に引き上げるなど、費用対効果の改善に努める方針。</t>
    <phoneticPr fontId="13"/>
  </si>
  <si>
    <t>予定通り終了</t>
    <phoneticPr fontId="13"/>
  </si>
  <si>
    <t>防災・減災、国土強靱化のための３か年緊急対策（平成30年12月14日閣議決定）に基づく本補助事業は今年度で終了するが、昨今の激甚化・頻発化する自然災害を踏まえ、避難施設等への災害対応型の再エネ設備等の導入支援を検討し、脱炭素かつ災害に強い地域づくりを推進していく。</t>
    <phoneticPr fontId="13"/>
  </si>
  <si>
    <t>現状通り</t>
    <phoneticPr fontId="13"/>
  </si>
  <si>
    <t>行政事業レビュー推進チームの所見を踏まえ、引き続きインベントリ等の精緻化に努めるとともに、仕様書の記載方法や情報の公開を工夫することにより、一者応札の改善に努めてまいりたい。</t>
    <phoneticPr fontId="13"/>
  </si>
  <si>
    <t>年度内に改善を検討</t>
    <phoneticPr fontId="13"/>
  </si>
  <si>
    <t>目標値の見直しや、Jクレジット創出・活用促進事業を活用して更なる普及啓発の方策等について検討する。</t>
    <phoneticPr fontId="13"/>
  </si>
  <si>
    <t>現状通り</t>
    <phoneticPr fontId="13"/>
  </si>
  <si>
    <t>ご指摘を踏まえ、諸外国に比べて整備が遅れた理由を「事業の目的」に記載した。引き続き、調査手法の工夫、効率化に努めてまいりたい。</t>
    <phoneticPr fontId="13"/>
  </si>
  <si>
    <t>現状通り</t>
    <phoneticPr fontId="13"/>
  </si>
  <si>
    <t>指針の策定や見直し、拡充等に向けて調査を行い、より効果的な対策案の作成に努める。また、執行率・一社応札の改善に向けて事業内容を見直すととともに、事業の周知等実施していく。</t>
    <phoneticPr fontId="13"/>
  </si>
  <si>
    <t>脱炭素宣言を行っている地方公共団体に広報活動を行う等を通して目標達成を目指す。また、指摘を踏まえ、令和２年度をもって、エコクリップ補助事業を廃止する。</t>
    <phoneticPr fontId="13"/>
  </si>
  <si>
    <t>終了予定</t>
    <phoneticPr fontId="13"/>
  </si>
  <si>
    <t>予定通り終了</t>
    <phoneticPr fontId="13"/>
  </si>
  <si>
    <t>・本事業のアウトカムとして、本事業のうち診断事業の診断結果として得られるCO2の削減余地(CO2の予測削減量)を設定している。CO2削減余地の目標値は診断実施年度排出量の10%相当に設定しており、実績は200%であることから、診断事業参加事業者の平均の削減余地は20%あることになる。一方、本事業のうち機器導入事業において機器導入後の実際の排出量の報告を受けており、H27,28年度機器導入事業参加事業者のH30年度排出量は基準年度比16%減であったことから、アウトカム目標値の20%の削減余地は実情と大きく乖離していないと考える。
・一方、削減コストは診断の補助費用を予測削減量で除した値であるから、コスト低減するには診断費用の低減あるいは予測削減量の増加が必要である。令和２年度事業では、昨年度の予算執行調査の結果を踏まえ、診断範囲を限定した廉価版の診断メニューを追加し、診断費用の低減可能性を検討しているところである。
・本事業は今年度で終了することから、委託事業において本事業のまとめをする予定であり、まとめの中でコストの点も含めて検証し、得られた知見を今後の政策に生かしていく。</t>
    <phoneticPr fontId="13"/>
  </si>
  <si>
    <t>執行等改善</t>
    <phoneticPr fontId="13"/>
  </si>
  <si>
    <t>本事業は政策効果として、先進的な低炭素機器 (L2-Tech) の導入促進とCO2排出量を大幅に削減する取組への効率的な支援を狙いとしている。
参加事業者数は少ないものの、効率性 (費用対効果) の観点ではリバース・オークション方式で事業者を採択することにより、
過去3年間の費用対公開の成果実績は4,125円/t-CO2 (H29年)、4,771円/t-CO2 (H30年)、3,9895円/t-CO2 (R1年)となり、
それぞれ目標値とする3,000円/t-CO2の73％ (H29年)、64% (H30年)、75%  (R1年) を達成している。
また、排出量削減目標を達成できなかった事業者も排出権取引を行うことで実質的に目標を達成しており、例えば目標年度排出量が確定しているH29年度においては
補助事業者のCO2排出削減量の達成度70%に対して30%分を上積みできていることから、排出枠取引を組み込むことは排出量削減に対して一定の効果があると言える。
排出枠の設定に関しては、「温室効果ガス(GHG)妥当性確認・検証機関」の基準を定めた国際規格であるISO- 14065の認定を受けた検証機関が、
独立した立場から客観的に収集した証拠に基づいて排出量を検証しており、 公平・公正に行われるよう担保している。
L2-Techの導入促進やリバース・オークションや排出枠取引といった市場メカニズムの活用といった観点から本事業は役割を十分 に果たしたと認識しており、
得られた知見については今後の政策立案に反映させていく。</t>
    <phoneticPr fontId="13"/>
  </si>
  <si>
    <t>本事業においては毎年度書面またはヒアリングによる中間評価を実施しており、事業計画の遂行状況や実現可能性、見込まれるCO2削減量やコスト等の評価項目を設定し評価を行い、外部有識者で構成されるCO2排出削減対策技術評価委員会にて審議を行っている。事業終了後には事後評価を行いその評価結果については環境省のウェブサイトに公開している。これらにより、事業実施期間における事業の成果を確保している。
なお、終了した課題に対するフォローアップ調査を実施しており、製品化の有無や販売実績、知的財産権の取得・活用状況等について調査を行い、事業の成果の把握に努めている。</t>
    <phoneticPr fontId="13"/>
  </si>
  <si>
    <t>所見を踏まえ、以下のとおり改善を行う。
一者応札の改善として公告期間の延長を行うとともに、入札価格が著しく低い場合においては実績を踏まえて仕様書及び予定価格の妥当性について見直しを実施する。</t>
    <phoneticPr fontId="13"/>
  </si>
  <si>
    <t>現状通り</t>
    <phoneticPr fontId="13"/>
  </si>
  <si>
    <t>引き続き高品質GaN基板及び当該基板を用いた高性能なパワーデバイス（ダイオードやトランジスタ等）等の量産化手法や低コスト化を実現する技術開発・実証を効率的に行う。またパワコン、サーバに加え、電子レンジ、電気自動車等の動力モーター等、各種電気機器に実機搭載・実証を行うことなどにより、早期の社会実装を目指す。</t>
    <phoneticPr fontId="13"/>
  </si>
  <si>
    <t>事業の途中段階であるが、地元の市町村の広報で発信をしている。引き続き、委託事業者と協議しつつ、成果の公表に努める。</t>
    <phoneticPr fontId="13"/>
  </si>
  <si>
    <t>執行率が低い要因が無いかを十分に検証し、令和２年度の所要額について予算額の見直しを図っている</t>
    <phoneticPr fontId="13"/>
  </si>
  <si>
    <t>日本の高効率ノンフロン機器の海外展開に向けた調査は、新型コロナウイルス感染症の影響を考慮し、実施可能かつ有効な方法を検証した上で実施する。</t>
    <phoneticPr fontId="13"/>
  </si>
  <si>
    <t>執行等改善</t>
    <phoneticPr fontId="13"/>
  </si>
  <si>
    <t>本事業は、CO2排出削減とともに、リサイクルの推進を通じた資源循環を目的としています。令和元年度事業において、補助対象設備の１件あたりの規模が想定より大きかったことから、設備導入件数としては当初見込み116件に対し、活動実績が102件と下回る結果となりましたが、補助対象設備の規模が大きくなった分リサイクル量も増加し、資源循環の推進につながったことを踏まえ、おおむね見込み通りと評価しました。一方で、CO2排出量削減効果について、成果目標に対して成果実績が未達となっている点については、公募案件の審査にあたり、資源循環の項目に配点を高く設定しており、結果としてO2削減量の配点が低くなったことが一因であると考えており、令和２年度の事業からは、CO2削減量に係る配点を高くすることで、改善を図ってまいります。</t>
  </si>
  <si>
    <t>行政事業レビュー推進チームからの所見を踏まえ、後継事業において、引き続き成果実績の向上に向けて適切な事業執行に努める。</t>
    <phoneticPr fontId="13"/>
  </si>
  <si>
    <t>予定通り終了</t>
    <phoneticPr fontId="13"/>
  </si>
  <si>
    <t>本事業の成果であるL2-Techリスト、水準表、認証製品一覧及び補助事業における実証成果を活用し、新たな政策や事業へとつなげる。</t>
    <phoneticPr fontId="13"/>
  </si>
  <si>
    <t>予定通り終了</t>
    <phoneticPr fontId="13"/>
  </si>
  <si>
    <t>本事業は技術実証を行うモデル事業でありその過程において定量的な指標を示すことは難しい。本事業終了までに水素サプライチェーンのモデルが確立し、広く普及することにより目標が達成される見込みである。                                            
昨年度の繰越額の大きさを踏まえて、次年度は事業進捗管理を適切に行っていく予定である。
一者応札の改善に向けて事業の周知をより広く行っていく予定である。</t>
    <phoneticPr fontId="13"/>
  </si>
  <si>
    <t>予定通り終了</t>
    <phoneticPr fontId="13"/>
  </si>
  <si>
    <t>本事業での成果を踏まえ、今後は低炭素化のみならず、災害廃棄物の受入体制構築や廃棄物処理業と地域産業が連携した地域活性化など複数の政策目標を達成しうる、「廃棄物処理×脱炭素化によるマルチベネフィット達成促進事業」を実施する。</t>
    <phoneticPr fontId="13"/>
  </si>
  <si>
    <t>・　FIT法の度重なる改正や、地元住民等の設置反対運動などから大型の再生可能エネルギーの導入拡大が円滑に進んでいない状況を勘案すると、自家消費型・地産地消型再生可能エネルギーの自立的な普及を促進する当該事業の必要性は理解できる。
・　しかし、中間目標まで残り1年の段階で、設備導入の実施件数や予算執行率は当初見込みに近い状況であるにも関わらず、設備導入補助による累計CO2排出削減量は目標の30％程度しか達成していない状況である。このような状況となった原因・問題点などを明らかにし、事業の見直しを実施するべきである。
・　令和元年度の公開プロセスで各委員から指摘された事項の対応状況が示されているが、その検証を実施し、より効率的な事業執行をすべきである。</t>
    <phoneticPr fontId="13"/>
  </si>
  <si>
    <t>今年度委託業務において本事業の成果及び課題を生かし、地方自治体が再生可能エネルギーを活用する取組を支援する際に留意すべきことをまとめたマニュアルの作成を行っている。なお、本事業は予定通り本年度限りで終了とする。</t>
    <phoneticPr fontId="13"/>
  </si>
  <si>
    <t>CO2削減コストに係る最終目標については、過年度から「中間目標から３％低減する」との考え方を採用しているところである。また、平成30年度の費用対効果が一時的に低下した要因は、当該年度に限り他の予算事業（街路灯のLED化事業）を本事業に引き継いだことによるものである。いずれにせよ、本事業は今年度で終了することから、今後類似事業を検討する際には、コスト高の削減を容認しているとの誤解を生まないよう、参考としたい。</t>
    <phoneticPr fontId="13"/>
  </si>
  <si>
    <t>R2年度新規事業「地域の再エネ主力化・レジリエンス強化事業」においては、本モデル構築事業により得た成果と課題を分析し、新規事業の取り組みに活かした上で、遠隔操作での管理などコロナ禍の新しい生活様式にも適応した、多様な社会的課題の解決に資する先進事例を創出する。</t>
    <phoneticPr fontId="13"/>
  </si>
  <si>
    <t>年度内に改善を検討</t>
    <phoneticPr fontId="13"/>
  </si>
  <si>
    <t>執行団体や関係各省庁、民間企業との意見交換による想定と実態の比較を一層行い、補助対象などについて採択基準等の実情に合わない部分の見直しを行う。また、公募期間や事業スケジュール等を見直すなど、事業執行に支障が出ないようできるだけ柔軟な対応ができるように、執行団体との連携をより密にする。</t>
    <phoneticPr fontId="13"/>
  </si>
  <si>
    <t>終了予定</t>
    <phoneticPr fontId="13"/>
  </si>
  <si>
    <t>いただいた所見を踏まえ、実証事業の結果を横展開できるよう「ゾーニングマニュアル」の見直しのため、今後検討に係る予算の確保等に努め、概ね３箇年以内をめどに実施できるように検討する。なお、執行する自治体との契約は公募を経ての随意契約としている。また、事業の管理支援等を行う事業者についても競争入札としているが、複数事業者による競争入札となるよう努める。</t>
    <phoneticPr fontId="13"/>
  </si>
  <si>
    <t>令和元年度で終了とする。また、行政事業レビュー推進チームの所見を踏まえ、販売事業者が５つ星家電の販売に継続して取り組むよう、販売促進に資する情報提供や地域でのネットワークづくりへの支援等を検討する。</t>
    <phoneticPr fontId="13"/>
  </si>
  <si>
    <t>執行等改善</t>
    <phoneticPr fontId="13"/>
  </si>
  <si>
    <t>令和２年度から費用対効果における足切りラインを設け、採択基準を厳しくした。</t>
    <phoneticPr fontId="13"/>
  </si>
  <si>
    <t>現状通り</t>
    <phoneticPr fontId="13"/>
  </si>
  <si>
    <t>行政事業レビュー推進チームの所見を踏まえ、成果実績が目標を下回っている点について要因を分析するとともに新規事業に関しては積極的な周知を行う等、採択数の改善に取り組みながら目標達成を目指す。</t>
    <phoneticPr fontId="13"/>
  </si>
  <si>
    <t>現状通り</t>
    <phoneticPr fontId="13"/>
  </si>
  <si>
    <t>引き続き、交付先を厳正な審査で選定するとともに、事業の進捗管理を行うことにより、効率的・効果的な事業の執行に努める。</t>
    <phoneticPr fontId="13"/>
  </si>
  <si>
    <t>引き続き、関係省庁や業界団体と連携して事業制度等について周知活動を行うとともに、過年度の優良事例の周知を実施するなど、より効果的な周知を図る。</t>
    <phoneticPr fontId="13"/>
  </si>
  <si>
    <t>引き続き、外部専門家の意見等も踏まえながら、より効果的・効率的な事業の推進及び社会実装の促進に努める。</t>
    <phoneticPr fontId="13"/>
  </si>
  <si>
    <t>予定通り終了</t>
    <phoneticPr fontId="13"/>
  </si>
  <si>
    <t>本事業の実施にあたっては既往の研究調査結果等を収集しているが、断熱性等の環境性能に関する具体的・定量的な知見は広く普及していない。
学識者等との連携の下、断熱性等の検証を実施し、得られた成果に基づいて事例集を作成し、公表する等の手段を通じてCLT等建築物の普及に取り組んでいく。</t>
    <phoneticPr fontId="13"/>
  </si>
  <si>
    <t>ご指摘いただいたとおり、カーボンプライシングについての検討に資する調査・分析を効果的に実施できるよう、事業執行に努めるとともに、一者応札の改善についても、競争性の向上に関する自主的な取組を行ってまいります。</t>
    <phoneticPr fontId="13"/>
  </si>
  <si>
    <t>ご指摘いただいたとおり、今年度の執行状況・検討状況を鑑み、更に効率的・効果的な執行を検討するとともに、一者応札の改善についても、競争性の向上に関する自主的な取組を引き続き行ってまいります。</t>
    <phoneticPr fontId="13"/>
  </si>
  <si>
    <t>得られた事業結果に基づき、運輸部門のCO2排出削減に寄与する施策等を検討していく。</t>
    <phoneticPr fontId="13"/>
  </si>
  <si>
    <t>終了予定</t>
    <phoneticPr fontId="13"/>
  </si>
  <si>
    <t>予定通り終了</t>
    <phoneticPr fontId="13"/>
  </si>
  <si>
    <t>現状通り</t>
    <phoneticPr fontId="13"/>
  </si>
  <si>
    <t>不用率を改善するためには、申請者数を増加させる必要があり、公募の開始を第一四半期早々に行うこととする。また、間接補助執行団体から関係団体への周知を図るほか、国から自治体に対しても各種説明会の場等を通じて本事業の導入を促すこととする。</t>
    <phoneticPr fontId="13"/>
  </si>
  <si>
    <t>予定通り終了</t>
    <phoneticPr fontId="13"/>
  </si>
  <si>
    <t>終了予定</t>
    <phoneticPr fontId="13"/>
  </si>
  <si>
    <t>予定通り終了</t>
    <phoneticPr fontId="13"/>
  </si>
  <si>
    <t>本事業の成果について評価を適切に実施し、市民や事業者に対してシステムの必要性を広く普及・啓発するよう積極的に取り組んで行く予定である。</t>
    <phoneticPr fontId="13"/>
  </si>
  <si>
    <t>本年度リリースした情報発信サイト「REPOS」では、すでにEADASとAPI連携してデータを共有しています。また、鳥類のセンシティビティマップはEADASに収録し、公表しました。引き続き、過去及び現在において、資源エネルギー庁含む関係省庁及び関係部署が収集・整理・分析する各種の再生可能エネルギー関連情報（風況マップ等）も本サイトと連携しながら効果的な情報提供サイトの構築を通じて、洋上風力含む再生可能エネルギー導入の促進を図るために必要な経費を概算要求に反映した。</t>
    <phoneticPr fontId="13"/>
  </si>
  <si>
    <t>引き続き適切な事業執行を図り、活動実績並びに成果実績の目標達成を目指す。</t>
    <phoneticPr fontId="13"/>
  </si>
  <si>
    <t>終了予定</t>
    <phoneticPr fontId="13"/>
  </si>
  <si>
    <t>指摘事項を踏まえ、次年度からの後継事業では関係省庁とより一層の連携を図るとともに、外部委託費においては合理的かつ適正な執行を実施するため今一度の見直しを行う予定である。</t>
    <phoneticPr fontId="13"/>
  </si>
  <si>
    <t>行政事業レビュー推進チームからの所見を踏まえ、本業務で得られた知見を、今後の関連する政策に活用できるよう検討に努める。</t>
    <rPh sb="55" eb="56">
      <t>ツト</t>
    </rPh>
    <phoneticPr fontId="13"/>
  </si>
  <si>
    <t>予定通り終了</t>
    <phoneticPr fontId="13"/>
  </si>
  <si>
    <t>執行額を踏まえて令和３年度予算要求額を見直した（▲50）。</t>
    <rPh sb="8" eb="10">
      <t>レイワ</t>
    </rPh>
    <rPh sb="11" eb="13">
      <t>ネンド</t>
    </rPh>
    <rPh sb="15" eb="17">
      <t>ヨウキュウ</t>
    </rPh>
    <phoneticPr fontId="13"/>
  </si>
  <si>
    <t>・令和2年度で終了となる事業である。
・本事業で得た知見を活用し、引き続き適切な事業執行を図り、脱炭素化対策の促進に努める。
・競争性のある契約を実施し、複数者の応札を確保するための取組に努める。</t>
    <phoneticPr fontId="13"/>
  </si>
  <si>
    <t>これまで、ＦＳ事業を実施する中で、住民の帰還が道半ばであるなどの浜通り地域の特有の事情によって、事業採算性等のリスクが内在するため、事業者が事業化に踏み切れない側面があることが解った。
一方で、住民の帰還などは、事業の定着により進捗する側面もあることから、今後、ＦＳ事業の実施にあわせて、事業性のある取組については、その取組を支援する補助を行うことができるよう概算要求に反映させたところ。</t>
    <phoneticPr fontId="13"/>
  </si>
  <si>
    <t>・昨年度の「SBT達成に向けたCO2削減計画策定の実践マニュアル」の環境省HPでの掲載場所を検討する。
・本年度より、中小企業向けの達成支援事業を開始。中小企業が地方自治体や金融機関とともに応募できるように、公募方法を検討中。</t>
    <phoneticPr fontId="13"/>
  </si>
  <si>
    <t>・　目標最終年度である令和2年度の成果目標（認識度、行動宣言実施数）を達成することが大変困難な状況であるが、目標達成に向け一層の取組が必要である。
・　生物多様性の認知度が、時の経過により薄れつつある。啓発は継続性が最も重要であるので、地方公共団体や自然環境保全団体、ボランティアなどと連携し、一層の啓発を進める取組が必要である。</t>
  </si>
  <si>
    <t>・　「令和5年度までに、生態系維持回復事業の実施により生物多様性が保全される国立公園内の地域数を合計12地域にする」成果目標を着実に実施することが生物多様性の保全を図るうえで大変重要である。達成後は、それぞれの地域で生物多様性の保全がどの程度確保されているかということが明らかになるような成果目標を検討する必要がある。
・　一般競争入札において、専門性が極めて高い事業のため一者応札となった事業があることは理解できるが、将来ともその事業者に頼るのではなく、多くの事業者が参加できるよう、事業者の育成にも努める必要がある。
・生態系サービスの重要性や、その急速な劣化による問題は、事態の緊急性の割には一般に十分浸透していない。長年にわたる継続的な調査は、政策決定や国民の行動の拠り所として重要である。CBDのCOP15で世界的関心も高まると思われるので、調査結果は広く市民にもわかりやすい形で公開して欲しい。</t>
  </si>
  <si>
    <t>外部有識者の所見を踏まえて、「令和5年度までに、生態系維持回復事業の実施により生物多様性が保全される国立公園内の地域数を合計12地域にする」成果目標を着実に実施し、目標達成後は、これまでの事業の成果を踏まえた適切な成果目標の設定を検討するとともに、一者応札なっている契約については、多くの事業者が参加できるよう、引き続き改善に向けた取組を実施すること。
また、生態系サービスの重要性や、その急速な劣化による問題は、政策決定や国民の行動の拠り所として重要であるため、調査結果は広く国民にもわかりやすい形で公開するよう検討すること。</t>
    <rPh sb="0" eb="2">
      <t>ガイブ</t>
    </rPh>
    <rPh sb="2" eb="5">
      <t>ユウシキシャ</t>
    </rPh>
    <rPh sb="6" eb="8">
      <t>ショケン</t>
    </rPh>
    <rPh sb="9" eb="10">
      <t>フ</t>
    </rPh>
    <rPh sb="82" eb="84">
      <t>モクヒョウ</t>
    </rPh>
    <rPh sb="94" eb="96">
      <t>ジギョウ</t>
    </rPh>
    <rPh sb="97" eb="99">
      <t>セイカ</t>
    </rPh>
    <rPh sb="100" eb="101">
      <t>フ</t>
    </rPh>
    <rPh sb="104" eb="106">
      <t>テキセツ</t>
    </rPh>
    <rPh sb="112" eb="114">
      <t>セッテイ</t>
    </rPh>
    <rPh sb="124" eb="125">
      <t>イッ</t>
    </rPh>
    <rPh sb="125" eb="126">
      <t>シャ</t>
    </rPh>
    <rPh sb="126" eb="128">
      <t>オウサツ</t>
    </rPh>
    <rPh sb="133" eb="135">
      <t>ケイヤク</t>
    </rPh>
    <rPh sb="156" eb="157">
      <t>ヒ</t>
    </rPh>
    <rPh sb="158" eb="159">
      <t>ツヅ</t>
    </rPh>
    <rPh sb="160" eb="162">
      <t>カイゼン</t>
    </rPh>
    <rPh sb="163" eb="164">
      <t>ム</t>
    </rPh>
    <rPh sb="166" eb="168">
      <t>トリクミ</t>
    </rPh>
    <rPh sb="169" eb="171">
      <t>ジッシ</t>
    </rPh>
    <rPh sb="239" eb="241">
      <t>コクミン</t>
    </rPh>
    <rPh sb="257" eb="259">
      <t>ケントウ</t>
    </rPh>
    <phoneticPr fontId="0"/>
  </si>
  <si>
    <t>本事業は主に３つの柱からなるようであるが、そのうちの「国立公園等地域活性化促進連携事業」と「子どもの自然体験活動推進事業」において多くの人に足を運んでもらい、体験してもらうことを目指すものについては、現在のコロナ禍のなかで、またその後においても、従来型のスキームで実施していくことは困難になるのではないか。実際に日本の国立公園と世界遺産に足を運んで体験してもらうことだけを前提としない、世界中のどこからでもそれらの魅力に触れ、理解してもらい、応援してもらえるような新たな事業スキームも検討していく必要があると思われる。</t>
    <rPh sb="0" eb="1">
      <t>ホン</t>
    </rPh>
    <rPh sb="1" eb="3">
      <t>ジギョウ</t>
    </rPh>
    <rPh sb="4" eb="5">
      <t>オモ</t>
    </rPh>
    <rPh sb="9" eb="10">
      <t>ハシラ</t>
    </rPh>
    <rPh sb="27" eb="29">
      <t>コクリツ</t>
    </rPh>
    <rPh sb="29" eb="31">
      <t>コウエン</t>
    </rPh>
    <rPh sb="31" eb="32">
      <t>トウ</t>
    </rPh>
    <rPh sb="32" eb="34">
      <t>チイキ</t>
    </rPh>
    <rPh sb="34" eb="37">
      <t>カッセイカ</t>
    </rPh>
    <rPh sb="37" eb="39">
      <t>ソクシン</t>
    </rPh>
    <rPh sb="39" eb="41">
      <t>レンケイ</t>
    </rPh>
    <rPh sb="41" eb="43">
      <t>ジギョウ</t>
    </rPh>
    <rPh sb="46" eb="47">
      <t>コ</t>
    </rPh>
    <rPh sb="50" eb="52">
      <t>シゼン</t>
    </rPh>
    <rPh sb="52" eb="54">
      <t>タイケン</t>
    </rPh>
    <rPh sb="54" eb="56">
      <t>カツドウ</t>
    </rPh>
    <rPh sb="56" eb="58">
      <t>スイシン</t>
    </rPh>
    <rPh sb="58" eb="60">
      <t>ジギョウ</t>
    </rPh>
    <rPh sb="65" eb="66">
      <t>オオ</t>
    </rPh>
    <rPh sb="68" eb="69">
      <t>ヒト</t>
    </rPh>
    <rPh sb="70" eb="71">
      <t>アシ</t>
    </rPh>
    <rPh sb="72" eb="73">
      <t>ハコ</t>
    </rPh>
    <rPh sb="79" eb="81">
      <t>タイケン</t>
    </rPh>
    <rPh sb="89" eb="91">
      <t>メザ</t>
    </rPh>
    <rPh sb="100" eb="102">
      <t>ゲンザイ</t>
    </rPh>
    <rPh sb="106" eb="107">
      <t>カ</t>
    </rPh>
    <rPh sb="116" eb="117">
      <t>ノチ</t>
    </rPh>
    <rPh sb="123" eb="125">
      <t>ジュウライ</t>
    </rPh>
    <rPh sb="125" eb="126">
      <t>ガタ</t>
    </rPh>
    <rPh sb="132" eb="134">
      <t>ジッシ</t>
    </rPh>
    <rPh sb="141" eb="143">
      <t>コンナン</t>
    </rPh>
    <rPh sb="153" eb="155">
      <t>ジッサイ</t>
    </rPh>
    <rPh sb="156" eb="158">
      <t>ニホン</t>
    </rPh>
    <rPh sb="159" eb="161">
      <t>コクリツ</t>
    </rPh>
    <rPh sb="161" eb="163">
      <t>コウエン</t>
    </rPh>
    <rPh sb="164" eb="166">
      <t>セカイ</t>
    </rPh>
    <rPh sb="166" eb="168">
      <t>イサン</t>
    </rPh>
    <rPh sb="169" eb="170">
      <t>アシ</t>
    </rPh>
    <rPh sb="171" eb="172">
      <t>ハコ</t>
    </rPh>
    <rPh sb="174" eb="176">
      <t>タイケン</t>
    </rPh>
    <rPh sb="186" eb="188">
      <t>ゼンテイ</t>
    </rPh>
    <rPh sb="193" eb="195">
      <t>セカイ</t>
    </rPh>
    <rPh sb="195" eb="196">
      <t>ジュウ</t>
    </rPh>
    <rPh sb="207" eb="209">
      <t>ミリョク</t>
    </rPh>
    <rPh sb="210" eb="211">
      <t>フ</t>
    </rPh>
    <rPh sb="213" eb="215">
      <t>リカイ</t>
    </rPh>
    <rPh sb="221" eb="223">
      <t>オウエン</t>
    </rPh>
    <rPh sb="232" eb="233">
      <t>アラ</t>
    </rPh>
    <rPh sb="235" eb="237">
      <t>ジギョウ</t>
    </rPh>
    <rPh sb="242" eb="244">
      <t>ケントウ</t>
    </rPh>
    <rPh sb="248" eb="250">
      <t>ヒツヨウ</t>
    </rPh>
    <rPh sb="254" eb="255">
      <t>オモ</t>
    </rPh>
    <phoneticPr fontId="0"/>
  </si>
  <si>
    <t>国立公園の整備が地域の雇用創出にもつながることは有意義だろう。しばらく国立公園を訪れる訪日外国人、国内旅行客はコロナ禍で当面は厳しい情勢になるが、継続的に公園の整備は続けて欲しい。</t>
    <rPh sb="0" eb="2">
      <t>コクリツ</t>
    </rPh>
    <rPh sb="2" eb="4">
      <t>コウエン</t>
    </rPh>
    <rPh sb="5" eb="7">
      <t>セイビ</t>
    </rPh>
    <rPh sb="8" eb="10">
      <t>チイキ</t>
    </rPh>
    <rPh sb="11" eb="13">
      <t>コヨウ</t>
    </rPh>
    <rPh sb="13" eb="15">
      <t>ソウシュツ</t>
    </rPh>
    <rPh sb="24" eb="27">
      <t>ユウイギ</t>
    </rPh>
    <rPh sb="35" eb="37">
      <t>コクリツ</t>
    </rPh>
    <rPh sb="37" eb="39">
      <t>コウエン</t>
    </rPh>
    <rPh sb="40" eb="41">
      <t>オトズ</t>
    </rPh>
    <rPh sb="60" eb="62">
      <t>トウメン</t>
    </rPh>
    <rPh sb="63" eb="64">
      <t>キビ</t>
    </rPh>
    <rPh sb="66" eb="68">
      <t>ジョウセイ</t>
    </rPh>
    <rPh sb="73" eb="76">
      <t>ケイゾクテキ</t>
    </rPh>
    <rPh sb="77" eb="79">
      <t>コウエン</t>
    </rPh>
    <rPh sb="80" eb="82">
      <t>セイビ</t>
    </rPh>
    <rPh sb="83" eb="84">
      <t>ツヅ</t>
    </rPh>
    <rPh sb="86" eb="87">
      <t>ホ</t>
    </rPh>
    <phoneticPr fontId="0"/>
  </si>
  <si>
    <t>感染症対策は、重要かつ国民の関心の高い課題となってきている。得られた知見を政府全体の政策立案に生かすとともに、情報を必要とする人々にも広く共有して欲しい。</t>
    <rPh sb="0" eb="3">
      <t>カンセンショウ</t>
    </rPh>
    <rPh sb="3" eb="5">
      <t>タイサク</t>
    </rPh>
    <rPh sb="7" eb="9">
      <t>ジュウヨウ</t>
    </rPh>
    <rPh sb="11" eb="13">
      <t>コクミン</t>
    </rPh>
    <rPh sb="14" eb="16">
      <t>カンシン</t>
    </rPh>
    <rPh sb="17" eb="18">
      <t>タカ</t>
    </rPh>
    <rPh sb="19" eb="21">
      <t>カダイ</t>
    </rPh>
    <rPh sb="30" eb="31">
      <t>エ</t>
    </rPh>
    <rPh sb="34" eb="36">
      <t>チケン</t>
    </rPh>
    <rPh sb="37" eb="39">
      <t>セイフ</t>
    </rPh>
    <rPh sb="39" eb="41">
      <t>ゼンタイ</t>
    </rPh>
    <rPh sb="42" eb="46">
      <t>セイサクリツアン</t>
    </rPh>
    <rPh sb="47" eb="48">
      <t>イ</t>
    </rPh>
    <rPh sb="55" eb="57">
      <t>ジョウホウ</t>
    </rPh>
    <rPh sb="58" eb="60">
      <t>ヒツヨウ</t>
    </rPh>
    <rPh sb="63" eb="65">
      <t>ヒトビト</t>
    </rPh>
    <rPh sb="67" eb="68">
      <t>ヒロ</t>
    </rPh>
    <rPh sb="69" eb="71">
      <t>キョウユウ</t>
    </rPh>
    <rPh sb="73" eb="74">
      <t>ホ</t>
    </rPh>
    <phoneticPr fontId="0"/>
  </si>
  <si>
    <t>・　自然生態系の保全や農林水産業などへの被害の軽減化を図るためには指定管理鳥獣の捕獲は大変重要である。したがって、国及び地方公共団体、地元猟友会などと連携した一層の取組が必要である。そのためには、現在実施されている取組はもとより、平成28年度財務省からの指摘事項にもあるように「担い手の確保、技術力の向上などの効果的な取り組み事例」を横展開する体制を整える必要がある。
・　鳥獣は広域的に移動する種類もあるので、都道府県境界を超えた広域連携による捕獲体制の整備・確立を地方公共団体と連携して早急に実施する必要がある。</t>
  </si>
  <si>
    <t>殺処分の減少に引き続き努めてほしい。コロナ禍の影響も注意深く観察してほしい。</t>
    <rPh sb="0" eb="3">
      <t>サツショブン</t>
    </rPh>
    <rPh sb="4" eb="6">
      <t>ゲンショウ</t>
    </rPh>
    <rPh sb="7" eb="8">
      <t>ヒ</t>
    </rPh>
    <rPh sb="9" eb="10">
      <t>ツヅ</t>
    </rPh>
    <rPh sb="11" eb="12">
      <t>ツト</t>
    </rPh>
    <rPh sb="21" eb="22">
      <t>カ</t>
    </rPh>
    <rPh sb="23" eb="25">
      <t>エイキョウ</t>
    </rPh>
    <rPh sb="26" eb="28">
      <t>チュウイ</t>
    </rPh>
    <rPh sb="28" eb="29">
      <t>ブカ</t>
    </rPh>
    <rPh sb="30" eb="32">
      <t>カンサツ</t>
    </rPh>
    <phoneticPr fontId="0"/>
  </si>
  <si>
    <t>動物収容・譲渡対策施設整備費補助</t>
  </si>
  <si>
    <t>みちのく潮風トレイルは、復興のひとつのシンボル的な意味合いもあり、多くの人が東北を訪問するきっかけを提供するものでもある。有効活用されるよう、魅力を発信して欲しい。また、市民や市民社会組織などの参加も得ながら、活用策についても知恵を絞って欲しい。</t>
    <rPh sb="4" eb="6">
      <t>シオカゼ</t>
    </rPh>
    <rPh sb="12" eb="14">
      <t>フッコウ</t>
    </rPh>
    <rPh sb="23" eb="24">
      <t>テキ</t>
    </rPh>
    <rPh sb="25" eb="28">
      <t>イミア</t>
    </rPh>
    <rPh sb="33" eb="34">
      <t>オオ</t>
    </rPh>
    <rPh sb="36" eb="37">
      <t>ヒト</t>
    </rPh>
    <rPh sb="38" eb="40">
      <t>トウホク</t>
    </rPh>
    <rPh sb="41" eb="43">
      <t>ホウモン</t>
    </rPh>
    <rPh sb="50" eb="52">
      <t>テイキョウ</t>
    </rPh>
    <rPh sb="61" eb="65">
      <t>ユウコウカツヨウ</t>
    </rPh>
    <rPh sb="71" eb="73">
      <t>ミリョク</t>
    </rPh>
    <rPh sb="74" eb="76">
      <t>ハッシン</t>
    </rPh>
    <rPh sb="78" eb="79">
      <t>ホ</t>
    </rPh>
    <rPh sb="85" eb="87">
      <t>シミン</t>
    </rPh>
    <rPh sb="88" eb="94">
      <t>シミンシャカイソシキ</t>
    </rPh>
    <rPh sb="97" eb="99">
      <t>サンカ</t>
    </rPh>
    <rPh sb="100" eb="101">
      <t>エ</t>
    </rPh>
    <rPh sb="105" eb="108">
      <t>カツヨウサク</t>
    </rPh>
    <rPh sb="113" eb="115">
      <t>チエ</t>
    </rPh>
    <rPh sb="116" eb="117">
      <t>シボ</t>
    </rPh>
    <rPh sb="119" eb="120">
      <t>ホ</t>
    </rPh>
    <phoneticPr fontId="0"/>
  </si>
  <si>
    <t>成果指標と活動指標があまりに限定的で、本事業の中身とそれによって期待されるアウトカムの全体が捉えられるものとなっていないのではないか。生物多様性戦略の国別目標（B-4)に掲げられている、外来種ブラックリストの指定等種類数のうちの未定着種類数、防除の確認／認定件数、自治体におけるリストの作成・条例整備件数も本事業の重要な指標となり得るのではないか。</t>
    <rPh sb="0" eb="2">
      <t>セイカ</t>
    </rPh>
    <rPh sb="2" eb="4">
      <t>シヒョウ</t>
    </rPh>
    <rPh sb="5" eb="7">
      <t>カツドウ</t>
    </rPh>
    <rPh sb="7" eb="9">
      <t>シヒョウ</t>
    </rPh>
    <rPh sb="14" eb="17">
      <t>ゲンテイテキ</t>
    </rPh>
    <rPh sb="19" eb="20">
      <t>ホン</t>
    </rPh>
    <rPh sb="20" eb="22">
      <t>ジギョウ</t>
    </rPh>
    <rPh sb="23" eb="25">
      <t>ナカミ</t>
    </rPh>
    <rPh sb="32" eb="34">
      <t>キタイ</t>
    </rPh>
    <rPh sb="43" eb="45">
      <t>ゼンタイ</t>
    </rPh>
    <rPh sb="46" eb="47">
      <t>トラ</t>
    </rPh>
    <rPh sb="67" eb="69">
      <t>セイブツ</t>
    </rPh>
    <rPh sb="69" eb="72">
      <t>タヨウセイ</t>
    </rPh>
    <rPh sb="72" eb="74">
      <t>センリャク</t>
    </rPh>
    <rPh sb="75" eb="77">
      <t>クニベツ</t>
    </rPh>
    <rPh sb="77" eb="79">
      <t>モクヒョウ</t>
    </rPh>
    <rPh sb="85" eb="86">
      <t>カカ</t>
    </rPh>
    <rPh sb="93" eb="95">
      <t>ガイライ</t>
    </rPh>
    <rPh sb="95" eb="96">
      <t>シュ</t>
    </rPh>
    <rPh sb="104" eb="106">
      <t>シテイ</t>
    </rPh>
    <rPh sb="106" eb="107">
      <t>トウ</t>
    </rPh>
    <rPh sb="107" eb="110">
      <t>シュルイスウ</t>
    </rPh>
    <rPh sb="114" eb="116">
      <t>ミテイ</t>
    </rPh>
    <rPh sb="116" eb="117">
      <t>チャク</t>
    </rPh>
    <rPh sb="117" eb="120">
      <t>シュルイスウ</t>
    </rPh>
    <rPh sb="121" eb="123">
      <t>ボウジョ</t>
    </rPh>
    <rPh sb="124" eb="126">
      <t>カクニン</t>
    </rPh>
    <rPh sb="127" eb="129">
      <t>ニンテイ</t>
    </rPh>
    <rPh sb="129" eb="131">
      <t>ケンスウ</t>
    </rPh>
    <rPh sb="132" eb="135">
      <t>ジチタイ</t>
    </rPh>
    <rPh sb="143" eb="145">
      <t>サクセイ</t>
    </rPh>
    <rPh sb="146" eb="148">
      <t>ジョウレイ</t>
    </rPh>
    <rPh sb="148" eb="150">
      <t>セイビ</t>
    </rPh>
    <rPh sb="150" eb="152">
      <t>ケンスウ</t>
    </rPh>
    <rPh sb="153" eb="154">
      <t>ホン</t>
    </rPh>
    <rPh sb="154" eb="156">
      <t>ジギョウ</t>
    </rPh>
    <rPh sb="157" eb="159">
      <t>ジュウヨウ</t>
    </rPh>
    <rPh sb="160" eb="162">
      <t>シヒョウ</t>
    </rPh>
    <rPh sb="165" eb="166">
      <t>ウ</t>
    </rPh>
    <phoneticPr fontId="0"/>
  </si>
  <si>
    <t>国立・国定公園は有力は観光資源であり、自然保護と観光の両立は極めて重要な課題。総点検の成果を受けた新たな整備に期待したい。</t>
    <rPh sb="0" eb="2">
      <t>コクリツ</t>
    </rPh>
    <rPh sb="3" eb="5">
      <t>コクテイ</t>
    </rPh>
    <rPh sb="5" eb="7">
      <t>コウエン</t>
    </rPh>
    <rPh sb="8" eb="10">
      <t>ユウリョク</t>
    </rPh>
    <rPh sb="11" eb="13">
      <t>カンコウ</t>
    </rPh>
    <rPh sb="13" eb="15">
      <t>シゲン</t>
    </rPh>
    <rPh sb="19" eb="21">
      <t>シゼン</t>
    </rPh>
    <rPh sb="21" eb="23">
      <t>ホゴ</t>
    </rPh>
    <rPh sb="24" eb="26">
      <t>カンコウ</t>
    </rPh>
    <rPh sb="27" eb="29">
      <t>リョウリツ</t>
    </rPh>
    <rPh sb="30" eb="31">
      <t>キワ</t>
    </rPh>
    <rPh sb="33" eb="35">
      <t>ジュウヨウ</t>
    </rPh>
    <rPh sb="36" eb="38">
      <t>カダイ</t>
    </rPh>
    <rPh sb="39" eb="42">
      <t>ソウテンケン</t>
    </rPh>
    <rPh sb="43" eb="45">
      <t>セイカ</t>
    </rPh>
    <rPh sb="46" eb="47">
      <t>ウ</t>
    </rPh>
    <rPh sb="49" eb="50">
      <t>アラ</t>
    </rPh>
    <rPh sb="52" eb="54">
      <t>セイビ</t>
    </rPh>
    <rPh sb="55" eb="57">
      <t>キタイ</t>
    </rPh>
    <phoneticPr fontId="0"/>
  </si>
  <si>
    <t>成果指標として位置付けられている日本の国別目標の関連指標の改善状況が76％程度で停滞してしまっている。令和元年版の環境白書をみると、生物多様性の重要性に関する認識状況が、最新値（平成26年）がベースライン値（平成24年）よりも低下してしまっている。また、生物多様性地域戦略や生物多様性の視点をもった緑の基本計画を策定している自治体数は、特に基礎自治体において伸び悩んでおり、極めて低い数値で推移している。生物多様性の保全には地域での認識と取組みが不可欠であることからすると、こうした状況の改善策を講じていく必要がある。一方で、にじゅうまるプロジェクト登録事業者数の増加など、事業者による取組とその情報収集・発信件数は伸びているようで、これについては成果がみられるところです。政策評価欄に記載のあるとおり、事業者によるサプライチェーンを考慮した自主的取組の促進はもとより、事業者、自治体、住民等の多様な主体間連携・協働促進を図ることにつながり得る知見の充実・提供に向けた取組強化が必要ではないか。</t>
    <rPh sb="0" eb="2">
      <t>セイカ</t>
    </rPh>
    <rPh sb="2" eb="4">
      <t>シヒョウ</t>
    </rPh>
    <rPh sb="7" eb="10">
      <t>イチヅ</t>
    </rPh>
    <rPh sb="16" eb="18">
      <t>ニホン</t>
    </rPh>
    <rPh sb="19" eb="21">
      <t>クニベツ</t>
    </rPh>
    <rPh sb="21" eb="23">
      <t>モクヒョウ</t>
    </rPh>
    <rPh sb="24" eb="26">
      <t>カンレン</t>
    </rPh>
    <rPh sb="26" eb="28">
      <t>シヒョウ</t>
    </rPh>
    <rPh sb="29" eb="31">
      <t>カイゼン</t>
    </rPh>
    <rPh sb="31" eb="33">
      <t>ジョウキョウ</t>
    </rPh>
    <rPh sb="37" eb="39">
      <t>テイド</t>
    </rPh>
    <rPh sb="40" eb="42">
      <t>テイタイ</t>
    </rPh>
    <rPh sb="51" eb="53">
      <t>レイワ</t>
    </rPh>
    <rPh sb="53" eb="55">
      <t>ガンネン</t>
    </rPh>
    <rPh sb="55" eb="56">
      <t>バン</t>
    </rPh>
    <rPh sb="57" eb="59">
      <t>カンキョウ</t>
    </rPh>
    <rPh sb="59" eb="61">
      <t>ハクショ</t>
    </rPh>
    <rPh sb="66" eb="68">
      <t>セイブツ</t>
    </rPh>
    <rPh sb="68" eb="71">
      <t>タヨウセイ</t>
    </rPh>
    <rPh sb="72" eb="75">
      <t>ジュウヨウセイ</t>
    </rPh>
    <rPh sb="76" eb="77">
      <t>カン</t>
    </rPh>
    <rPh sb="79" eb="81">
      <t>ニンシキ</t>
    </rPh>
    <rPh sb="81" eb="83">
      <t>ジョウキョウ</t>
    </rPh>
    <rPh sb="85" eb="87">
      <t>サイシン</t>
    </rPh>
    <rPh sb="87" eb="88">
      <t>チ</t>
    </rPh>
    <rPh sb="89" eb="91">
      <t>ヘイセイ</t>
    </rPh>
    <rPh sb="93" eb="94">
      <t>ネン</t>
    </rPh>
    <rPh sb="102" eb="103">
      <t>チ</t>
    </rPh>
    <rPh sb="104" eb="106">
      <t>ヘイセイ</t>
    </rPh>
    <rPh sb="108" eb="109">
      <t>ネン</t>
    </rPh>
    <rPh sb="113" eb="115">
      <t>テイカ</t>
    </rPh>
    <rPh sb="127" eb="129">
      <t>セイブツ</t>
    </rPh>
    <rPh sb="129" eb="132">
      <t>タヨウセイ</t>
    </rPh>
    <rPh sb="132" eb="134">
      <t>チイキ</t>
    </rPh>
    <rPh sb="134" eb="136">
      <t>センリャク</t>
    </rPh>
    <rPh sb="137" eb="139">
      <t>セイブツ</t>
    </rPh>
    <rPh sb="139" eb="142">
      <t>タヨウセイ</t>
    </rPh>
    <rPh sb="143" eb="145">
      <t>シテン</t>
    </rPh>
    <rPh sb="149" eb="150">
      <t>ミドリ</t>
    </rPh>
    <rPh sb="151" eb="153">
      <t>キホン</t>
    </rPh>
    <rPh sb="153" eb="155">
      <t>ケイカク</t>
    </rPh>
    <rPh sb="156" eb="158">
      <t>サクテイ</t>
    </rPh>
    <rPh sb="162" eb="165">
      <t>ジチタイ</t>
    </rPh>
    <rPh sb="165" eb="166">
      <t>スウ</t>
    </rPh>
    <rPh sb="168" eb="169">
      <t>トク</t>
    </rPh>
    <rPh sb="170" eb="172">
      <t>キソ</t>
    </rPh>
    <rPh sb="172" eb="175">
      <t>ジチタイ</t>
    </rPh>
    <rPh sb="179" eb="180">
      <t>ノ</t>
    </rPh>
    <rPh sb="181" eb="182">
      <t>ナヤ</t>
    </rPh>
    <rPh sb="187" eb="188">
      <t>キワ</t>
    </rPh>
    <rPh sb="190" eb="191">
      <t>ヒク</t>
    </rPh>
    <rPh sb="192" eb="194">
      <t>スウチ</t>
    </rPh>
    <rPh sb="195" eb="197">
      <t>スイイ</t>
    </rPh>
    <rPh sb="202" eb="204">
      <t>セイブツ</t>
    </rPh>
    <rPh sb="204" eb="207">
      <t>タヨウセイ</t>
    </rPh>
    <rPh sb="208" eb="210">
      <t>ホゼン</t>
    </rPh>
    <rPh sb="212" eb="214">
      <t>チイキ</t>
    </rPh>
    <rPh sb="216" eb="218">
      <t>ニンシキ</t>
    </rPh>
    <rPh sb="219" eb="221">
      <t>トリク</t>
    </rPh>
    <rPh sb="223" eb="226">
      <t>フカケツ</t>
    </rPh>
    <rPh sb="241" eb="243">
      <t>ジョウキョウ</t>
    </rPh>
    <rPh sb="244" eb="246">
      <t>カイゼン</t>
    </rPh>
    <rPh sb="246" eb="247">
      <t>サク</t>
    </rPh>
    <rPh sb="248" eb="249">
      <t>コウ</t>
    </rPh>
    <rPh sb="253" eb="255">
      <t>ヒツヨウ</t>
    </rPh>
    <rPh sb="259" eb="261">
      <t>イッポウ</t>
    </rPh>
    <rPh sb="275" eb="277">
      <t>トウロク</t>
    </rPh>
    <rPh sb="277" eb="280">
      <t>ジギョウシャ</t>
    </rPh>
    <rPh sb="280" eb="281">
      <t>スウ</t>
    </rPh>
    <rPh sb="282" eb="284">
      <t>ゾウカ</t>
    </rPh>
    <rPh sb="287" eb="290">
      <t>ジギョウシャ</t>
    </rPh>
    <rPh sb="293" eb="295">
      <t>トリクミ</t>
    </rPh>
    <rPh sb="298" eb="300">
      <t>ジョウホウ</t>
    </rPh>
    <rPh sb="300" eb="302">
      <t>シュウシュウ</t>
    </rPh>
    <rPh sb="303" eb="305">
      <t>ハッシン</t>
    </rPh>
    <rPh sb="305" eb="307">
      <t>ケンスウ</t>
    </rPh>
    <rPh sb="308" eb="309">
      <t>ノ</t>
    </rPh>
    <rPh sb="324" eb="326">
      <t>セイカ</t>
    </rPh>
    <rPh sb="337" eb="339">
      <t>セイサク</t>
    </rPh>
    <rPh sb="339" eb="341">
      <t>ヒョウカ</t>
    </rPh>
    <rPh sb="341" eb="342">
      <t>ラン</t>
    </rPh>
    <rPh sb="343" eb="345">
      <t>キサイ</t>
    </rPh>
    <rPh sb="352" eb="355">
      <t>ジギョウシャ</t>
    </rPh>
    <rPh sb="367" eb="369">
      <t>コウリョ</t>
    </rPh>
    <rPh sb="371" eb="374">
      <t>ジシュテキ</t>
    </rPh>
    <rPh sb="374" eb="376">
      <t>トリクミ</t>
    </rPh>
    <rPh sb="377" eb="379">
      <t>ソクシン</t>
    </rPh>
    <rPh sb="385" eb="388">
      <t>ジギョウシャ</t>
    </rPh>
    <rPh sb="389" eb="392">
      <t>ジチタイ</t>
    </rPh>
    <rPh sb="393" eb="395">
      <t>ジュウミン</t>
    </rPh>
    <rPh sb="395" eb="396">
      <t>トウ</t>
    </rPh>
    <rPh sb="397" eb="399">
      <t>タヨウ</t>
    </rPh>
    <rPh sb="400" eb="402">
      <t>シュタイ</t>
    </rPh>
    <rPh sb="402" eb="403">
      <t>カン</t>
    </rPh>
    <rPh sb="403" eb="405">
      <t>レンケイ</t>
    </rPh>
    <rPh sb="406" eb="408">
      <t>キョウドウ</t>
    </rPh>
    <rPh sb="408" eb="410">
      <t>ソクシン</t>
    </rPh>
    <rPh sb="411" eb="412">
      <t>ハカ</t>
    </rPh>
    <rPh sb="420" eb="421">
      <t>ウ</t>
    </rPh>
    <rPh sb="422" eb="424">
      <t>チケン</t>
    </rPh>
    <rPh sb="425" eb="427">
      <t>ジュウジツ</t>
    </rPh>
    <rPh sb="428" eb="430">
      <t>テイキョウ</t>
    </rPh>
    <rPh sb="431" eb="432">
      <t>ム</t>
    </rPh>
    <rPh sb="434" eb="436">
      <t>トリクミ</t>
    </rPh>
    <rPh sb="436" eb="438">
      <t>キョウカ</t>
    </rPh>
    <rPh sb="439" eb="441">
      <t>ヒツヨウ</t>
    </rPh>
    <phoneticPr fontId="0"/>
  </si>
  <si>
    <t>外部有識者の所見を踏まえて、自然環境の保護と公園利用の両立を図るため、地元関係者との調整等を通じて適切に区域の見直しや保護地域の設定等を実施すること。</t>
    <rPh sb="0" eb="2">
      <t>ガイブ</t>
    </rPh>
    <rPh sb="2" eb="5">
      <t>ユウシキシャ</t>
    </rPh>
    <rPh sb="6" eb="8">
      <t>ショケン</t>
    </rPh>
    <rPh sb="9" eb="10">
      <t>フ</t>
    </rPh>
    <rPh sb="27" eb="29">
      <t>リョウリツ</t>
    </rPh>
    <rPh sb="30" eb="31">
      <t>ハカ</t>
    </rPh>
    <rPh sb="35" eb="37">
      <t>ジモト</t>
    </rPh>
    <rPh sb="44" eb="45">
      <t>トウ</t>
    </rPh>
    <rPh sb="46" eb="47">
      <t>ツウ</t>
    </rPh>
    <rPh sb="49" eb="51">
      <t>テキセツ</t>
    </rPh>
    <rPh sb="68" eb="70">
      <t>ジッシ</t>
    </rPh>
    <phoneticPr fontId="0"/>
  </si>
  <si>
    <t>・一者応札の改善については、仕様書の簡明化に努め、事業の周知・習熟を図り、公告期間については、大型連休を避け、公告期間をできる限り長くして提案書作成のための期間を確保する等努めるとともに、提案書の分量に十分に配慮し、新規に参入しようとする事業者であっても過度の負担がかからないよう留意する。</t>
  </si>
  <si>
    <t>適切な執行管理とコスト削減の検討を実施し、適正な予算執行に努める。</t>
  </si>
  <si>
    <t>調査を電子化するなど効率的な実施方法の検討やコスト削減を図る。</t>
  </si>
  <si>
    <t>有害大気汚染物質等による大気汚染状況については毎年度国民に情報提供しており、その際、有害大気汚染物質対策についても記載しているところである。
一者応札の改善対策として、引き続き公告期間の延長等のほか、仕様書をより詳細に記載し業務内容を明確にすること等により門戸拡大に努める。</t>
  </si>
  <si>
    <t>改正大気汚染防止法の施行を踏まえた事業内容とし、適正な予算の執行に努める。</t>
  </si>
  <si>
    <t>今後の調査の実施に当たっては、引き続き、競争性のある契約を行うとともに、コスト削減を図りながら、適切な業務の実施に努める。</t>
  </si>
  <si>
    <t>引き続き、アジアの途上国を中心とした環境保全施策の推進に貢献するため、他の多国間枠組み等と連携するなど情報発信の強化等を実施する。また、拠出金の使途の把握・検証のため、拠出先（IIASA）理事会に日本委員会メンバーが出席し、日本委員会総会においてIIASA理事会の報告及び活動評価を行うなど、拠出金の使途の把握・検証に努める。</t>
  </si>
  <si>
    <t>引き続き、低コストでより効果的・効率的な予算執行に努めるとともに、公害防止体制の実態を踏まえた事業展開を図る。</t>
  </si>
  <si>
    <t>目標の達成に向け、各機関の精度向上を促すとともに、事業内容の見直しを行うことで効率的かつ効果的な事業とする。
また、一者応札の改善に向けては、引き続き仕様書の内容や公告期間の延長等の見直しを図り、適正な競争の実施、予算の適切な執行に努める。</t>
  </si>
  <si>
    <t>単位当たりコストを低減させるため、改善方策を検討していく。また、支出先の選定に当たっては、仕様書の見直し等を行い、一者応札の改善を図っていく。</t>
  </si>
  <si>
    <t>特定特殊自動車に係る環境基準の達成に向け、引き続き、効果的な取組を行う。また、一者応札の改善に向け、競争性を確保した調達となるよう予算の適切な執行に努める。</t>
  </si>
  <si>
    <t>一者応札の改善に向けた取組として、公告期間の延長や仕様書の見直し等を図る。また、アウトカムについては、策定に向け議論が進捗した施策の数を複層的に設定し、上記二つの答申に基づく複数の検討課題の解決に向けた施策策定の進捗状況が明らかになるように修正した。</t>
  </si>
  <si>
    <t>予定通り令和元年度限りで終了し、別事業にてESTの実現に向けた取組を推進する。</t>
  </si>
  <si>
    <t>令和３年度からの新たな５カ年事業計画に基づき、今後も着実に調査を実施する。また、一者応札の状況を踏まえ、応募要件を満たす事業者が複数ある場合の企画競争手続への移行を前提とした参加者確認公募による調達を実施。</t>
  </si>
  <si>
    <t>自治体ニーズの把握に努め、社会的必要性が高い事業を取捨選択し、自治体職員に対して「低周波音測定評価方法講習会」、「騒音・振動に関する研修会」等を実施している。
悪臭についても、苦情の多い飲食業を対象に「飲食業の方のための臭気対策マニュアル」を策定し、公表している。引き続き飲食業以外も含め自治体のニーズの高い事業の臭気対策マニュアル策定のための調査・検討を推進する。</t>
  </si>
  <si>
    <t>一者応札及び高落札率の改善として、引き続き仕様書の見直しや公告期間を延長する等適正な競争の実施に努める。
暑さ指数（WBGT）が熱中症の危険度を示す指標であることが理解されるよう、引き続き認知度向上を図り、行動変容に繋がる情報発信のあり方を検討する。また、令和3年度からの熱中症警戒情報発信の本格運用を見据え、暑さ指数（WBGT）の予測値･実況値の精度向上を図り、より正確なデータ提供を可能とする。</t>
  </si>
  <si>
    <t>マニュアル等を活用して作業効率化や精度向上を図り、交通騒音の環境基準の達成に向けた取組を継続する。</t>
  </si>
  <si>
    <t>環境省熱中症予防情報サイトを活用して、全競技会場周辺の暑さ指数の多言語での情報提供を広く一般向けに実施する。また、調査結果が幅広く活用されるよう、オリパラ組織委員会等の関係機関と大会本番の情報発信方法について引き続き検討する。</t>
  </si>
  <si>
    <t>外部有識者の所見のとおり、活動指標の設定の仕方を変更した。</t>
  </si>
  <si>
    <t>水質環境基準の達成・維持に向け、適切に調査・技術開発を進めていく。
一者応札については、引き続き提案書の提出期限の延長や、仕様書における業務内容の記載の明確化など、競争性の高い調達に努めていく。</t>
  </si>
  <si>
    <t>令和3年度では、第二期政府共通プラットフォーム移行後のシステムにおいて保守・運用を適切に実施し、引き続き地方公共団体等から水質に係る常時監視結果を効率的に収集するとともに、広く国民に水環境関連情報をわかりやすく発信するべく令和3年度概算要求を実施している。</t>
  </si>
  <si>
    <t>各閉鎖性海域における環境基準の達成状況は、未だ目標値に届いていないため、目標達成率向上に向け、引き続き適切に事業を行うとともに、公示期間の延長等、執行状況の改善に向けた取り組みを行う。</t>
  </si>
  <si>
    <t>引き続き、有明海・八代海について調査等を実施し、再生に係る評価を行い、有明海・八代海の環境保全、改善に努めていく。また、公示期間の延長等、必要に応じて執行の改善に努める。</t>
  </si>
  <si>
    <t>執行等の改善に向け、公示期間の延長等を行う。</t>
  </si>
  <si>
    <t>全国の湖沼における環境基準の達成を目指し、近年の水草の大量繁茂に伴う湖沼環境悪化の課題を踏まえ、良好な湖沼環境の改善に向けて事業スケジュールに沿った検討を適切に進める。なお、湖沼環境改善に向けて必要な現地実証試験等の予算を要求している。</t>
  </si>
  <si>
    <t>今後も健全な地下水保全と持続可能な地下水利用に向け、適切に事業を実施する。一者応札の改善については、提案書の分量に十分に配慮するとともに、提案書作成のための期間を確保し、新規に参入しようとする事業者に過度の負担がかからないよう留意する。</t>
  </si>
  <si>
    <t>中国における水質汚染対策協力については、事業としての目標を達成したため、令和２年度をもって事業終了とする。
アジア水環境パートナーシップ事業については、支出先の選定にあたって、仕様書の見直し等、一者応札の改善を図る。</t>
  </si>
  <si>
    <t>自治体による計画策定には流域圏についても含まれているところです。
調査事業に係る活動指標の設定等については検討して参りたい。</t>
  </si>
  <si>
    <t>採択案件の事業化件数の向上を図るため、採択方法や支援方法の検討・検証を実施する。また、一般競争入札、公募ともに、引き続き競争性を確保した調達、適切な予算の執行に努める。</t>
  </si>
  <si>
    <t>活動報告を確認し適正な支出となっているか把握するとともに、引き続き、効果的かつ効率的に、アジア途上国における政策立案・実施能力向上に向けた事業を実施する。</t>
  </si>
  <si>
    <t>○「環境放射線データベース」については、原子力規制委員会が実施する「環境放射能水準調査」の結果のみをまとめたものである。御指摘のとおり、「環境放射線等モニタリング調査」の結果を含むデータを加工して提供しているデータベース等はないが、環境省HPの「放射性物質の常時監視（http://www.env.go.jp/air/rmcm/index.html）」において、各調査結果へのリンク等を一元的にまとめて掲載していることから、新たなデータベース等の提供は不要と考える。また、「環境放射線等モニタリング調査」について関連事業欄に追記した。
○環境省HPの「放射性物質の常時監視（http://www.env.go.jp/air/rmcm/index.html）」については、御指摘のとおり「大気汚染・自動車対策」のくくりに格納されてはいるが、公共用水域については「水環境関係（https://www.env.go.jp/water/mizu.html）」に、地下水については「地下水・地盤対策（https://www.env.go.jp/water/chikasui_jiban.html）」に当該ページへのリンクを掲載しており、当該情報にたどり着くまでに特段の支障はないと思われることから、変更は不要と考える。</t>
  </si>
  <si>
    <t>湖沼における気候変動に対する適応策の検討事業は、令和２年度に地方自治体向けの手引き資料を完成させ終了する。
継続事業については、引き続き、競争性の高い調達を図り、効率的な事業実施に努める。</t>
  </si>
  <si>
    <t>令和３年度に湖辺の環境修復対策手法や適切な管理手法を提示するための予算を要求し、モデル事業による効果検証等を確実に実施する。また、一般競争入札方式等の採用により競争性を確保するとともに、適切な予算執行となるよう努める。</t>
  </si>
  <si>
    <t>都市間連携では、自治体（川崎市）が有する水質管理に係るノウハウや、河川水質に関するモニタリング等に係る知見等を会議や講習で尼側に共有し、河川水質改善計画の作成支援や尼行政官の能力構築を図るとともに、流域協議会の支援を通じた住民啓発等を実施し、河川流域の水質改善に向けた活動に貢献している。成果指標については、研修等参加人数の他、水質改善につながる体制整備状況に係る指標を位置づけられないか検討する。</t>
  </si>
  <si>
    <t>一者応札の改善については、公募要件の一層の合理化、弾力化に努め、十分な公募期間を設定して余裕を持って提案書が作成できるよう努めることにより、新規参入事業者の応札可能性の検討時間を確保できるよう留意する。執行については、引き続き効率的な執行となるよう努める。</t>
  </si>
  <si>
    <t>一者応札の改善については、公募要件の一層の合理化、弾力化に努め、十分な公募期間を設定して余裕を持って提案書が作成できるよう努めることにより、新規参入事業者の応札可能性の検討時間を確保できるよう留意する。</t>
  </si>
  <si>
    <t>所見を踏まえ、仕様書の見直し等に努め、新規に参入しようとする事業者にとって過度な負担にならないよう留意する。</t>
  </si>
  <si>
    <t>外部有識者の所見を踏まえて、目標最終年度である令和2年度の成果目標達成に向け、地方公共団体や自然環境保全団体、ボランティアなどと連携し、一層の取組を進めること。</t>
    <rPh sb="0" eb="2">
      <t>ガイブ</t>
    </rPh>
    <rPh sb="2" eb="5">
      <t>ユウシキシャ</t>
    </rPh>
    <rPh sb="6" eb="8">
      <t>ショケン</t>
    </rPh>
    <rPh sb="9" eb="10">
      <t>フ</t>
    </rPh>
    <rPh sb="14" eb="16">
      <t>モクヒョウ</t>
    </rPh>
    <rPh sb="16" eb="18">
      <t>サイシュウ</t>
    </rPh>
    <rPh sb="18" eb="20">
      <t>ネンド</t>
    </rPh>
    <rPh sb="23" eb="25">
      <t>レイワ</t>
    </rPh>
    <rPh sb="26" eb="28">
      <t>ネンド</t>
    </rPh>
    <rPh sb="29" eb="31">
      <t>セイカ</t>
    </rPh>
    <rPh sb="31" eb="33">
      <t>モクヒョウ</t>
    </rPh>
    <rPh sb="33" eb="35">
      <t>タッセイ</t>
    </rPh>
    <rPh sb="36" eb="37">
      <t>ム</t>
    </rPh>
    <rPh sb="39" eb="41">
      <t>チホウ</t>
    </rPh>
    <rPh sb="41" eb="43">
      <t>コウキョウ</t>
    </rPh>
    <rPh sb="43" eb="45">
      <t>ダンタイ</t>
    </rPh>
    <rPh sb="46" eb="48">
      <t>シゼン</t>
    </rPh>
    <rPh sb="48" eb="50">
      <t>カンキョウ</t>
    </rPh>
    <rPh sb="50" eb="52">
      <t>ホゼン</t>
    </rPh>
    <rPh sb="52" eb="54">
      <t>ダンタイ</t>
    </rPh>
    <rPh sb="64" eb="66">
      <t>レンケイ</t>
    </rPh>
    <rPh sb="68" eb="70">
      <t>イッソウ</t>
    </rPh>
    <rPh sb="71" eb="73">
      <t>トリクミ</t>
    </rPh>
    <rPh sb="74" eb="75">
      <t>スス</t>
    </rPh>
    <phoneticPr fontId="0"/>
  </si>
  <si>
    <t>外部有識者の所見を踏まえて、「国立公園等地域活性化促進連携事業」、「子どもの自然体験活動推進事業」のように実際に現地に足を運んでもらうような体験活動等については、従来型のスキームだけではなく、現在のコロナ禍のなかで、またはその後における新たなスキームによる事業の可能性について検討すること。</t>
    <rPh sb="0" eb="2">
      <t>ガイブ</t>
    </rPh>
    <rPh sb="2" eb="5">
      <t>ユウシキシャ</t>
    </rPh>
    <rPh sb="6" eb="8">
      <t>ショケン</t>
    </rPh>
    <rPh sb="9" eb="10">
      <t>フ</t>
    </rPh>
    <rPh sb="53" eb="55">
      <t>ジッサイ</t>
    </rPh>
    <rPh sb="56" eb="58">
      <t>ゲンチ</t>
    </rPh>
    <rPh sb="59" eb="60">
      <t>アシ</t>
    </rPh>
    <rPh sb="61" eb="62">
      <t>ハコ</t>
    </rPh>
    <rPh sb="70" eb="72">
      <t>タイケン</t>
    </rPh>
    <rPh sb="72" eb="74">
      <t>カツドウ</t>
    </rPh>
    <rPh sb="74" eb="75">
      <t>トウ</t>
    </rPh>
    <rPh sb="81" eb="84">
      <t>ジュウライガタ</t>
    </rPh>
    <rPh sb="96" eb="98">
      <t>ゲンザイ</t>
    </rPh>
    <rPh sb="102" eb="103">
      <t>カ</t>
    </rPh>
    <rPh sb="113" eb="114">
      <t>ゴ</t>
    </rPh>
    <rPh sb="118" eb="119">
      <t>アラ</t>
    </rPh>
    <rPh sb="128" eb="130">
      <t>ジギョウ</t>
    </rPh>
    <rPh sb="131" eb="134">
      <t>カノウセイ</t>
    </rPh>
    <rPh sb="138" eb="140">
      <t>ケントウ</t>
    </rPh>
    <phoneticPr fontId="0"/>
  </si>
  <si>
    <t>外部有識者の所見を踏まえて、引き続き国立公園における地域景観の保全等の活動を実施すること。</t>
    <rPh sb="0" eb="2">
      <t>ガイブ</t>
    </rPh>
    <rPh sb="2" eb="5">
      <t>ユウシキシャ</t>
    </rPh>
    <rPh sb="6" eb="8">
      <t>ショケン</t>
    </rPh>
    <rPh sb="9" eb="10">
      <t>フ</t>
    </rPh>
    <rPh sb="14" eb="15">
      <t>ヒ</t>
    </rPh>
    <rPh sb="16" eb="17">
      <t>ツヅ</t>
    </rPh>
    <rPh sb="18" eb="22">
      <t>コクリツコウエン</t>
    </rPh>
    <rPh sb="26" eb="28">
      <t>チイキ</t>
    </rPh>
    <rPh sb="28" eb="30">
      <t>ケイカン</t>
    </rPh>
    <rPh sb="31" eb="33">
      <t>ホゼン</t>
    </rPh>
    <rPh sb="33" eb="34">
      <t>トウ</t>
    </rPh>
    <rPh sb="35" eb="37">
      <t>カツドウ</t>
    </rPh>
    <rPh sb="38" eb="40">
      <t>ジッシ</t>
    </rPh>
    <phoneticPr fontId="0"/>
  </si>
  <si>
    <t>外部有識者の所見を踏まえて、事業の成果として得られた知見を活用するとともに、情報共有等を通じて関係機関と連携し、効果的に事業を実施できるよう検討すること。</t>
    <rPh sb="0" eb="2">
      <t>ガイブ</t>
    </rPh>
    <rPh sb="2" eb="5">
      <t>ユウシキシャ</t>
    </rPh>
    <rPh sb="6" eb="8">
      <t>ショケン</t>
    </rPh>
    <rPh sb="9" eb="10">
      <t>フ</t>
    </rPh>
    <rPh sb="14" eb="16">
      <t>ジギョウ</t>
    </rPh>
    <rPh sb="17" eb="19">
      <t>セイカ</t>
    </rPh>
    <rPh sb="22" eb="23">
      <t>エ</t>
    </rPh>
    <rPh sb="26" eb="28">
      <t>チケン</t>
    </rPh>
    <rPh sb="29" eb="31">
      <t>カツヨウ</t>
    </rPh>
    <rPh sb="38" eb="40">
      <t>ジョウホウ</t>
    </rPh>
    <rPh sb="40" eb="42">
      <t>キョウユウ</t>
    </rPh>
    <rPh sb="42" eb="43">
      <t>トウ</t>
    </rPh>
    <rPh sb="44" eb="45">
      <t>ツウ</t>
    </rPh>
    <rPh sb="47" eb="49">
      <t>カンケイ</t>
    </rPh>
    <rPh sb="49" eb="51">
      <t>キカン</t>
    </rPh>
    <rPh sb="52" eb="54">
      <t>レンケイ</t>
    </rPh>
    <rPh sb="56" eb="59">
      <t>コウカテキ</t>
    </rPh>
    <rPh sb="60" eb="62">
      <t>ジギョウ</t>
    </rPh>
    <rPh sb="63" eb="65">
      <t>ジッシ</t>
    </rPh>
    <rPh sb="70" eb="72">
      <t>ケントウ</t>
    </rPh>
    <phoneticPr fontId="0"/>
  </si>
  <si>
    <t>外部有識者の所見を踏まえて、引き続き殺処分数の減少に努めること。また、コロナ禍の影響も踏まえた対応も検討すること。</t>
    <rPh sb="0" eb="2">
      <t>ガイブ</t>
    </rPh>
    <rPh sb="2" eb="5">
      <t>ユウシキシャ</t>
    </rPh>
    <rPh sb="6" eb="8">
      <t>ショケン</t>
    </rPh>
    <rPh sb="9" eb="10">
      <t>フ</t>
    </rPh>
    <rPh sb="14" eb="15">
      <t>ヒ</t>
    </rPh>
    <rPh sb="16" eb="17">
      <t>ツヅ</t>
    </rPh>
    <rPh sb="18" eb="19">
      <t>サツ</t>
    </rPh>
    <rPh sb="19" eb="21">
      <t>ショブン</t>
    </rPh>
    <rPh sb="21" eb="22">
      <t>カズ</t>
    </rPh>
    <rPh sb="23" eb="25">
      <t>ゲンショウ</t>
    </rPh>
    <rPh sb="26" eb="27">
      <t>ツト</t>
    </rPh>
    <rPh sb="38" eb="39">
      <t>カ</t>
    </rPh>
    <rPh sb="40" eb="42">
      <t>エイキョウ</t>
    </rPh>
    <rPh sb="43" eb="44">
      <t>フ</t>
    </rPh>
    <rPh sb="47" eb="49">
      <t>タイオウ</t>
    </rPh>
    <rPh sb="50" eb="52">
      <t>ケントウ</t>
    </rPh>
    <phoneticPr fontId="0"/>
  </si>
  <si>
    <t>外部有識者の所見を踏まえて、国及び地方公共団体、地元猟友会などと連携した一層の取組を進めるために、担い手の確保、技術力の向上などの効果的な取り組み事例を横展開する体制を構築するよう検討すること。また、都道府県境界を超えた広域連携による捕獲体制の整備・確立の推進を検討すること。</t>
    <rPh sb="0" eb="2">
      <t>ガイブ</t>
    </rPh>
    <rPh sb="2" eb="5">
      <t>ユウシキシャ</t>
    </rPh>
    <rPh sb="6" eb="8">
      <t>ショケン</t>
    </rPh>
    <rPh sb="9" eb="10">
      <t>フ</t>
    </rPh>
    <rPh sb="42" eb="43">
      <t>スス</t>
    </rPh>
    <rPh sb="84" eb="86">
      <t>コウチク</t>
    </rPh>
    <rPh sb="90" eb="92">
      <t>ケントウ</t>
    </rPh>
    <rPh sb="128" eb="130">
      <t>スイシン</t>
    </rPh>
    <rPh sb="131" eb="133">
      <t>ケントウ</t>
    </rPh>
    <phoneticPr fontId="0"/>
  </si>
  <si>
    <t>外部有識者の所見を踏まえて、多くの人が東北を訪問するためのきっかけとしてみちのく潮風トレイルが有効に活用されるよう魅力の発信方法を検討すること。また、地元住民などの協力も得ながら効果的な活用策についても検討すること。</t>
    <rPh sb="0" eb="2">
      <t>ガイブ</t>
    </rPh>
    <rPh sb="2" eb="5">
      <t>ユウシキシャ</t>
    </rPh>
    <rPh sb="6" eb="8">
      <t>ショケン</t>
    </rPh>
    <rPh sb="9" eb="10">
      <t>フ</t>
    </rPh>
    <rPh sb="14" eb="15">
      <t>オオ</t>
    </rPh>
    <rPh sb="17" eb="18">
      <t>ヒト</t>
    </rPh>
    <rPh sb="19" eb="21">
      <t>トウホク</t>
    </rPh>
    <rPh sb="22" eb="24">
      <t>ホウモン</t>
    </rPh>
    <rPh sb="47" eb="49">
      <t>ユウコウ</t>
    </rPh>
    <rPh sb="50" eb="52">
      <t>カツヨウ</t>
    </rPh>
    <rPh sb="57" eb="59">
      <t>ミリョク</t>
    </rPh>
    <rPh sb="60" eb="62">
      <t>ハッシン</t>
    </rPh>
    <rPh sb="62" eb="64">
      <t>ホウホウ</t>
    </rPh>
    <rPh sb="65" eb="67">
      <t>ケントウ</t>
    </rPh>
    <rPh sb="75" eb="77">
      <t>ジモト</t>
    </rPh>
    <rPh sb="77" eb="79">
      <t>ジュウミン</t>
    </rPh>
    <rPh sb="82" eb="84">
      <t>キョウリョク</t>
    </rPh>
    <rPh sb="85" eb="86">
      <t>エ</t>
    </rPh>
    <rPh sb="89" eb="92">
      <t>コウカテキ</t>
    </rPh>
    <rPh sb="93" eb="96">
      <t>カツヨウサク</t>
    </rPh>
    <rPh sb="101" eb="103">
      <t>ケントウ</t>
    </rPh>
    <phoneticPr fontId="0"/>
  </si>
  <si>
    <t>外部有識者の所見を踏まえて、生物多様性の重要性に関する認識状況が、最新値（平成26年）がベースライン値（平成24年）よりも低下しており、生物多様性の保全には地域での認識と取組みが不可欠であることから、こうしうた状況の改善を検討すること。一方で、にじゅうまるプロジェクト登録事業者数の増加など成果がみられるものもあることから、事業者によるサプライチェーンを考慮した自主的取組の促進はもとより、事業者、自治体、住民等の多様な主体間連携・協働促進を図ることにつながり得る知見の充実・提供に向けた取組強化を検討すること。</t>
    <rPh sb="0" eb="2">
      <t>ガイブ</t>
    </rPh>
    <rPh sb="2" eb="5">
      <t>ユウシキシャ</t>
    </rPh>
    <rPh sb="6" eb="8">
      <t>ショケン</t>
    </rPh>
    <rPh sb="9" eb="10">
      <t>フ</t>
    </rPh>
    <rPh sb="105" eb="107">
      <t>ジョウキョウ</t>
    </rPh>
    <rPh sb="108" eb="110">
      <t>カイゼン</t>
    </rPh>
    <rPh sb="111" eb="113">
      <t>ケントウ</t>
    </rPh>
    <rPh sb="249" eb="251">
      <t>ケントウ</t>
    </rPh>
    <phoneticPr fontId="0"/>
  </si>
  <si>
    <t>外部有識者の所見を踏まえて、成果指標と活動指標が限定的であることから、本事業の内容やアウトカムの全体が捉えられるように本事業の指標等が適切に設定されるよう検討すること。</t>
    <rPh sb="0" eb="2">
      <t>ガイブ</t>
    </rPh>
    <rPh sb="2" eb="5">
      <t>ユウシキシャ</t>
    </rPh>
    <rPh sb="6" eb="8">
      <t>ショケン</t>
    </rPh>
    <rPh sb="9" eb="10">
      <t>フ</t>
    </rPh>
    <rPh sb="14" eb="16">
      <t>セイカ</t>
    </rPh>
    <rPh sb="16" eb="18">
      <t>シヒョウ</t>
    </rPh>
    <rPh sb="19" eb="21">
      <t>カツドウ</t>
    </rPh>
    <rPh sb="21" eb="23">
      <t>シヒョウ</t>
    </rPh>
    <rPh sb="24" eb="27">
      <t>ゲンテイテキ</t>
    </rPh>
    <rPh sb="35" eb="36">
      <t>ホン</t>
    </rPh>
    <rPh sb="36" eb="38">
      <t>ジギョウ</t>
    </rPh>
    <rPh sb="39" eb="41">
      <t>ナイヨウ</t>
    </rPh>
    <rPh sb="48" eb="50">
      <t>ゼンタイ</t>
    </rPh>
    <rPh sb="51" eb="52">
      <t>トラ</t>
    </rPh>
    <rPh sb="59" eb="60">
      <t>ホン</t>
    </rPh>
    <rPh sb="60" eb="62">
      <t>ジギョウ</t>
    </rPh>
    <rPh sb="63" eb="65">
      <t>シヒョウ</t>
    </rPh>
    <rPh sb="65" eb="66">
      <t>トウ</t>
    </rPh>
    <rPh sb="67" eb="69">
      <t>テキセツ</t>
    </rPh>
    <rPh sb="70" eb="72">
      <t>セッテイ</t>
    </rPh>
    <rPh sb="77" eb="79">
      <t>ケントウ</t>
    </rPh>
    <phoneticPr fontId="0"/>
  </si>
  <si>
    <t>・事業の初年度である平成３１年度については、採択事業について事業スケジュール上、計画策定や実施設計段階のものが中心となっっているため、執行率が低くなっている。令和２年度以降は、実際の設備等導入段階に移行していく、執行率の改善が図られる予定であり、引き続き、計画的な事業の推進を図っていく。
・採択事業については、別途委託業務において評価・改善を行い、課題分析や事業継続性の確保のための要件、課題解決策等を検討して、経済的に自立可能な事業モデル及び普及展開のためのロードマップを作成することとしている。
・補助対象経費や補助率の妥当性についても評価等を行い、必要に応じて補助率の見直しについても検討していく。</t>
    <phoneticPr fontId="13"/>
  </si>
  <si>
    <t>エネルギー起源CO2の把握など省エネ法に基づく報告内容を含めて一元的に報告・集計が可能となるシステムを検討しており、エネ庁とも連携を行いながらシステム構築を実施している。</t>
    <phoneticPr fontId="13"/>
  </si>
  <si>
    <t>・大都市部として、東京都町田市・埼玉県三郷市、中小都市部として愛媛県松山市、農村山部として福島県三春町・沖縄県石垣市をモデルに事業を実施しており、引き継ぎ先である「廃棄物処理システムにおけるエネルギー利活用・脱炭素化対策支援事業」では、昨年度に策定した理論上の収集運搬効率化ルートを検証し、多種多様な地域の特性に対応した汎用性の高いモデルを構築し、広く市町村等に周知・普及させることを目的としている。
・本事業においても、収集運搬作業を実施している市町村と協力しており、引き継ぎ先である「廃棄物処理システムにおけるエネルギー利活用・脱炭素化対策支援事業」でも引き続き検討していく。</t>
    <phoneticPr fontId="13"/>
  </si>
  <si>
    <t>類似事業として、経済産業省の｢電気機器性能の向上に向けた次世代パワーエレクトロニクス技術開発事業｣（2019年度終了）や｢炭素循環社会に貢献するセルロースナノファイバー関連技術開発事業｣などが挙げられるが、前者は対象とする素材が異なったり（SiC等GaN以外の素材)、後者は素材自体の製造・加工技術やプロセスに関する応用研究開発により、素材の用途の拡大を目指すものである。他方、環境省では、実機搭載における安全性・信頼性・省エネ効果・品質向上策等の検証や商用規模生産のためのプロセス設計と製造設備投資等を支援するものであり、役割分担はなされているものと判断される。</t>
    <phoneticPr fontId="13"/>
  </si>
  <si>
    <t>現状通り</t>
    <phoneticPr fontId="13"/>
  </si>
  <si>
    <t>今後も事業の見直し等により、効率的な事業の運営に努めていく。</t>
    <phoneticPr fontId="13"/>
  </si>
  <si>
    <t>年度内に改善を検討</t>
    <phoneticPr fontId="13"/>
  </si>
  <si>
    <t>成果目標（費用対効果：1ｔ当たりのCO2削減コスト）については、目標である1,000円/t-CO2に向けて順調に推移している。民間プロジェクトへの移行を促進するためにも、今後も採択実績に応じて費用対効果や補助率の上限を引き下げるなど、引き続き成果目標の早期達成に向けて推進していく。
補助先の選定については、不用額を減らす観点も含め、補助金執行団体と綿密に連携しながら、採択に際して主に以下の対策を取っている。（昨年度あるいは今年度から対策を実施）
・事業確実性の審査の強化（許認可関係の確実性を書面にて確認、入札案件は落札確認後の採択とする等）
・事業の財政面の審査の強化（企業財務・金融の専門家により構成されるチームを設け、採択時に反映）
・通年公募の実施（公募締切に間に合わせるため、細部の調整やリスク評価を十分に行わないまま応募される案件が散見されたことへの対策）</t>
    <phoneticPr fontId="13"/>
  </si>
  <si>
    <t>現状通り</t>
    <phoneticPr fontId="13"/>
  </si>
  <si>
    <t>行政事業レビュー推進チームの所見を踏まえ、ADBとの政策対話等を活用しながらADBとの連携を強化し採択案件数の増加を促す等、活動実績の改善に努める。</t>
    <phoneticPr fontId="13"/>
  </si>
  <si>
    <t>現状通り</t>
    <phoneticPr fontId="13"/>
  </si>
  <si>
    <t>今後も、事業内容の見直しによる経費の削減、一者応札の改善に努めていく。</t>
    <phoneticPr fontId="13"/>
  </si>
  <si>
    <t>現状通り</t>
    <phoneticPr fontId="13"/>
  </si>
  <si>
    <t>拠出金が適切に執行され、我が国の環境技術の海外展開が促進されるよう拠出金の用途に対して、引き続き積極的なインプットを行う。</t>
    <phoneticPr fontId="13"/>
  </si>
  <si>
    <t>現状通り</t>
    <phoneticPr fontId="13"/>
  </si>
  <si>
    <t>外部有識者の所見を踏まえ、より具体的な活動を把握し得る指標について検討すること。</t>
    <phoneticPr fontId="13"/>
  </si>
  <si>
    <t>予定通り終了</t>
    <phoneticPr fontId="13"/>
  </si>
  <si>
    <t>当該事業で得た知見をもとに、後継事業を新設を行った。</t>
    <phoneticPr fontId="13"/>
  </si>
  <si>
    <t>引き続き、進捗管理を十分に行うほか、相手国と十分に調整し、丁寧かつ十分な支援を行うなど、成果目標の達成に向けた適切な事業の実施に努める。一者応札の改善に向け、公告期間の延長や調達手法の見直しを図り、予算執行の効率化を図る。</t>
    <phoneticPr fontId="13"/>
  </si>
  <si>
    <t>当該事業は今後、「脱炭素移行ソリューション提供型支援基盤整備事業」の一部として要求し、環境産業の市場規模に関する調査結果等を踏まえ、効果的な執行を図るよう努める。</t>
    <phoneticPr fontId="13"/>
  </si>
  <si>
    <t>廃止</t>
    <phoneticPr fontId="13"/>
  </si>
  <si>
    <t>後継事業では、採択時に事業終了後の普及見込みやCO2削減効果等について的確に審査を行い、優良な案件を採択するとともに、中間審査において事業の進捗状況を検証するなど、事業効果の最大化に努める。</t>
    <phoneticPr fontId="13"/>
  </si>
  <si>
    <t>いただいたご所見をふまえ、計画策定が進まない地方公共団体の現状やニーズをしっかりと把握し、底上げを図るととにも国の計画や目標水準を上回る先進的な取組を行う自治体の更なる脱炭素化を支援するような取組の検討を行います。</t>
    <phoneticPr fontId="13"/>
  </si>
  <si>
    <t>『政策内容は従来型の補助金支給であり、単年度・対象も限定的。政策の費用対効果を検証し、気候変動政策全体のなかで優先順位づけをすることが必要。本来、新型コロナを機になすべきことは、本気で脱炭素社会への転換を実施するという政府のビジョン明確化と取り組み意思の表明であり、体系的な政策を示すことである』旨の外部有識者の所見を踏まえ、制作の費用対効果等を検証すること。</t>
    <phoneticPr fontId="13"/>
  </si>
  <si>
    <t>－</t>
    <phoneticPr fontId="13"/>
  </si>
  <si>
    <t>ご指摘を踏まえ、利用者視点の利便性、行政の効率化等が損なわれることが無いよう、担当部署間で連携を図りながら、事業を進めていきたい。</t>
  </si>
  <si>
    <t>当該事業の目的達成に向け引き続き適切な事業進捗に努める。</t>
  </si>
  <si>
    <t>終了予定</t>
    <phoneticPr fontId="13"/>
  </si>
  <si>
    <t>温室効果ガス排出量算定・報告・公表制度基盤整備事業費等</t>
    <phoneticPr fontId="13"/>
  </si>
  <si>
    <t>「温室効果ガス関連情報基盤整備事業」の「バリューチェーン排出の算定基板の整備事業」を統合</t>
    <rPh sb="42" eb="44">
      <t>トウゴウ</t>
    </rPh>
    <phoneticPr fontId="13"/>
  </si>
  <si>
    <t>令和元年度で終了の事業。
外部有識者の所見の通り、効果測定の方法等について再度検証し、類似の事業等に活かすこと。</t>
    <rPh sb="0" eb="2">
      <t>レイワ</t>
    </rPh>
    <rPh sb="2" eb="5">
      <t>ガンネンド</t>
    </rPh>
    <rPh sb="6" eb="8">
      <t>シュウリョウ</t>
    </rPh>
    <rPh sb="9" eb="11">
      <t>ジギョウ</t>
    </rPh>
    <rPh sb="13" eb="15">
      <t>ガイブ</t>
    </rPh>
    <rPh sb="15" eb="18">
      <t>ユウシキシャ</t>
    </rPh>
    <rPh sb="19" eb="21">
      <t>ショケン</t>
    </rPh>
    <rPh sb="22" eb="23">
      <t>トオ</t>
    </rPh>
    <rPh sb="25" eb="27">
      <t>コウカ</t>
    </rPh>
    <rPh sb="27" eb="29">
      <t>ソクテイ</t>
    </rPh>
    <rPh sb="30" eb="32">
      <t>ホウホウ</t>
    </rPh>
    <rPh sb="32" eb="33">
      <t>トウ</t>
    </rPh>
    <rPh sb="37" eb="39">
      <t>サイド</t>
    </rPh>
    <rPh sb="39" eb="41">
      <t>ケンショウ</t>
    </rPh>
    <rPh sb="43" eb="45">
      <t>ルイジ</t>
    </rPh>
    <rPh sb="46" eb="48">
      <t>ジギョウ</t>
    </rPh>
    <rPh sb="48" eb="49">
      <t>トウ</t>
    </rPh>
    <rPh sb="50" eb="51">
      <t>イ</t>
    </rPh>
    <phoneticPr fontId="0"/>
  </si>
  <si>
    <t>令和元年度で終了の事業。
各事業メニューについて、補助事業を活用しうる者への周知の方策等を検証し、類似の事業等に活かすこと。</t>
    <rPh sb="0" eb="2">
      <t>レイワ</t>
    </rPh>
    <rPh sb="2" eb="5">
      <t>ガンネンド</t>
    </rPh>
    <rPh sb="6" eb="8">
      <t>シュウリョウ</t>
    </rPh>
    <rPh sb="9" eb="11">
      <t>ジギョウ</t>
    </rPh>
    <rPh sb="13" eb="14">
      <t>カク</t>
    </rPh>
    <rPh sb="14" eb="16">
      <t>ジギョウ</t>
    </rPh>
    <rPh sb="41" eb="43">
      <t>ホウサク</t>
    </rPh>
    <rPh sb="43" eb="44">
      <t>トウ</t>
    </rPh>
    <rPh sb="45" eb="47">
      <t>ケンショウ</t>
    </rPh>
    <rPh sb="49" eb="51">
      <t>ルイジ</t>
    </rPh>
    <rPh sb="52" eb="54">
      <t>ジギョウ</t>
    </rPh>
    <rPh sb="54" eb="55">
      <t>トウ</t>
    </rPh>
    <rPh sb="56" eb="57">
      <t>イ</t>
    </rPh>
    <phoneticPr fontId="13"/>
  </si>
  <si>
    <t>令和2年度限りの経費とする。
成果実績が目標を下回っている点について要因を分析すること。また、新規事業の執行率が低かった要因を分析し、事業の周知等を積極的に行う等、引き続き活動実績が目標に達するよう補助事業の採択数の改善等を検討し、類似の事業等に活かすこと。</t>
    <rPh sb="0" eb="2">
      <t>レイワ</t>
    </rPh>
    <rPh sb="3" eb="5">
      <t>ネンド</t>
    </rPh>
    <rPh sb="5" eb="6">
      <t>カギ</t>
    </rPh>
    <rPh sb="8" eb="10">
      <t>ケイヒ</t>
    </rPh>
    <rPh sb="15" eb="17">
      <t>セイカ</t>
    </rPh>
    <rPh sb="17" eb="19">
      <t>ジッセキ</t>
    </rPh>
    <rPh sb="20" eb="22">
      <t>モクヒョウ</t>
    </rPh>
    <rPh sb="23" eb="25">
      <t>シタマワ</t>
    </rPh>
    <rPh sb="29" eb="30">
      <t>テン</t>
    </rPh>
    <rPh sb="34" eb="36">
      <t>ヨウイン</t>
    </rPh>
    <rPh sb="37" eb="39">
      <t>ブンセキ</t>
    </rPh>
    <rPh sb="80" eb="81">
      <t>トウ</t>
    </rPh>
    <rPh sb="82" eb="83">
      <t>ヒ</t>
    </rPh>
    <rPh sb="84" eb="85">
      <t>ツヅ</t>
    </rPh>
    <rPh sb="116" eb="118">
      <t>ルイジ</t>
    </rPh>
    <rPh sb="119" eb="121">
      <t>ジギョウ</t>
    </rPh>
    <rPh sb="121" eb="122">
      <t>トウ</t>
    </rPh>
    <rPh sb="123" eb="124">
      <t>イ</t>
    </rPh>
    <phoneticPr fontId="13"/>
  </si>
  <si>
    <t>令和2年度限りの経費とする。
例年多額の繰り越しが生じているため、個々の事業における進捗状況等を勘案するとともに、補助率の妥当性を改めて検証すること。</t>
    <rPh sb="0" eb="2">
      <t>レイワ</t>
    </rPh>
    <rPh sb="3" eb="5">
      <t>ネンド</t>
    </rPh>
    <rPh sb="5" eb="6">
      <t>カギ</t>
    </rPh>
    <rPh sb="8" eb="10">
      <t>ケイヒ</t>
    </rPh>
    <rPh sb="15" eb="17">
      <t>レイネン</t>
    </rPh>
    <rPh sb="65" eb="66">
      <t>アラタ</t>
    </rPh>
    <rPh sb="68" eb="70">
      <t>ケンショウ</t>
    </rPh>
    <phoneticPr fontId="13"/>
  </si>
  <si>
    <t>令和2年度限りの経費とする。
執行率が5割程度の水準で推移している状況であり、入札不調の要因や、その他にも執行率が低い要因が無いか十分に検証すること。また、活動実績が見込みに見合わなかったことを受けて、事業の実施方法等について検証を行うこと。</t>
    <rPh sb="0" eb="2">
      <t>レイワ</t>
    </rPh>
    <rPh sb="3" eb="5">
      <t>ネンド</t>
    </rPh>
    <rPh sb="5" eb="6">
      <t>カギ</t>
    </rPh>
    <rPh sb="8" eb="10">
      <t>ケイヒ</t>
    </rPh>
    <rPh sb="39" eb="41">
      <t>ニュウサツ</t>
    </rPh>
    <rPh sb="41" eb="43">
      <t>フチョウ</t>
    </rPh>
    <rPh sb="44" eb="46">
      <t>ヨウイン</t>
    </rPh>
    <rPh sb="50" eb="51">
      <t>ホカ</t>
    </rPh>
    <rPh sb="78" eb="80">
      <t>カツドウ</t>
    </rPh>
    <rPh sb="80" eb="82">
      <t>ジッセキ</t>
    </rPh>
    <rPh sb="83" eb="85">
      <t>ミコ</t>
    </rPh>
    <rPh sb="87" eb="89">
      <t>ミア</t>
    </rPh>
    <rPh sb="97" eb="98">
      <t>ウ</t>
    </rPh>
    <rPh sb="101" eb="103">
      <t>ジギョウ</t>
    </rPh>
    <rPh sb="104" eb="106">
      <t>ジッシ</t>
    </rPh>
    <rPh sb="106" eb="108">
      <t>ホウホウ</t>
    </rPh>
    <rPh sb="108" eb="109">
      <t>トウ</t>
    </rPh>
    <rPh sb="113" eb="115">
      <t>ケンショウ</t>
    </rPh>
    <rPh sb="116" eb="117">
      <t>オコナ</t>
    </rPh>
    <phoneticPr fontId="13"/>
  </si>
  <si>
    <t>研究開発予算については他業務との棲み分けはなされており、その上で予算の効率的・効果的な使用となるよう引き続き注視していく。また地球環境基金助成事業については事業の質の向上等、更に効率的・効果的に事業実施を図るよう努める。</t>
    <phoneticPr fontId="13"/>
  </si>
  <si>
    <t>「地域脱炭素化推進事業体設置モデル事業」が他事業に組み換えのため減額。</t>
    <phoneticPr fontId="13"/>
  </si>
  <si>
    <t>令和元年度、２年度と支援チーム派遣団体として選定されている北岩手地域は、横浜市と協力して広域の地域循環共生圏の構築に取り組んでおり、エネルギー及び経済面における都市と地域の相互補完の先行モデルとなりうる。本地域を先進事例として、農村漁村と都市の相互補完に取り組む広域な地域循環共生圏の構築を推進していく。</t>
    <phoneticPr fontId="13"/>
  </si>
  <si>
    <t>○RCE拠点数の増加およびProSPER.Netメンバー機関数が目標値に届いていない主な要因は、主要な地域は既に加盟済で、量的増加の段階から質的向上の段階に入ったことによる。（近年の拠点や機関の申請においては、既に拠点が存在する国・地域から資源制約など解決困難な課題で認定水準を達成出来ない機関による申請が増えている。）。本事業の目標が日本の拠出金により世界各地にESDを推進していくことであることに鑑みると、認定機関の数の増加以上に、世界のESD普及の地理的なカバー範囲を追求することが重要である。このため、所見を踏まえてより適切なアウトカムの設定に変更することとし、ESDの推進拠点数増加の追求から、「国連大学のESDプロジェクト参加国数を国連加盟国（193カ国）の３割以上で実施する」に修正した。
○また、予算措置においては、昨年度までに、当該プロジェクト経費を2千万円カットして合理化を進めてきた。来年度の概算要求では、ESD推進目的であるSDGsの達成への貢献のため、新プログラム「SDGsの統合的達成に向けた政策形成支援」を追加して、日本の拠出により国連大学がSDGsの統合的達成に向けて各国の政策関係者を支援し、国際連携協力関係の構築をリードする。
○邦人職員数については、日本再考戦略に基づく2025年までの目標値として省内の国連機関関連予算共通で使用されており、政府全体では目標値が達成されていないため現時点での変更は難しい。</t>
    <phoneticPr fontId="13"/>
  </si>
  <si>
    <t>目標として設定していたHPアクセス数については、今後、環境教育等促進法に基づく施行状況調査「地方公共団体における環境教育関連施策の実施状況」を、新たな目標（指標）として設定することとする。本目標の達成に向けては、本事業の多面的かつ総括的な実施により、地方公共団体を含めた全国的な環境教育の促進を図っていくこととする。
なお、Webサイトの運用については、今年度中に掲載情報の整理・再構築を行い、必要な情報を効果的に発信するよう改善を図る予定。</t>
    <phoneticPr fontId="13"/>
  </si>
  <si>
    <t>年度内に改善を検討</t>
    <phoneticPr fontId="13"/>
  </si>
  <si>
    <t>○成果実績の根拠資料となる業務実績評価書については下記リンク先にて公表された。本評価は外部委員からの意見を踏まえての評価となっているが、そのことを分かっていただけるような情報提供方法の工夫について検討する。
http://www.env.go.jp/info/hojin/index.html
○一者応札の改善に向けて、公告期間を20日以上確保するなど応答機会の拡大に努めた。また令和2年度下半期からは電子入札システムの運用を予定しており、引き続き競争性を確保した調達となるように努める。</t>
    <phoneticPr fontId="13"/>
  </si>
  <si>
    <t>新型コロナウイルス感染症への対応など緊要な経費にかかる要望額　2,323百万円</t>
    <phoneticPr fontId="13"/>
  </si>
  <si>
    <t>現状通り</t>
    <phoneticPr fontId="13"/>
  </si>
  <si>
    <t>第5期中長期計画及び施設整備マスタープランに基づき、引き続き施設及び設備の老朽化対策等を効率的に実施する。</t>
    <phoneticPr fontId="13"/>
  </si>
  <si>
    <t>所見の通り行政、企業、NPOなど様々なステークホルダーとの連携・協働は不可欠で有り、引き続き推進を図る。また全国8か所の地方EPOの取り組みについて情報等を共有し、各EPO間の相互連携を強化する。</t>
    <phoneticPr fontId="13"/>
  </si>
  <si>
    <t>・　脱炭素・循環型社会を構築するためには、①二酸化炭素貯留適地の特定、②大規模発生源からのCO2の分離回収技術の確立、③CO2を原料として炭素化合物を製造する人工光合成技術等を確立する等の事業の必要性は理解できる。
・　当該事業は平成26年から令和4年度までの事業であり、当該事業が目指している技術を確立するためには相当の時間を要することは十分理解できるが、事業終了までには残り2年しかない。アウトカムでは、それぞれの技術の最終目標年度（令和12年度）のCO2削減量が示されているが、その他に、今後2年間でそれぞれの技術をどこまで実施し、その後どのようなスケジュールで技術の確立を図るのかを明らかにする必要がある。</t>
    <phoneticPr fontId="13"/>
  </si>
  <si>
    <t>現状通り</t>
    <phoneticPr fontId="13"/>
  </si>
  <si>
    <t>終了予定</t>
    <phoneticPr fontId="13"/>
  </si>
  <si>
    <t>予定通り終了</t>
    <phoneticPr fontId="13"/>
  </si>
  <si>
    <t>今年度の事業成果において、本事業における成果や普及展開における課題等を整理していく予定である。その上で、新たな政策や事業への展開を検討する。</t>
    <phoneticPr fontId="13"/>
  </si>
  <si>
    <t>行政事業レビュー推進チームからの所見を踏まえ、引き続き本事業の経験及び成果等を有効に活用し、今後の低炭素技術普及の推進に努める。</t>
    <phoneticPr fontId="13"/>
  </si>
  <si>
    <t>終了予定</t>
    <phoneticPr fontId="13"/>
  </si>
  <si>
    <t>予定通り終了</t>
    <phoneticPr fontId="13"/>
  </si>
  <si>
    <t>行政事業レビュー推進チームの所見を踏まえ、事業の効率化及び適正な予算管理等に努める。</t>
    <phoneticPr fontId="13"/>
  </si>
  <si>
    <t>本事業は令和２年度で終了を予定しており、実質的な後継事業として新規要求を予定している「ESGリース促進事業」の制度設計を進める上で、外部有識者の見解を踏まえリース対象の脱炭素機器について整理する予定。</t>
    <phoneticPr fontId="13"/>
  </si>
  <si>
    <t>終了予定</t>
    <phoneticPr fontId="13"/>
  </si>
  <si>
    <t>予定通り終了</t>
    <phoneticPr fontId="13"/>
  </si>
  <si>
    <t>行政事業レビュー推進チームの所見を踏まえ、個々の事業における進捗状況や補助率の妥当性の検証に努める。</t>
    <phoneticPr fontId="13"/>
  </si>
  <si>
    <t>行政事業レビュー推進チームの所見を踏まえ、これまでの経験及び成果を有効に活用し、CO2削減を行いつつ持続可能な物流システムを構築すること等に資する今後の政策に役立てるよう努める。</t>
    <phoneticPr fontId="13"/>
  </si>
  <si>
    <t>行政事業レビュー推進チームの所見を踏まえ、引き続き効果的・効率的な事業の進捗に努める。</t>
    <phoneticPr fontId="13"/>
  </si>
  <si>
    <t>行政事業レビュー推進チームの所見を踏まえ、得られた成果を、今後の事業へ活かしていくように努める。</t>
    <phoneticPr fontId="13"/>
  </si>
  <si>
    <t>現状通り</t>
    <phoneticPr fontId="13"/>
  </si>
  <si>
    <t>行政事業レビュー推進チームの所見を踏まえ、仕様書の見直し等の検討を行うとともに、一者応札の改善を図るため、公告期間の延長等の検討を行う。</t>
    <phoneticPr fontId="13"/>
  </si>
  <si>
    <t>予定通り終了</t>
    <phoneticPr fontId="13"/>
  </si>
  <si>
    <t>今後類似事業を実施する際には、プッシュ型の周知を従前よりも広く行うことする。具体的には、システム技術・要素技術を研究する企業が所属する日本環境衛生施設工業会への周知だけではなく、関連する企業に個別に再周知する。また、周知後には当該年度よりも早い段階で企業からの相談を受ける機会を設けるなどして、企業や研究者たちが手を挙げやすい状況を作り出す事としたい。</t>
    <phoneticPr fontId="13"/>
  </si>
  <si>
    <t>「新型コロナウイルス感染症への対応など緊要な経費にかかる要望額」事項要求</t>
    <rPh sb="32" eb="34">
      <t>ジコウ</t>
    </rPh>
    <rPh sb="34" eb="36">
      <t>ヨウキュウ</t>
    </rPh>
    <phoneticPr fontId="0"/>
  </si>
  <si>
    <t>「新型コロナウイルス感染症への対応など緊要な経費にかかる要望額」事項要求</t>
  </si>
  <si>
    <t>交付金の執行体制については、交付申請等の審査事務を行っている都道府県への説明会を実施するなど、その適正な運用について引き続き努めていく。また一者応札の改善としては、仕様書の書き方や公告期間の延長等の見直しを検討して競争性の確保に努める。</t>
  </si>
  <si>
    <t>再委託先の業務内容に重複が生じていないか精査をし、必要に応じて調整を図る。</t>
    <phoneticPr fontId="13"/>
  </si>
  <si>
    <t>本事業は、代替素材の開発やリサイクル技術の社会実装につなげる実証を行うものであり、その効率的な執行のため、実証技術に重複がないように精査しているところであり、重複案件の採択は無い。なお、技術実証案件の採択にあたっては、事務局による確認の後、外部有識者による審査を行い、効果的、効率的な執行に努めているところである。指摘を踏まえ、引き続き、重複の精査含め、効果的、効率的な執行に努める。</t>
    <phoneticPr fontId="13"/>
  </si>
  <si>
    <t>行政事業レビュー推進チームの所見を踏まえ、引き続き効果的・効率的な事業の執行に努めるとともに、仕様書の記載方法や情報の公開を工夫することにより、一者応札の改善に努める。</t>
    <phoneticPr fontId="13"/>
  </si>
  <si>
    <t>終了予定</t>
    <phoneticPr fontId="13"/>
  </si>
  <si>
    <t>予定通り終了</t>
    <phoneticPr fontId="13"/>
  </si>
  <si>
    <t>翌年度への繰越しを除けば、執行率は90%であり、前年度に比べ大幅に改善された。
なお、繰越し分は概ね執行される予定である。</t>
    <phoneticPr fontId="13"/>
  </si>
  <si>
    <t>平成31年度</t>
    <phoneticPr fontId="13"/>
  </si>
  <si>
    <t>令和2年度限りの経費とする。
外部有識者の所見を踏まえて、北海道環境財団の役割についてわかりやすく明記すること。</t>
    <rPh sb="15" eb="20">
      <t>ガイブユウシキシャ</t>
    </rPh>
    <rPh sb="21" eb="23">
      <t>ショケン</t>
    </rPh>
    <rPh sb="24" eb="25">
      <t>フ</t>
    </rPh>
    <rPh sb="29" eb="32">
      <t>ホッカイドウ</t>
    </rPh>
    <rPh sb="32" eb="34">
      <t>カンキョウ</t>
    </rPh>
    <rPh sb="34" eb="36">
      <t>ザイダン</t>
    </rPh>
    <rPh sb="37" eb="39">
      <t>ヤクワリ</t>
    </rPh>
    <rPh sb="49" eb="51">
      <t>メイキ</t>
    </rPh>
    <phoneticPr fontId="0"/>
  </si>
  <si>
    <t>引き続き、効果的・効率的な事業の実施に努める。また、一者応札の改善に向けた取り組みとして、引き続き公告期間の延長等のほか、仕様書をより詳細に記載し業務内容を明確にすること等により門戸拡大に努める。</t>
    <phoneticPr fontId="13"/>
  </si>
  <si>
    <t>政府間会合等を通じて引き続き活動実績や進捗状況を随時把握するとともに、活動実績を評価した上で改善提案を行う等、効率的な運営が行われるよう求めていく。</t>
    <phoneticPr fontId="13"/>
  </si>
  <si>
    <t>本事業において、水銀の大気への排出抑制に関する具体的な手法を引き続き調査することとしている。また、一者応札の改善対策として、十分な公告期間を担保する他、仕様書をより詳細に記載し業務内容を明確にすること等により、様々な事業者が参入しやすいような仕様書となるよう努める。</t>
    <phoneticPr fontId="13"/>
  </si>
  <si>
    <t>一者応札の改善を図るため、仕様書の見直しや公告期間の延長等の検討を行う。</t>
    <phoneticPr fontId="13"/>
  </si>
  <si>
    <t>事業を効率的に実施するとともに、より一層の予算執行効率化の観点から、公告期間を延長する等、引き続き適正な競争の実施に努める。</t>
    <phoneticPr fontId="13"/>
  </si>
  <si>
    <t>環境省と防衛省の役割分担を事業概要に記載した。また、引き続き適正な支出となるよう努める。</t>
    <phoneticPr fontId="13"/>
  </si>
  <si>
    <t>実績値の根拠資料・データ等について修正を行った。確立した農薬のリスク評価・管理手法について、農薬の登録申請において提出すべき試験成績としての追加や、ホームページ等での公表を行うことで、農薬の環境影響評価に関する知見の拡充に努め、農薬の安全性の向上を図る。</t>
    <phoneticPr fontId="13"/>
  </si>
  <si>
    <t>現状進めている研究を着実に進めるとともに、新たな疫学研究のための調査についても概算要求しているところ。</t>
    <phoneticPr fontId="13"/>
  </si>
  <si>
    <t>－</t>
    <phoneticPr fontId="13"/>
  </si>
  <si>
    <t>－</t>
    <phoneticPr fontId="13"/>
  </si>
  <si>
    <t>成果指標について、環境基準の達成状況は港湾や飛行場周辺における常時監視局を含めたデータにより把握されていることから、船舶や航空機の影響を一定程度反映したものではあるが、大気環境における船舶や航空機の直接的な影響をより把握できる指標や寄与度等について検討する。また、2020年１月に開始された船舶の燃料油中の硫黄分濃度規制の強化について、その規制効果を調査するとともに、寄与度等の推計を通じ、今後の対策の必要性を含めて引き続き検討する。
　一者応札の改善に向けては、公告期間や企画書・提案書の提出日までの期間を延長し、適切な執行に努める。</t>
    <phoneticPr fontId="13"/>
  </si>
  <si>
    <t>PM2.5や光化学オキシダントによる汚染の更なる改善に向け、継続している調査・分析について見直しを実施した。また、検討業務に関しても、事業を効率的かつ効果的に実施するため引き続き見直しを進めていく。
一者応札の改善に向けては、業務の見直しに伴う仕様書の変更や公告期間の延長等により、適正な競争の実施、予算の執行に努めている。</t>
    <rPh sb="101" eb="102">
      <t>シャ</t>
    </rPh>
    <phoneticPr fontId="13"/>
  </si>
  <si>
    <t>備品や消耗品等の購入について、精査を行い、コスト削減可能なものについて検討を行う。</t>
    <phoneticPr fontId="13"/>
  </si>
  <si>
    <t>使途や効果について、継続的に把握し、日本として国際的な議論をリードするよう努めていく。</t>
  </si>
  <si>
    <t>今年度は展示施設の多言語化等を含めた改修を行うところであり、今後は新型コロナウイルスを想定した「新しい生活様式」に対応した展示方法を検討していく。
一者応札になったものについては、公告期間の延長、競争参加要件の見直し等を図り引き続き競争性のある契約方法とする。</t>
  </si>
  <si>
    <t>事業内容の見直し・検討に資するよう、今年度はマスタープラン作成に向けた準備に着手するとともに、本格検討に向けた概算要求を行っている。また、次年度以降の業務発注時には、公告期間の延長や仕様書の見直しなどにより、複数者が応札しやすいような環境整備に努める。</t>
  </si>
  <si>
    <t>「新型コロナウイルス感染症への対応など緊要な経費にかかる要望額」40</t>
  </si>
  <si>
    <t>今後とも効率的かつ適正な事業の執行や、わかりやすい事業成果の提供などに努めるとともに、より効果的なモニタリングとなるよう令和５年度を目途に見直し・検討を行うことを想定している。また引き続き、早期公告や公告期間の延長、参加要件の見直しなど調達手法の改善に向けた検討を行う。</t>
  </si>
  <si>
    <t>引き続き、政府共通プラットフォーム等のクラウド環境への移行を進め、効率的なシステムの維持運営に努める。また、競争参加要件の見直しや公告期間の延長等、調達手法の改善を図る。</t>
    <rPh sb="65" eb="67">
      <t>コウコク</t>
    </rPh>
    <phoneticPr fontId="0"/>
  </si>
  <si>
    <t>引き続き、専門家の意見を踏まえつつ、事業効率化等の検討を行い、事業の適正な執行に努める。また、一者応札の改善に向けた取り組みとしては、契約相手方の選定について、参加者確認公募方式の適用等を検討する。</t>
  </si>
  <si>
    <t>ご指摘を踏まえ、地方自治体における戦略の策定の促進等、効果的・効率的な方法について引き続き検討を進める。また、多くの事業者が参加できるように事業内容や公告期間の見直しを行う等、引き続き調達手法の改善に努める。</t>
  </si>
  <si>
    <t>生物多様性の重要性に関する認識状況を継続的に向上させるために、地域を巻き込んだ活動を推進させるための施策の検討につながる調査・研究を強化する。また、事業者によるサプライチェーンを考慮した自主的取組の促進に加え、事業者、自治体、住民等の多様な主体間連携・協働促進を図ることにつながり得る民間参画ガイドラインの改定や事例集の拡充を検討する。</t>
  </si>
  <si>
    <t>調査手法等について専門家の意見を踏まえつつ、引き続き効率的な事業の実施に努める。また、一者応札の改善に向けた取り組みとしては、入札公告期間を長く設定するなど、競争性の確保に努める。</t>
  </si>
  <si>
    <t>引き続き、最新のデータを収集した上でできるだけ正確な現状把握を行い、得られた成果はホームページで情報公開し、効率的かつ効果的に事業を実施していく。また今後も競争性のある契約方法により、適正な事業の執行に努める。</t>
  </si>
  <si>
    <t>今後も効果的かつ効率的な保全対策に努める。また、支出先の選定にあたっては、公告期間を長く設定するなど、競争性の確保に努める。</t>
  </si>
  <si>
    <t>湿地生態系の保全及び渡り鳥の保全等を推進するため、事業の効率性・効果を検討し、今後も適切な予算執行に努めていく。また、多くの事業者が参加できるように事業内容や公告期間の見直しを行ったところであり、引き続き調達手法の改善について検討する。</t>
  </si>
  <si>
    <t>一者応札となっている契約については、積算方法及び業務発注スケジュールについて見直しを行い、より適正な事業の執行に努めるなど、引き続き、効果的・効率的な事業の実施に努める。</t>
  </si>
  <si>
    <t>オンライン申請等を含めシステムの利便性の向上を検討する。</t>
  </si>
  <si>
    <t>対策が必要な地域の抽出・優先度の高い地域での対策の実施を着実に進めていく。また、一者応札の改善に向けた取り組みとしては、公告期間を長く設定するなど、競争性の確保に努めていく。</t>
  </si>
  <si>
    <t>生物多様性及び生態系サービスの分野において更なる日本のリーダーシップが発揮できるよう、引き続き、関連会合への専門家派遣等による国際的な議論への貢献、また情報基盤の整備や情報発信等を実施する。一者応札については、公告期間を長くする等の一者応札になりにくい調達方法を引き続き検討する。</t>
  </si>
  <si>
    <t>事業成果を把握し、各地域のニーズも踏まえながら、必要に応じて事業内容の見直し・改善を図る。引き続き効率的・効果的な予算執行を図りながら、各地域における生物多様性保全に資する取組を支援する。地域連携保全活動計画については、本交付金による支援のみでなく、当該制度の周知・啓発等も含め、引き続きその策定促進に努める。</t>
  </si>
  <si>
    <t>自然再生協議会設立等の支援に向けて、引き続き、効率的・効果的な予算の執行に努めていく。</t>
  </si>
  <si>
    <t>ご指摘を踏まえ、引き続き国立・国定公園の新規指定、区域見直しを順次実施し、自然環境の保護と利用の両立を推進していく。</t>
  </si>
  <si>
    <t>・生態系維持回復事業は、令和５年度までに着実に12カ所で事業計画を策定できる見込みであり、達成後も、各地域において概ね５年おきに計画の見直しを行うことで、地域における生物多様性の保全について関係者が一丸となって取り組むこととなっている。
・事業地は過疎地域であり、専門性の高い事業者が一者応札となることについては、やむを得ない部分もあるが、事業継続を担保する意味でも引き続き多くの事業者が参加できるように努めていく。
・生態系サービスの重要性の周知について、例えば本事業で外来種の防除を実施している小笠原では、ホームページで外来種が生態系に及ぼす影響や形態的な特徴について説明するとともに、調査結果についても公表している。ただし、社会全体への認知度の向上については、引き続き課題を残していることから、引き続き取り組みを継続していく。http://ogasawara-info.jp/isan/tiikirenrakukaigi.html（小笠原地域連絡会議の結果公表ページ）</t>
  </si>
  <si>
    <t>所見を踏まえ、自然に直接ふれあう場としての活用を引き続き行っていくとともに、満足度の高いガイドウォークを提供できるように努力して参りたい。</t>
  </si>
  <si>
    <t>山小屋トイレ等の整備に当たっては、提出された施工計画を審査委員会において効果性、効率性を検討し、事業者への改善を求めてきたほか、都道府県等を含む地域協議会の参加を必須条件として、連携強化も併せて図ってきたところである。整備進展に係る課題については、昨年度に関係者ヒアリングを実施して検討し、トイレ整備に係る関係法令に基づく手続きの煩雑性が大きな要因であるところが判明しており、今後は、事業者に対するソフト面の応援を併せながら整備進展を図っていきたい。</t>
  </si>
  <si>
    <t>「新型コロナウイルス感染症への対応など緊要な経費にかかる要望額」146</t>
  </si>
  <si>
    <t>ご指摘を踏まえ、「国立公園等地域活性化促進連携事業」、「子どもの自然体験活動推進事業」において、日本の国立公園と世界遺産に足を運んで体験してもらうことだけを前提としない、世界中のどこからでもそれらの魅力に触れ、理解してもらい、応援してもらえるような新たな事業スキームも検討していく。</t>
  </si>
  <si>
    <t>「新型コロナウイルス感染症への対応など緊要な経費にかかる要望額」110</t>
  </si>
  <si>
    <t>改定した「ステップアッププログラム2020」等に基づき、効果的な事業の実施に努め、これまでの成果を生かして国立公園全体に取組の展開を図るようにする。契約においては広く事業者が入札に参加できるよう改善や工夫を行う。</t>
  </si>
  <si>
    <t>引き続き、自然環境保全上重要な地域に所在し、生物多様性保全の観点から保護の必要性の高い地域の保護管理強化を適切に図れるよう、所有者からの買上の申出を踏まえつつ、地元調整等も着実に進める等しながら、計画的な予算要求と執行に努めることとする。</t>
  </si>
  <si>
    <t>今後、実践的な捕獲従事者の育成に向けた取組も開始するなど、鳥獣保護管理の担い手確保・育成を促進するとともに、引き続き、効果的・効率的な事業の実施に努める。また、一者応札の改善策として、複数者が入札に参加できるよう業務内容を見直し、仕様書の変更等を検討する。</t>
  </si>
  <si>
    <t>世界自然遺産地域等の適正な管理・モニタリングを行い、今後も効果的かつ効率的な保全対策に努める。また、支出先の選定にあたっては、公告期間を長く設定するなど、競争性の確保に努める。</t>
  </si>
  <si>
    <t>世界自然遺産の国内候補地である奄美大島、徳之島、沖縄島北部及び西表島について、地元等と連携を図りながら、保全管理の推進のため事業の実施に努める。</t>
  </si>
  <si>
    <t>「新型コロナウイルス感染症への対応など緊要な経費にかかる要望額」640</t>
  </si>
  <si>
    <t>次年度の予算要求規模を、既着手の事業の実施に最低限必要となる25百万円に圧縮した。既着手事業については着実に成果を収められるよう適切な進捗管理等に努めるとともに、実施内容及び計上した予算等を確認し、必要に応じ事業計画の見直し・改善を検討する。</t>
  </si>
  <si>
    <t>地域の実情に応じた対応が必要であるため、現地事務所、関係自治体及び関係者と連携を密にし、計画の策定を行う。また、これまで以上に執行管理を適切に行う。</t>
  </si>
  <si>
    <t>引き続き国立公園における地域景観の保全等の活動を実施していく。</t>
  </si>
  <si>
    <t>「新型コロナウイルス感染症への対応など緊要な経費にかかる要望額」73</t>
  </si>
  <si>
    <t>日中間のトキ保護分野における良好な協力関係を維持し、引き続き技術協力を着実に実施し、得られた知見をトキ保護事業に役立てるよう努める。</t>
  </si>
  <si>
    <t>鳥獣保護管理を適切に推進していくため、水鳥救護研修センターの運用方法を見直すなど、事業の効率性・効果を検討し、今後も適切な予算執行に努めていく。</t>
  </si>
  <si>
    <t>ご指摘を踏まえ、事業の不断の見直し等を行い、効率的かつ効果的な事業の検討及び実施、予算執行に努め、希少種の保全を直実に進めていきたい。また、多くの事業者が参加できるように事業内容や公告期間の見直しを行ったところであるが、引き続き調達手法の改善を図りたい。</t>
  </si>
  <si>
    <t>引き続き、侵略的外来種の意図的・非意図的な導入を防止、防除を推進するため、事業の必要性等を検討した上で、効果的かつ効率的に着実な実施を図る。また、入札公告期間を長めに設定することで競争性の確保に努めるなど、調達手法の改善を図る。</t>
  </si>
  <si>
    <t>「新型コロナウイルス感染症への対応など緊要な経費にかかる要望額」313</t>
  </si>
  <si>
    <t>事業の成果については、引き続き、関係省庁を始めとした関係機関へ共有し、鳥インフルエンザ等の感染症対策に活用していくとともに、情報を必要とする人々に広く共有できるようホームページ等を活用した情報発信に努めていく。</t>
  </si>
  <si>
    <t>引き続き、事業の効率性を検討し、適切な予算執行に努める。結果として一者応札となっている請負業務については、次年度以降、それぞれの業務において参加者確認公募方式により調達することとしている。</t>
  </si>
  <si>
    <t>・担い手の確保については、本事業の認定鳥獣捕獲等事業者等の育成メニューの活用により、鳥獣の捕獲等に係る安全管理体制や従事者が適正かつ効率的に鳥獣の捕獲等をするために必要な技能及び知識を有する鳥獣捕獲等事業を実施する法人の育成を一層進めるとともに、他事業も活用し、担い手の育成・確保に向けた取組を進めていく。
・ICT技術を活用した捕獲技術等の技術力の向上に資する取組事例については、現在、検証及びとりまとめ作業を進めているところであり、これらの成果を情報共有することにより、横展開を図っていく。
・都道府県境界を超えた広域連携による捕獲体制の整備・確立の推進については、令和元年度から複数の都道府県が参加する連携捕獲協議会による都道府県境を越えた捕獲に対する支援を実施しているところであり、引き続き、都道府県等が連携した捕獲協議会による広域的な調査や捕獲等の支援に努めていく。</t>
  </si>
  <si>
    <t>「新型コロナウイルス感染症への対応など緊要な経費にかかる要望額」2,600</t>
  </si>
  <si>
    <t>施設の整備及び維持管理に当たっては、蓄積された知見を活かして事業の必要性を検討した上で、整備内容の効率化・合理化を図り、計画的かつ効率的な予算執行に努めるとともに、多くの事業者が参加できるように事業内容や公告期間の見直しを行うなど、調達手法の改善を図りたい。</t>
  </si>
  <si>
    <t>生息地等保護区の適切な保護管理を推進していくために、引き続き、効率的な予算執行に努めるとともに、多くの事業者が参加できるように事業内容や公告期間の見直しを行うなど、調達手法の改善を図りたい。</t>
  </si>
  <si>
    <t>所見を踏まえ、国指定鳥獣保護区の管理やラムサール条約登録湿地の保全活用推進対策の進捗状況や効果等を把握しながら、効率的かつ効果的な予算執行に努める。一般競争契約における一者応札については、業務内容の工夫などにより多数応札となるように努める。</t>
  </si>
  <si>
    <t>各事務所の執行状況、事業の進捗状況を随時把握し、事業の実効性を検討した上で、予算の効率的な執行に努める。また、入札公告期間を長めに設定することで競争性の確保に努めるなど、調達手法の改善を図る。</t>
  </si>
  <si>
    <t>引き続き、優先度の高い特定外来生物等の防除事業を実施することにより、我が国の生態系を保全する。本事業の内容やアウトカムの全体が捉えられるよう、生態系被害防止リストの指定等種類数のうちの未定着種類数等の新たな指標を加えるなど、指標等を適切に設定することを検討する。</t>
  </si>
  <si>
    <t>引き続き、効率的かつ効果的に事業を執行する。また、希少種の生息・生育に影響を与えない範囲で、その成果を保護増殖検討会等において公開するように努め、希少種等の野生復帰や普及啓発等に有効に活用する。</t>
  </si>
  <si>
    <t>所見を踏まえ、里地里山や湿地において収集した希少種分布情報等を適切に活用するため、情報基盤整備を進めるとともに、効率的・効果的な保全対策の検討等を引き続き実施していく。また、一者応札改善に向け、競争参加要件の見直し、公告期間の延長など調達方法の改善を図っていく。</t>
  </si>
  <si>
    <t>政策目的の達成のため、必要性の高い事業を効果的に実施し、適切な予算執行に努めることとする。
また、公告期間を延長する等により、一者応札の防止を図っている。</t>
  </si>
  <si>
    <t>引き続き、適切な補助金の交付を通して殺処分率の減少に対応する施設の充実に努める。また、殺処分率減少に対するコロナ禍の影響を注視し、必要に応じて対応を検討する。</t>
  </si>
  <si>
    <t>エコツーリズム推進法に国の責務として広報等が規定されており、本事業費ではこれに対して措置を行っているものである。地方独自の運営体制づくりの指導、全体構想の早期作成指導及び支援については、今後も引き続きつとめてまいりたい。／予算の効率的な執行のため、令和３年度概算要求より「日本の国立公園と世界遺産を活かした地域活性化推進費」へ組替えとする。</t>
  </si>
  <si>
    <t>調査結果をガイドライン改訂の検討に活用するなど、事業の成果を活用し、温泉資源の保護と適正利用を図っていく。また、引き続き調達手法の改善を図りながら、適切に事業を実施する。</t>
  </si>
  <si>
    <t>事業評価及び地方事務所へのヒアリングにより適切な優先順位を決め、引き続き地域の状況等に即した効果的な予算施行に繋げていく。調達手法の改善については適宜取組を進める。</t>
  </si>
  <si>
    <t>今後も効率的な予算執行に努めるとともに、より一層の自然保護思想の普及、適正利用の推進及び子どもの自然体験活動の推進に努める所存。</t>
  </si>
  <si>
    <t>「新型コロナウイルス感染症への対応など緊要な経費にかかる要望額」1,000＋事項要求</t>
  </si>
  <si>
    <t>生物多様性の主流化推進事業費</t>
  </si>
  <si>
    <t>自然環境局</t>
    <rPh sb="0" eb="2">
      <t>シゼン</t>
    </rPh>
    <rPh sb="2" eb="5">
      <t>カンキョウキョク</t>
    </rPh>
    <phoneticPr fontId="0"/>
  </si>
  <si>
    <t>一般会計</t>
    <rPh sb="0" eb="2">
      <t>イッパン</t>
    </rPh>
    <rPh sb="2" eb="4">
      <t>カイケイ</t>
    </rPh>
    <phoneticPr fontId="0"/>
  </si>
  <si>
    <t>里山未来拠点形成事業費</t>
  </si>
  <si>
    <t>ロングトレイル体制強化等推進事業</t>
  </si>
  <si>
    <t>国立・国定公園等での滞在型ツアー・ワーケーション推進事業</t>
  </si>
  <si>
    <t>野生鳥獣由来の人獣共通感染症対策基盤事業</t>
  </si>
  <si>
    <t>目標最終年度である令和２年度は、成果目標達成に向け一層の取組を進めるとともに、10年間の取組状況のとりまとめを進めたい。</t>
  </si>
  <si>
    <t>行政事業レビュー推進チームの所見を踏まえ、保護地域の管理水準の向上のため事業の効率性を検討したうえで、一者応札とならないように契約方法について改善を図る。</t>
    <rPh sb="21" eb="23">
      <t>ホゴ</t>
    </rPh>
    <rPh sb="23" eb="25">
      <t>チイキ</t>
    </rPh>
    <rPh sb="26" eb="28">
      <t>カンリ</t>
    </rPh>
    <rPh sb="28" eb="30">
      <t>スイジュン</t>
    </rPh>
    <rPh sb="31" eb="33">
      <t>コウジョウ</t>
    </rPh>
    <rPh sb="36" eb="38">
      <t>ジギョウ</t>
    </rPh>
    <rPh sb="39" eb="42">
      <t>コウリツセイ</t>
    </rPh>
    <rPh sb="43" eb="45">
      <t>ケントウ</t>
    </rPh>
    <phoneticPr fontId="13"/>
  </si>
  <si>
    <t>ワシントン条約の科学当局としての責務を果たし、種の保存法を適切に運用するため、引き続き適正な予算執行に努める。また、計画より多くの事業者が参加できるよう、事業内容や公告期間の見直し等により引き続き調達方法の改善を図る。</t>
  </si>
  <si>
    <t>「新型コロナウイルス感染症への対応など緊要な経費にかかる要望額」事項要求</t>
    <rPh sb="32" eb="34">
      <t>ジコウ</t>
    </rPh>
    <rPh sb="34" eb="36">
      <t>ヨウキュウ</t>
    </rPh>
    <phoneticPr fontId="13"/>
  </si>
  <si>
    <t>「新型コロナウイルス感染症への対応など緊要な経費にかかる要望額」3,525百万円</t>
    <phoneticPr fontId="13"/>
  </si>
  <si>
    <t>現状通り</t>
    <phoneticPr fontId="13"/>
  </si>
  <si>
    <t>外部有識者の見解を踏まえて、行動経済学に基づくナッジを活用した訴求手法の導入や
オンラインイベントに活用できるコンテンツの充実など新たな手法を取り入れた行動変容事業の実施と、
それらによる効果測定方法をあわせて検討していく。</t>
    <phoneticPr fontId="13"/>
  </si>
  <si>
    <t>パリ協定に基づく成長戦略としての長期戦略（令和元年６月）」に基づき、2030年以降の本格的な社会実装に向けて、2023年までに最初の商用化規模のCCU技術を確立することを目指している。そのため、今後2年以内に、①～③の適地候補地の選定、CO2の分離回収・資源化技術の確立を目指し、今後、確立した技術の実用化展開を行う。</t>
    <phoneticPr fontId="13"/>
  </si>
  <si>
    <t>現状通り</t>
    <phoneticPr fontId="13"/>
  </si>
  <si>
    <t>指摘点を踏まえ、本事業の効果等について検証を進めていく。</t>
    <phoneticPr fontId="13"/>
  </si>
  <si>
    <t>予定通り終了</t>
    <phoneticPr fontId="13"/>
  </si>
  <si>
    <t>北海道環境財団は補助金執行団体として、補助金交付や事業執行管理、補助事業者の指導等を行っている。なお、本事業は令和２年度限りの経費であり、令和２年度は環境省の直接補助により執行している。</t>
    <phoneticPr fontId="13"/>
  </si>
  <si>
    <t>現状通り</t>
    <phoneticPr fontId="13"/>
  </si>
  <si>
    <t>外部有識者からの所見を踏まえ、活動指標を以下のように見直した。
・GOSAT-2衛星観測システムの開発と運用：
GOSAT-2衛星が宇宙から観測した温室効果ガス観測データを、地上の受信局にて受信した回数（受信を計上する期間は各年の4月1日から翌年3月15日まで）。
・排出量検証に向けた技術高度化：
本事業で得られた成果の情報発信や世界各国の技術動向の情報収集のために参加する国際会議・ワークショップ・学会等の参加回数を設定した。
なお、GOSAT-GW衛星観測システムの製作については開発業務であり、外部有識者の所見に沿うような活動指標を設定することが不可能だったため、そのままとした。</t>
    <phoneticPr fontId="13"/>
  </si>
  <si>
    <t>予定通り終了</t>
    <phoneticPr fontId="13"/>
  </si>
  <si>
    <t>外部有識者の所見を踏まえ、今後の類似の事業等において、効果測定や業務執行手続の適正化等に努める。</t>
    <phoneticPr fontId="13"/>
  </si>
  <si>
    <t>「脱炭素×復興まちづくり」推進事業</t>
    <phoneticPr fontId="13"/>
  </si>
  <si>
    <t>ゼロカーボンシティ実現に向けた地域の気候変動対策基盤整備事業</t>
    <phoneticPr fontId="13"/>
  </si>
  <si>
    <t>急速にデジタル化する社会を見据えた脱炭素イノベーション創発・展開事業</t>
    <phoneticPr fontId="13"/>
  </si>
  <si>
    <t>戸建住宅ネット・ゼロ・エネルギー・ハウス（ZEH）化等支援事業</t>
    <phoneticPr fontId="13"/>
  </si>
  <si>
    <t>工場・事業場における先導的な脱炭素化取組推進事業</t>
    <phoneticPr fontId="13"/>
  </si>
  <si>
    <t>国際連合工業開発機関拠出金</t>
  </si>
  <si>
    <t>脱炭素化・先導的廃棄物処理システム実証事業</t>
    <phoneticPr fontId="13"/>
  </si>
  <si>
    <t>脱炭素社会の構築に向けたESGリース促進事業</t>
    <phoneticPr fontId="13"/>
  </si>
  <si>
    <t>脱炭素社会構築のための資源循環高度化設備導入促進事業</t>
    <phoneticPr fontId="13"/>
  </si>
  <si>
    <t>離島における再エネ主力化・レジリエンス強化実証事業</t>
    <phoneticPr fontId="13"/>
  </si>
  <si>
    <t>地域レジリエンス・脱炭素化を同時実現する避難施設等への自立・分散型エネルギー設備等導入推進事業</t>
    <phoneticPr fontId="13"/>
  </si>
  <si>
    <t>再エネの最大限導入の計画づくり及び地域人材の育成を通じた持続可能でレジリエントな地域社会実現支援事業</t>
    <phoneticPr fontId="13"/>
  </si>
  <si>
    <t>革新的な省CO2型感染症対策技術（深紫外線等）の実用化加速のための実証事業</t>
    <phoneticPr fontId="13"/>
  </si>
  <si>
    <t>「新型コロナウイルス感染症への対応など緊要な経費にかかる要望額」3,000</t>
    <phoneticPr fontId="13"/>
  </si>
  <si>
    <t>環境再生・資源循環局</t>
    <phoneticPr fontId="13"/>
  </si>
  <si>
    <t>大臣官房　環境計画課</t>
    <phoneticPr fontId="13"/>
  </si>
  <si>
    <t>地球環境局</t>
    <phoneticPr fontId="13"/>
  </si>
  <si>
    <t>環境再生・資源循環局</t>
    <phoneticPr fontId="13"/>
  </si>
  <si>
    <t>大臣官房　環境経済課</t>
    <phoneticPr fontId="13"/>
  </si>
  <si>
    <t>「新型コロナウイルス感染症への対応など緊要な経費にかかる要望額」7,600</t>
    <phoneticPr fontId="13"/>
  </si>
  <si>
    <t>環境再生・資源循環局</t>
    <phoneticPr fontId="13"/>
  </si>
  <si>
    <t>地球環境局</t>
    <phoneticPr fontId="13"/>
  </si>
  <si>
    <t>大臣官房　環境計画課、環境影響評価課</t>
    <phoneticPr fontId="13"/>
  </si>
  <si>
    <t>「新型コロナウイルス感染症への対応など緊要な経費にかかる要望額」253</t>
    <phoneticPr fontId="13"/>
  </si>
  <si>
    <t>気候変動リスク情報創出のための基礎データ整備事業</t>
    <phoneticPr fontId="13"/>
  </si>
  <si>
    <t>「新型コロナウイルス感染症への対応など緊要な経費にかかる要望額」500</t>
    <phoneticPr fontId="13"/>
  </si>
  <si>
    <t>地球環境局</t>
    <rPh sb="0" eb="2">
      <t>チキュウ</t>
    </rPh>
    <rPh sb="2" eb="5">
      <t>カンキョウキョク</t>
    </rPh>
    <phoneticPr fontId="13"/>
  </si>
  <si>
    <t>（項）地球温暖化対策推進費
　　（大事項）気候変動の影響への適応策に関する調査研究に必要な経費</t>
    <rPh sb="1" eb="2">
      <t>コウ</t>
    </rPh>
    <rPh sb="3" eb="5">
      <t>チキュウ</t>
    </rPh>
    <rPh sb="5" eb="8">
      <t>オンダンカ</t>
    </rPh>
    <rPh sb="8" eb="10">
      <t>タイサク</t>
    </rPh>
    <rPh sb="10" eb="13">
      <t>スイシンヒ</t>
    </rPh>
    <rPh sb="17" eb="18">
      <t>ダイ</t>
    </rPh>
    <rPh sb="18" eb="20">
      <t>ジコウ</t>
    </rPh>
    <rPh sb="21" eb="23">
      <t>キコウ</t>
    </rPh>
    <rPh sb="23" eb="25">
      <t>ヘンドウ</t>
    </rPh>
    <rPh sb="26" eb="28">
      <t>エイキョウ</t>
    </rPh>
    <rPh sb="30" eb="33">
      <t>テキオウサク</t>
    </rPh>
    <rPh sb="34" eb="35">
      <t>カン</t>
    </rPh>
    <rPh sb="37" eb="39">
      <t>チョウサ</t>
    </rPh>
    <rPh sb="39" eb="41">
      <t>ケンキュウ</t>
    </rPh>
    <rPh sb="42" eb="44">
      <t>ヒツヨウ</t>
    </rPh>
    <rPh sb="45" eb="47">
      <t>ケイヒ</t>
    </rPh>
    <phoneticPr fontId="13"/>
  </si>
  <si>
    <t>行政事業レビュー推進チームの所見を踏まえ、引き続き指標の設定について検討するとともに、公示期間の延長、評価基準の配点の見直し等により、一者応札の改善に努めてまいりたい。</t>
    <phoneticPr fontId="13"/>
  </si>
  <si>
    <t>行政事業レビュー推進チームの所見を踏まえ、引き続き適切な事業の執行に努めてまいりたい。</t>
    <phoneticPr fontId="13"/>
  </si>
  <si>
    <t>引き続き、予算を適切に使い、他国の実例を参考に温室効果ガス削減対策や産業転換策の戦略の検討を進めるとともに適切なアウトカム指標を検討する。</t>
    <phoneticPr fontId="13"/>
  </si>
  <si>
    <t>引き続き、成果目標の達成に向けた効率的な事業実施に努める。また、一者応札に対する具体的な取組として、公告期間の延長を実施する。</t>
    <phoneticPr fontId="13"/>
  </si>
  <si>
    <t>引き続き、日本として国際交渉における影響力や、リーダーシップを発揮できるよう努める。また、外務省等の関係省庁と協力しながら、国際機関における幹部や職員に占める邦人割合についても目標達成するよう努める。</t>
    <phoneticPr fontId="13"/>
  </si>
  <si>
    <t>引き続き、詳細ルール交渉で効果的な提案・議論を行うための検討調査及び主要国との戦略的対話を費用対効果の高い方法で実施するよう努めるとともに、公告期間の十分な確保や仕様書の見直し等により一者応札の改善に努めてまいりたい。</t>
    <phoneticPr fontId="13"/>
  </si>
  <si>
    <t>平成31年度から実施している地方公共団体委託による地域の気候変動情報の収集のための事業を適切に実施するほか、国立環境研究所との連携による科学的知見の充実等を通じて、地域気候変動適応センターや地方公共団体の地域気候変動適応計画の策定の支援を引き続き行う。更に、令和2年度からは、気候変動適応広域協議会を通じて、地方公共団体及び関係者の連携による地域の適応取組の充実を図る。また、令和３年度予算要求では、これまでの国際協力の成果を活用し気候変動により脆弱な国や地域に支援拡大を検討している。また、引き続き一者応札の改善に向けた取組にも努める。</t>
    <phoneticPr fontId="13"/>
  </si>
  <si>
    <t>今後、公告期間を十分確保する等、多くの事業者が入札できるような方法を検討していく。
フロン類の回収率向上に向け、地方公共団体や関係業界と協力しながら改正フロン排出抑制法の周知・運用を確実に実施していく。</t>
    <phoneticPr fontId="13"/>
  </si>
  <si>
    <t>行政事業レビュー推進チームの所見を踏まえ、OECDにおける活動の実施状況を確認し、より効果的・効率的なプログラムの実施を促すように努め、環境分野での日本の存在感を示せるように拠出金の使途・検証等に努める。</t>
    <phoneticPr fontId="13"/>
  </si>
  <si>
    <t>効果的かつ必要最低限の拠出となるよう引き続き、業務内容等を精査する。また、拠出金の使途については、IPCC総会における予算会合に積極的に参加し、適切に用いられていることを確認している。</t>
    <phoneticPr fontId="13"/>
  </si>
  <si>
    <t>行政事業レビュー推進チームの所見を踏まえ、事業の効率化及び適切な予算管理等に努めるべく拠出金の使途の把握・検証等を行い、一部の事業について縮減を行う。</t>
    <phoneticPr fontId="13"/>
  </si>
  <si>
    <t>引き続き、各国政府や国際機関等との連携強化に努めるとともに、拠出金の使い道を把握・検証すること等により効果的かつ必要最低限の拠出となるよう努める。</t>
    <phoneticPr fontId="13"/>
  </si>
  <si>
    <t>行政事業レビュー推進チームの所見を踏まえ、目標未達事業については引き続き要因分析等を行い、事業が効果的・効率的に実施できるように努め、一部の事業については過年度の事業実績より減額を行うこととする。また、我が国のSDGsの取組が国際的にリードできるよう検討等を実施する。事業実施に際しては、一者応札とならないように仕様書の見直しや入札公告期間の延長などの改善に取り組むとともに、他事業の成果の活用等により事業の効率化及び適正な予算管理等に努める。</t>
    <phoneticPr fontId="13"/>
  </si>
  <si>
    <t>外部有識者及び行政事業レビュー推進チームの所見を踏まえ、成果指標・活動指標、目標値等について事業目的や取組内容が把握できるものとなるように設定根拠の妥当性を含めて検証する。</t>
    <phoneticPr fontId="13"/>
  </si>
  <si>
    <t>引き続き適切に事業を実施することで、モントリオール議定書の代替フロンHFCの削減スケジュールの着実な遵守に貢献していく。</t>
    <phoneticPr fontId="13"/>
  </si>
  <si>
    <t>引き続き、拠出先における拠出金の使途を把握し、業務内容を精査するとともに、効果の検証に努め、適切かつ効率的な執行を確認する。</t>
    <phoneticPr fontId="13"/>
  </si>
  <si>
    <t>引き続き、事業効率の向上に努め、最低限の拠出となるよう検討を進める。</t>
    <phoneticPr fontId="13"/>
  </si>
  <si>
    <t>引き続き、予算を統合的に管理し、「地球観測の推進戦略」や「今後10年の我が国の地球観測の実施方針」等を実現するため、戦略的配分を行う。蓄積された気候変動分野にかかる科学的知見を気候変動対策等の政策立案への活用と予算の効果的使用に努める。</t>
    <phoneticPr fontId="13"/>
  </si>
  <si>
    <t>引き続き、IPCCの各種報告書に我が国の科学的知見を十分に反映させるよう努める。また、開催される会合の回数等に応じて必要経費の見直しを行った。また、一者応札の改善に向け、引き続き公告期間の延長を実施する。</t>
    <phoneticPr fontId="13"/>
  </si>
  <si>
    <t>所見を踏まえ、本年度はGOSAT-2観測データの成果を積極的に情報発信するべく、高次処理プロダクト提供や観測成果の公開に向けた準備を進めている。本年度はコロナ禍により、国際会議やワークショップの延期やオンライン開催への変更が相次いでいるが、オンライン開催の会議への参加による情報交換やWebによる情報公開を活用する等、積極的な情報発信に取り組んでいく。また、経費を精査しより効率的で無駄のない予算執行に努めるとともに、一者応札の改善に向けた取組に努める。</t>
    <phoneticPr fontId="13"/>
  </si>
  <si>
    <t>外部有識者の見解を踏まえて、リース対象の脱炭素機器について整理し、後継事業等の参考にすること。</t>
    <rPh sb="0" eb="2">
      <t>ガイブ</t>
    </rPh>
    <rPh sb="2" eb="5">
      <t>ユウシキシャ</t>
    </rPh>
    <rPh sb="6" eb="8">
      <t>ケンカイ</t>
    </rPh>
    <rPh sb="9" eb="10">
      <t>フ</t>
    </rPh>
    <rPh sb="17" eb="19">
      <t>タイショウ</t>
    </rPh>
    <rPh sb="20" eb="21">
      <t>ダツ</t>
    </rPh>
    <rPh sb="21" eb="23">
      <t>タンソ</t>
    </rPh>
    <rPh sb="23" eb="25">
      <t>キキ</t>
    </rPh>
    <rPh sb="29" eb="31">
      <t>セイリ</t>
    </rPh>
    <rPh sb="33" eb="35">
      <t>コウケイ</t>
    </rPh>
    <rPh sb="35" eb="37">
      <t>ジギョウ</t>
    </rPh>
    <rPh sb="37" eb="38">
      <t>トウ</t>
    </rPh>
    <rPh sb="39" eb="41">
      <t>サンコウ</t>
    </rPh>
    <phoneticPr fontId="0"/>
  </si>
  <si>
    <r>
      <rPr>
        <sz val="9"/>
        <rFont val="ＭＳ Ｐゴシック"/>
        <family val="3"/>
        <charset val="128"/>
      </rPr>
      <t>〇本事業の柱の一つである「都市間連携による技術協力」については、日本側の都市の協力がどの程度なされているのかが全く見えないが、どうなっているのか。
〇成果指標としては、本事業を構成する二つの柱ごとの参加人数が挙げられているが、本事業の目的はインドネシアの河川（特にチタルム川）の水質改善であることからすると、最終年度においては本事業開始前に比して水質改善がどの程度図られたのかや、水質改善につながる体制（モニタリングや法令の整備・執行）整備状況に係る指標が位置付けられるべきではないか。</t>
    </r>
    <rPh sb="1" eb="2">
      <t>ホン</t>
    </rPh>
    <rPh sb="2" eb="4">
      <t>ジギョウ</t>
    </rPh>
    <rPh sb="5" eb="6">
      <t>ハシラ</t>
    </rPh>
    <rPh sb="7" eb="8">
      <t>ヒト</t>
    </rPh>
    <rPh sb="13" eb="15">
      <t>トシ</t>
    </rPh>
    <rPh sb="15" eb="16">
      <t>カン</t>
    </rPh>
    <rPh sb="16" eb="18">
      <t>レンケイ</t>
    </rPh>
    <rPh sb="21" eb="23">
      <t>ギジュツ</t>
    </rPh>
    <rPh sb="23" eb="25">
      <t>キョウリョク</t>
    </rPh>
    <rPh sb="32" eb="35">
      <t>ニホンガワ</t>
    </rPh>
    <rPh sb="36" eb="38">
      <t>トシ</t>
    </rPh>
    <rPh sb="39" eb="41">
      <t>キョウリョク</t>
    </rPh>
    <rPh sb="44" eb="46">
      <t>テイド</t>
    </rPh>
    <rPh sb="55" eb="56">
      <t>マッタ</t>
    </rPh>
    <rPh sb="57" eb="58">
      <t>ミ</t>
    </rPh>
    <rPh sb="75" eb="77">
      <t>セイカ</t>
    </rPh>
    <rPh sb="77" eb="79">
      <t>シヒョウ</t>
    </rPh>
    <rPh sb="84" eb="85">
      <t>ホン</t>
    </rPh>
    <rPh sb="85" eb="87">
      <t>ジギョウ</t>
    </rPh>
    <rPh sb="88" eb="90">
      <t>コウセイ</t>
    </rPh>
    <rPh sb="92" eb="93">
      <t>フタ</t>
    </rPh>
    <rPh sb="95" eb="96">
      <t>ハシラ</t>
    </rPh>
    <rPh sb="99" eb="101">
      <t>サンカ</t>
    </rPh>
    <rPh sb="101" eb="103">
      <t>ニンズウ</t>
    </rPh>
    <rPh sb="104" eb="105">
      <t>ア</t>
    </rPh>
    <rPh sb="113" eb="114">
      <t>ホン</t>
    </rPh>
    <rPh sb="114" eb="116">
      <t>ジギョウ</t>
    </rPh>
    <rPh sb="117" eb="119">
      <t>モクテキ</t>
    </rPh>
    <rPh sb="127" eb="129">
      <t>カセン</t>
    </rPh>
    <rPh sb="130" eb="131">
      <t>トク</t>
    </rPh>
    <rPh sb="136" eb="137">
      <t>ガワ</t>
    </rPh>
    <rPh sb="139" eb="141">
      <t>スイシツ</t>
    </rPh>
    <rPh sb="141" eb="143">
      <t>カイゼン</t>
    </rPh>
    <rPh sb="163" eb="164">
      <t>ホン</t>
    </rPh>
    <rPh sb="164" eb="166">
      <t>ジギョウ</t>
    </rPh>
    <rPh sb="166" eb="168">
      <t>カイシ</t>
    </rPh>
    <rPh sb="168" eb="169">
      <t>マエ</t>
    </rPh>
    <rPh sb="170" eb="171">
      <t>ヒ</t>
    </rPh>
    <rPh sb="173" eb="175">
      <t>スイシツ</t>
    </rPh>
    <rPh sb="175" eb="177">
      <t>カイゼン</t>
    </rPh>
    <rPh sb="180" eb="182">
      <t>テイド</t>
    </rPh>
    <rPh sb="182" eb="183">
      <t>ハカ</t>
    </rPh>
    <rPh sb="190" eb="192">
      <t>スイシツ</t>
    </rPh>
    <rPh sb="192" eb="194">
      <t>カイゼン</t>
    </rPh>
    <rPh sb="199" eb="201">
      <t>タイセイ</t>
    </rPh>
    <rPh sb="209" eb="211">
      <t>ホウレイ</t>
    </rPh>
    <rPh sb="212" eb="214">
      <t>セイビ</t>
    </rPh>
    <rPh sb="215" eb="217">
      <t>シッコウ</t>
    </rPh>
    <rPh sb="218" eb="220">
      <t>セイビ</t>
    </rPh>
    <rPh sb="220" eb="222">
      <t>ジョウキョウ</t>
    </rPh>
    <rPh sb="223" eb="224">
      <t>カカ</t>
    </rPh>
    <rPh sb="225" eb="227">
      <t>シヒョウ</t>
    </rPh>
    <rPh sb="228" eb="231">
      <t>イチヅ</t>
    </rPh>
    <phoneticPr fontId="2"/>
  </si>
  <si>
    <t>外部有識者の所見を踏まえて、リスクコミュニケーション事業にこれだけの予算が必要な理由、得られた成果は何かを明らかにするとともに、予算の効率的・効果的な使用に努めること。</t>
    <phoneticPr fontId="13"/>
  </si>
  <si>
    <t>環境省</t>
    <rPh sb="0" eb="3">
      <t>カンキョウショウ</t>
    </rPh>
    <phoneticPr fontId="13"/>
  </si>
  <si>
    <t>廃止</t>
    <rPh sb="0" eb="2">
      <t>ハイシ</t>
    </rPh>
    <phoneticPr fontId="13"/>
  </si>
  <si>
    <t>縮減</t>
    <rPh sb="0" eb="2">
      <t>シュクゲン</t>
    </rPh>
    <phoneticPr fontId="13"/>
  </si>
  <si>
    <t>執行等改善</t>
    <rPh sb="0" eb="2">
      <t>シッコウ</t>
    </rPh>
    <rPh sb="2" eb="3">
      <t>トウ</t>
    </rPh>
    <rPh sb="3" eb="5">
      <t>カイゼン</t>
    </rPh>
    <phoneticPr fontId="13"/>
  </si>
  <si>
    <t>エネ特エネ需</t>
    <rPh sb="2" eb="3">
      <t>トク</t>
    </rPh>
    <rPh sb="5" eb="6">
      <t>ジュ</t>
    </rPh>
    <phoneticPr fontId="13"/>
  </si>
  <si>
    <t>エネ特電促</t>
    <rPh sb="2" eb="4">
      <t>トクデン</t>
    </rPh>
    <rPh sb="4" eb="5">
      <t>ソク</t>
    </rPh>
    <phoneticPr fontId="13"/>
  </si>
  <si>
    <t>エネ特合計</t>
    <rPh sb="2" eb="3">
      <t>トク</t>
    </rPh>
    <rPh sb="3" eb="5">
      <t>ゴウケイ</t>
    </rPh>
    <phoneticPr fontId="13"/>
  </si>
  <si>
    <t>一般集計</t>
    <rPh sb="0" eb="2">
      <t>イッパン</t>
    </rPh>
    <rPh sb="2" eb="4">
      <t>シュウケイ</t>
    </rPh>
    <phoneticPr fontId="13"/>
  </si>
  <si>
    <t>重複分</t>
    <rPh sb="0" eb="3">
      <t>チョウフクブン</t>
    </rPh>
    <phoneticPr fontId="13"/>
  </si>
  <si>
    <t>一般合計</t>
    <rPh sb="0" eb="2">
      <t>イッパン</t>
    </rPh>
    <rPh sb="2" eb="4">
      <t>ゴウケイ</t>
    </rPh>
    <phoneticPr fontId="13"/>
  </si>
  <si>
    <t>意識変革及び行動変容につなげるナッジの横断的活用推進事業</t>
    <phoneticPr fontId="13"/>
  </si>
  <si>
    <t>イノベーション創出のための環境スタートアップ研究開発支援事業</t>
  </si>
  <si>
    <t>感染症・災害に対応する強靱で持続可能な廃棄物処理体制の構築支援業務</t>
  </si>
  <si>
    <t>－</t>
    <phoneticPr fontId="13"/>
  </si>
  <si>
    <t>「新型コロナウイルス感染症への対応など緊要な経費にかかる要望額」150</t>
    <phoneticPr fontId="13"/>
  </si>
  <si>
    <t>環境再生・資源循環局資源循環局</t>
    <rPh sb="10" eb="12">
      <t>シゲン</t>
    </rPh>
    <rPh sb="12" eb="14">
      <t>ジュンカン</t>
    </rPh>
    <rPh sb="14" eb="15">
      <t>キョク</t>
    </rPh>
    <phoneticPr fontId="13"/>
  </si>
  <si>
    <t>○</t>
    <phoneticPr fontId="13"/>
  </si>
  <si>
    <t>産業廃棄物処理業におけるイノベーション創出促進支援事業</t>
  </si>
  <si>
    <t>「新型コロナウイルス感染症への対応など緊要な経費にかかる要望額」54</t>
    <phoneticPr fontId="13"/>
  </si>
  <si>
    <t>状況変化にも対応した古布・古紙等資源物のリサイクル体制維持等に関する調査</t>
  </si>
  <si>
    <t>令和３年度新規要求事業</t>
    <rPh sb="0" eb="2">
      <t>レイワ</t>
    </rPh>
    <rPh sb="3" eb="4">
      <t>ネン</t>
    </rPh>
    <rPh sb="4" eb="5">
      <t>ド</t>
    </rPh>
    <rPh sb="5" eb="7">
      <t>シンキ</t>
    </rPh>
    <rPh sb="7" eb="9">
      <t>ヨウキュウ</t>
    </rPh>
    <rPh sb="9" eb="11">
      <t>ジギョウ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</si>
</sst>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00"/>
    <numFmt numFmtId="177" formatCode="0000"/>
    <numFmt numFmtId="178" formatCode="_ * #,##0_ ;_ * &quot;▲&quot;#,##0_ ;_ * &quot;-&quot;_ ;_ @_ "/>
    <numFmt numFmtId="179" formatCode="000"/>
    <numFmt numFmtId="180" formatCode="#,##0;&quot;▲ &quot;#,##0"/>
    <numFmt numFmtId="181" formatCode="00"/>
    <numFmt numFmtId="182" formatCode="_ * #,##0.000_ ;_ * &quot;▲&quot;#,##0.000_ ;_ * &quot;-&quot;_ ;_ @_ "/>
    <numFmt numFmtId="183" formatCode="_ * #,##0.0000_ ;_ * &quot;▲&quot;#,##0.0000_ ;_ * &quot;-&quot;_ ;_ @_ "/>
    <numFmt numFmtId="184" formatCode="_ * #,##0.0_ ;_ * &quot;▲&quot;#,##0.0_ ;_ * &quot;-&quot;_ ;_ @_ "/>
    <numFmt numFmtId="185" formatCode="0.000_);[Red]\(0.000\)"/>
  </numFmts>
  <fonts count="5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b/>
      <sz val="14"/>
      <color indexed="81"/>
      <name val="ＭＳ Ｐゴシック"/>
      <family val="3"/>
      <charset val="128"/>
    </font>
    <font>
      <b/>
      <sz val="16"/>
      <color indexed="81"/>
      <name val="ＭＳ Ｐゴシック"/>
      <family val="3"/>
      <charset val="128"/>
    </font>
    <font>
      <i/>
      <sz val="9"/>
      <name val="ＭＳ ゴシック"/>
      <family val="3"/>
      <charset val="128"/>
    </font>
    <font>
      <b/>
      <sz val="9"/>
      <name val="ＭＳ ゴシック"/>
      <family val="3"/>
      <charset val="128"/>
    </font>
    <font>
      <b/>
      <sz val="9"/>
      <name val="Arial"/>
      <family val="2"/>
    </font>
    <font>
      <b/>
      <sz val="9"/>
      <name val="ＭＳ Ｐゴシック"/>
      <family val="3"/>
      <charset val="128"/>
    </font>
    <font>
      <sz val="9"/>
      <name val="Arial"/>
      <family val="2"/>
    </font>
    <font>
      <sz val="9"/>
      <name val="ＭＳ Ｐゴシック"/>
      <family val="3"/>
      <charset val="128"/>
      <scheme val="major"/>
    </font>
    <font>
      <sz val="9"/>
      <name val="ＭＳ Ｐゴシック"/>
      <family val="3"/>
      <charset val="128"/>
      <scheme val="minor"/>
    </font>
    <font>
      <strike/>
      <sz val="9"/>
      <name val="ＭＳ ゴシック"/>
      <family val="3"/>
      <charset val="128"/>
    </font>
    <font>
      <sz val="12"/>
      <name val="Arial"/>
      <family val="2"/>
    </font>
    <font>
      <sz val="11"/>
      <name val="ＭＳ Ｐゴシック"/>
      <family val="3"/>
      <charset val="128"/>
    </font>
    <font>
      <sz val="10.5"/>
      <name val="ＭＳ Ｐゴシック"/>
      <family val="3"/>
      <charset val="128"/>
    </font>
    <font>
      <sz val="18"/>
      <name val="Arial"/>
      <family val="2"/>
    </font>
    <font>
      <b/>
      <sz val="18"/>
      <color indexed="81"/>
      <name val="ＭＳ Ｐゴシック"/>
      <family val="3"/>
      <charset val="128"/>
    </font>
    <font>
      <b/>
      <sz val="18"/>
      <color indexed="10"/>
      <name val="ＭＳ Ｐゴシック"/>
      <family val="3"/>
      <charset val="128"/>
    </font>
    <font>
      <sz val="6"/>
      <name val="ＭＳ Ｐゴシック"/>
      <family val="2"/>
      <charset val="128"/>
      <scheme val="minor"/>
    </font>
    <font>
      <sz val="10"/>
      <name val="ＭＳ ゴシック"/>
      <family val="3"/>
      <charset val="128"/>
    </font>
    <font>
      <strike/>
      <sz val="11"/>
      <name val="ＭＳ Ｐゴシック"/>
      <family val="3"/>
      <charset val="128"/>
    </font>
    <font>
      <sz val="12"/>
      <name val="ＭＳ Ｐゴシック"/>
      <family val="3"/>
      <charset val="128"/>
    </font>
    <font>
      <strike/>
      <sz val="9"/>
      <name val="Arial"/>
      <family val="2"/>
    </font>
    <font>
      <sz val="9"/>
      <color indexed="81"/>
      <name val="MS P ゴシック"/>
      <family val="3"/>
      <charset val="128"/>
    </font>
    <font>
      <sz val="11"/>
      <color rgb="FFFF0000"/>
      <name val="ＭＳ Ｐゴシック"/>
      <family val="3"/>
      <charset val="128"/>
    </font>
    <font>
      <sz val="9"/>
      <color indexed="8"/>
      <name val="ＭＳ ゴシック"/>
      <family val="3"/>
      <charset val="128"/>
    </font>
    <font>
      <sz val="9"/>
      <color indexed="8"/>
      <name val="Arial"/>
      <family val="2"/>
    </font>
    <font>
      <sz val="12"/>
      <color indexed="8"/>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s>
  <borders count="152">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style="double">
        <color indexed="64"/>
      </bottom>
      <diagonal style="thin">
        <color indexed="64"/>
      </diagonal>
    </border>
    <border>
      <left style="medium">
        <color indexed="64"/>
      </left>
      <right style="thin">
        <color indexed="64"/>
      </right>
      <top style="thin">
        <color indexed="64"/>
      </top>
      <bottom style="double">
        <color indexed="64"/>
      </bottom>
      <diagonal/>
    </border>
  </borders>
  <cellStyleXfs count="16">
    <xf numFmtId="0" fontId="0" fillId="0" borderId="0"/>
    <xf numFmtId="38" fontId="37" fillId="0" borderId="0" applyFont="0" applyFill="0" applyBorder="0" applyAlignment="0" applyProtection="0"/>
    <xf numFmtId="0" fontId="12" fillId="0" borderId="0">
      <alignment vertical="center"/>
    </xf>
    <xf numFmtId="0" fontId="11" fillId="0" borderId="0">
      <alignment vertical="center"/>
    </xf>
    <xf numFmtId="0" fontId="7" fillId="0" borderId="0">
      <alignment vertical="center"/>
    </xf>
    <xf numFmtId="0" fontId="7" fillId="0" borderId="0">
      <alignment vertical="center"/>
    </xf>
    <xf numFmtId="0" fontId="45"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cellStyleXfs>
  <cellXfs count="1500">
    <xf numFmtId="0" fontId="0" fillId="0" borderId="0" xfId="0"/>
    <xf numFmtId="0" fontId="14" fillId="0" borderId="0" xfId="0" applyFont="1" applyBorder="1"/>
    <xf numFmtId="0" fontId="14" fillId="0" borderId="0" xfId="0" applyFont="1"/>
    <xf numFmtId="0" fontId="14" fillId="0" borderId="1" xfId="0" applyFont="1" applyBorder="1"/>
    <xf numFmtId="177" fontId="14" fillId="0" borderId="2" xfId="0" applyNumberFormat="1" applyFont="1" applyBorder="1" applyAlignment="1">
      <alignment horizontal="center" vertical="center"/>
    </xf>
    <xf numFmtId="0" fontId="14" fillId="0" borderId="3" xfId="0" applyFont="1" applyBorder="1" applyAlignment="1">
      <alignment vertical="center" wrapText="1"/>
    </xf>
    <xf numFmtId="177" fontId="14" fillId="0" borderId="4" xfId="0" applyNumberFormat="1" applyFont="1" applyBorder="1" applyAlignment="1">
      <alignment horizontal="center" vertical="center"/>
    </xf>
    <xf numFmtId="177" fontId="14" fillId="0" borderId="0" xfId="0" applyNumberFormat="1" applyFont="1" applyBorder="1" applyAlignment="1">
      <alignment vertical="center"/>
    </xf>
    <xf numFmtId="0" fontId="14" fillId="0" borderId="0" xfId="0" applyFont="1" applyBorder="1" applyAlignment="1">
      <alignment vertical="center"/>
    </xf>
    <xf numFmtId="3" fontId="14" fillId="0" borderId="0" xfId="0" applyNumberFormat="1" applyFont="1" applyBorder="1" applyAlignment="1">
      <alignment vertical="center" shrinkToFit="1"/>
    </xf>
    <xf numFmtId="0" fontId="14" fillId="0" borderId="0" xfId="0" applyFont="1" applyAlignment="1">
      <alignment horizontal="right" vertical="center"/>
    </xf>
    <xf numFmtId="178" fontId="15" fillId="0" borderId="5" xfId="0" applyNumberFormat="1" applyFont="1" applyBorder="1" applyAlignment="1">
      <alignment vertical="center" shrinkToFit="1"/>
    </xf>
    <xf numFmtId="178" fontId="15" fillId="0" borderId="6" xfId="0" applyNumberFormat="1" applyFont="1" applyBorder="1" applyAlignment="1">
      <alignment vertical="center" shrinkToFit="1"/>
    </xf>
    <xf numFmtId="178" fontId="15" fillId="0" borderId="7" xfId="0" applyNumberFormat="1" applyFont="1" applyBorder="1" applyAlignment="1">
      <alignment vertical="center" shrinkToFit="1"/>
    </xf>
    <xf numFmtId="0" fontId="14" fillId="0" borderId="1" xfId="0" applyFont="1" applyBorder="1" applyAlignment="1">
      <alignment horizontal="right"/>
    </xf>
    <xf numFmtId="0" fontId="16" fillId="0" borderId="1" xfId="0" applyFont="1" applyBorder="1"/>
    <xf numFmtId="0" fontId="16" fillId="0" borderId="0" xfId="0" applyFont="1" applyAlignment="1">
      <alignment vertical="center"/>
    </xf>
    <xf numFmtId="0" fontId="17" fillId="0" borderId="0" xfId="0" applyFont="1" applyBorder="1"/>
    <xf numFmtId="176" fontId="14" fillId="0" borderId="0" xfId="0" applyNumberFormat="1" applyFont="1"/>
    <xf numFmtId="0" fontId="19" fillId="0" borderId="0" xfId="0" applyFont="1" applyAlignment="1">
      <alignment vertical="center"/>
    </xf>
    <xf numFmtId="176" fontId="14" fillId="0" borderId="0" xfId="0" applyNumberFormat="1" applyFont="1" applyAlignment="1"/>
    <xf numFmtId="0" fontId="14" fillId="0" borderId="0" xfId="0" applyFont="1" applyAlignment="1"/>
    <xf numFmtId="177" fontId="14" fillId="0" borderId="0" xfId="0" applyNumberFormat="1" applyFont="1" applyBorder="1" applyAlignment="1"/>
    <xf numFmtId="0" fontId="14" fillId="0" borderId="6" xfId="0" applyNumberFormat="1" applyFont="1" applyBorder="1" applyAlignment="1">
      <alignment vertical="center" wrapText="1"/>
    </xf>
    <xf numFmtId="0" fontId="14" fillId="0" borderId="8" xfId="0" applyNumberFormat="1" applyFont="1" applyBorder="1" applyAlignment="1">
      <alignment vertical="center" wrapText="1"/>
    </xf>
    <xf numFmtId="0" fontId="18" fillId="0" borderId="0" xfId="0" applyFont="1"/>
    <xf numFmtId="0" fontId="16" fillId="0" borderId="0" xfId="0" applyFont="1"/>
    <xf numFmtId="0" fontId="14" fillId="0" borderId="9"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4" fillId="0" borderId="11"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15" xfId="0" applyFont="1" applyBorder="1" applyAlignment="1">
      <alignment vertical="center" wrapText="1"/>
    </xf>
    <xf numFmtId="0" fontId="14" fillId="0" borderId="0" xfId="0" applyFont="1" applyAlignment="1">
      <alignment horizontal="right"/>
    </xf>
    <xf numFmtId="0" fontId="14" fillId="2" borderId="17"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8" xfId="0" applyFont="1" applyFill="1" applyBorder="1" applyAlignment="1">
      <alignment horizontal="center" vertical="center"/>
    </xf>
    <xf numFmtId="0" fontId="19" fillId="0" borderId="0" xfId="0" applyFont="1"/>
    <xf numFmtId="177" fontId="14" fillId="2" borderId="2" xfId="0" applyNumberFormat="1" applyFont="1" applyFill="1" applyBorder="1" applyAlignment="1">
      <alignment horizontal="center" vertical="center"/>
    </xf>
    <xf numFmtId="178" fontId="15" fillId="2" borderId="6" xfId="0" applyNumberFormat="1" applyFont="1" applyFill="1" applyBorder="1" applyAlignment="1">
      <alignment vertical="center" shrinkToFit="1"/>
    </xf>
    <xf numFmtId="178" fontId="15" fillId="2" borderId="5" xfId="0" applyNumberFormat="1" applyFont="1" applyFill="1" applyBorder="1" applyAlignment="1">
      <alignment vertical="center" shrinkToFit="1"/>
    </xf>
    <xf numFmtId="178" fontId="15" fillId="2" borderId="7" xfId="0" applyNumberFormat="1" applyFont="1" applyFill="1" applyBorder="1" applyAlignment="1">
      <alignment vertical="center" shrinkToFit="1"/>
    </xf>
    <xf numFmtId="0" fontId="21" fillId="0" borderId="0" xfId="0" applyFont="1" applyBorder="1"/>
    <xf numFmtId="179" fontId="23" fillId="0" borderId="24" xfId="0" applyNumberFormat="1" applyFont="1" applyBorder="1" applyAlignment="1">
      <alignment horizontal="center" vertical="center"/>
    </xf>
    <xf numFmtId="178" fontId="23" fillId="0" borderId="5" xfId="0" applyNumberFormat="1" applyFont="1" applyBorder="1" applyAlignment="1">
      <alignment vertical="center" shrinkToFit="1"/>
    </xf>
    <xf numFmtId="178" fontId="23" fillId="2" borderId="0" xfId="0" applyNumberFormat="1" applyFont="1" applyFill="1" applyBorder="1" applyAlignment="1">
      <alignment vertical="center" shrinkToFit="1"/>
    </xf>
    <xf numFmtId="178" fontId="23" fillId="2" borderId="5" xfId="0" applyNumberFormat="1" applyFont="1" applyFill="1" applyBorder="1" applyAlignment="1">
      <alignment vertical="center" shrinkToFit="1"/>
    </xf>
    <xf numFmtId="3" fontId="23" fillId="2" borderId="5" xfId="0" applyNumberFormat="1" applyFont="1" applyFill="1" applyBorder="1" applyAlignment="1">
      <alignment vertical="center" wrapText="1"/>
    </xf>
    <xf numFmtId="179" fontId="23" fillId="0" borderId="2" xfId="0" applyNumberFormat="1" applyFont="1" applyBorder="1" applyAlignment="1">
      <alignment horizontal="center" vertical="center"/>
    </xf>
    <xf numFmtId="178" fontId="23" fillId="0" borderId="6" xfId="0" applyNumberFormat="1" applyFont="1" applyBorder="1" applyAlignment="1">
      <alignment vertical="center" shrinkToFit="1"/>
    </xf>
    <xf numFmtId="178" fontId="23" fillId="2" borderId="3" xfId="0" applyNumberFormat="1" applyFont="1" applyFill="1" applyBorder="1" applyAlignment="1">
      <alignment vertical="center" shrinkToFit="1"/>
    </xf>
    <xf numFmtId="178" fontId="23" fillId="2" borderId="6" xfId="0" applyNumberFormat="1" applyFont="1" applyFill="1" applyBorder="1" applyAlignment="1">
      <alignment vertical="center" shrinkToFit="1"/>
    </xf>
    <xf numFmtId="3" fontId="23" fillId="2" borderId="6" xfId="0" applyNumberFormat="1" applyFont="1" applyFill="1" applyBorder="1" applyAlignment="1">
      <alignment vertical="center" wrapText="1"/>
    </xf>
    <xf numFmtId="178" fontId="14" fillId="0" borderId="30" xfId="0" applyNumberFormat="1" applyFont="1" applyBorder="1" applyAlignment="1">
      <alignment vertical="center" shrinkToFit="1"/>
    </xf>
    <xf numFmtId="178" fontId="14" fillId="2" borderId="31" xfId="0" applyNumberFormat="1" applyFont="1" applyFill="1" applyBorder="1" applyAlignment="1">
      <alignment vertical="center" shrinkToFit="1"/>
    </xf>
    <xf numFmtId="178" fontId="14" fillId="2" borderId="30" xfId="0" applyNumberFormat="1" applyFont="1" applyFill="1" applyBorder="1" applyAlignment="1">
      <alignment vertical="center" shrinkToFit="1"/>
    </xf>
    <xf numFmtId="3" fontId="14" fillId="2" borderId="33" xfId="0" applyNumberFormat="1" applyFont="1" applyFill="1" applyBorder="1" applyAlignment="1">
      <alignment horizontal="center" vertical="center" wrapText="1"/>
    </xf>
    <xf numFmtId="0" fontId="23" fillId="0" borderId="34" xfId="0" applyNumberFormat="1" applyFont="1" applyBorder="1" applyAlignment="1">
      <alignment vertical="center" wrapText="1"/>
    </xf>
    <xf numFmtId="0" fontId="23" fillId="0" borderId="35" xfId="0" applyNumberFormat="1" applyFont="1" applyBorder="1" applyAlignment="1">
      <alignment vertical="center" wrapText="1"/>
    </xf>
    <xf numFmtId="3" fontId="14" fillId="0" borderId="37" xfId="0" applyNumberFormat="1" applyFont="1" applyBorder="1" applyAlignment="1">
      <alignment horizontal="center" vertical="center" shrinkToFit="1"/>
    </xf>
    <xf numFmtId="0" fontId="14" fillId="0" borderId="0" xfId="0" applyFont="1" applyBorder="1" applyAlignment="1">
      <alignment horizontal="right"/>
    </xf>
    <xf numFmtId="0" fontId="23" fillId="3" borderId="7" xfId="0" applyFont="1" applyFill="1" applyBorder="1" applyAlignment="1">
      <alignment horizontal="right" vertical="center" wrapText="1"/>
    </xf>
    <xf numFmtId="0" fontId="23" fillId="3" borderId="1" xfId="0" applyFont="1" applyFill="1" applyBorder="1" applyAlignment="1">
      <alignment horizontal="right" vertical="center" wrapText="1"/>
    </xf>
    <xf numFmtId="0" fontId="23" fillId="2" borderId="39" xfId="0" applyFont="1" applyFill="1" applyBorder="1" applyAlignment="1">
      <alignment horizontal="center" vertical="center"/>
    </xf>
    <xf numFmtId="178" fontId="14" fillId="2" borderId="33" xfId="0" applyNumberFormat="1" applyFont="1" applyFill="1" applyBorder="1" applyAlignment="1">
      <alignment vertical="center" shrinkToFit="1"/>
    </xf>
    <xf numFmtId="3" fontId="23" fillId="2" borderId="42" xfId="0" applyNumberFormat="1" applyFont="1" applyFill="1" applyBorder="1" applyAlignment="1">
      <alignment vertical="center" wrapText="1"/>
    </xf>
    <xf numFmtId="0" fontId="25" fillId="4" borderId="41"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14" fillId="4" borderId="45" xfId="0" applyFont="1" applyFill="1" applyBorder="1" applyAlignment="1">
      <alignment horizontal="center" vertical="center"/>
    </xf>
    <xf numFmtId="3" fontId="14" fillId="0" borderId="0" xfId="0" applyNumberFormat="1" applyFont="1" applyBorder="1" applyAlignment="1">
      <alignment horizontal="center" vertical="center" shrinkToFit="1"/>
    </xf>
    <xf numFmtId="0" fontId="14" fillId="0" borderId="0" xfId="0" applyNumberFormat="1" applyFont="1" applyBorder="1" applyAlignment="1">
      <alignment horizontal="center" vertical="center"/>
    </xf>
    <xf numFmtId="178" fontId="15" fillId="0" borderId="0" xfId="0" applyNumberFormat="1" applyFont="1" applyBorder="1" applyAlignment="1">
      <alignment vertical="center" shrinkToFit="1"/>
    </xf>
    <xf numFmtId="178" fontId="15" fillId="2" borderId="0" xfId="0" applyNumberFormat="1" applyFont="1" applyFill="1" applyBorder="1" applyAlignment="1">
      <alignment vertical="center" shrinkToFit="1"/>
    </xf>
    <xf numFmtId="0" fontId="20" fillId="5" borderId="7" xfId="0" applyFont="1" applyFill="1" applyBorder="1" applyAlignment="1">
      <alignment horizontal="right" vertical="center" wrapText="1"/>
    </xf>
    <xf numFmtId="0" fontId="20" fillId="5" borderId="1" xfId="0" applyFont="1" applyFill="1" applyBorder="1" applyAlignment="1">
      <alignment horizontal="right" vertical="center" wrapText="1"/>
    </xf>
    <xf numFmtId="0" fontId="20" fillId="4" borderId="40" xfId="0" applyFont="1" applyFill="1" applyBorder="1" applyAlignment="1">
      <alignment horizontal="center" vertical="center"/>
    </xf>
    <xf numFmtId="0" fontId="20" fillId="4" borderId="41" xfId="0" applyFont="1" applyFill="1" applyBorder="1" applyAlignment="1">
      <alignment horizontal="left" vertical="center"/>
    </xf>
    <xf numFmtId="0" fontId="20" fillId="4" borderId="41" xfId="0" applyFont="1" applyFill="1" applyBorder="1" applyAlignment="1">
      <alignment horizontal="center" vertical="center"/>
    </xf>
    <xf numFmtId="0" fontId="20" fillId="4" borderId="41" xfId="0" applyFont="1" applyFill="1" applyBorder="1" applyAlignment="1">
      <alignment horizontal="center" vertical="center" wrapText="1"/>
    </xf>
    <xf numFmtId="0" fontId="20" fillId="4" borderId="41" xfId="0" applyFont="1" applyFill="1" applyBorder="1" applyAlignment="1">
      <alignment horizontal="right" vertical="center" wrapText="1"/>
    </xf>
    <xf numFmtId="0" fontId="20" fillId="4" borderId="47" xfId="0" applyFont="1" applyFill="1" applyBorder="1" applyAlignment="1">
      <alignment horizontal="center" vertical="center" wrapText="1"/>
    </xf>
    <xf numFmtId="0" fontId="25" fillId="4" borderId="41" xfId="0" applyFont="1" applyFill="1" applyBorder="1" applyAlignment="1">
      <alignment horizontal="center" vertical="center"/>
    </xf>
    <xf numFmtId="0" fontId="20" fillId="4" borderId="46" xfId="0" applyFont="1" applyFill="1" applyBorder="1" applyAlignment="1">
      <alignment horizontal="center" vertical="center"/>
    </xf>
    <xf numFmtId="178" fontId="20" fillId="2" borderId="0" xfId="0" applyNumberFormat="1" applyFont="1" applyFill="1" applyBorder="1" applyAlignment="1">
      <alignment vertical="center" shrinkToFit="1"/>
    </xf>
    <xf numFmtId="178" fontId="20" fillId="2" borderId="5" xfId="0" applyNumberFormat="1" applyFont="1" applyFill="1" applyBorder="1" applyAlignment="1">
      <alignment vertical="center" shrinkToFit="1"/>
    </xf>
    <xf numFmtId="3" fontId="20" fillId="2" borderId="5" xfId="0" applyNumberFormat="1" applyFont="1" applyFill="1" applyBorder="1" applyAlignment="1">
      <alignment horizontal="center" vertical="center" wrapText="1"/>
    </xf>
    <xf numFmtId="3" fontId="20" fillId="2" borderId="5" xfId="0" applyNumberFormat="1" applyFont="1" applyFill="1" applyBorder="1" applyAlignment="1">
      <alignment vertical="center" wrapText="1"/>
    </xf>
    <xf numFmtId="178" fontId="20" fillId="2" borderId="19" xfId="0" applyNumberFormat="1" applyFont="1" applyFill="1" applyBorder="1" applyAlignment="1">
      <alignment vertical="center" shrinkToFit="1"/>
    </xf>
    <xf numFmtId="0" fontId="20" fillId="2" borderId="26" xfId="0" applyNumberFormat="1" applyFont="1" applyFill="1" applyBorder="1" applyAlignment="1">
      <alignment vertical="center" wrapText="1"/>
    </xf>
    <xf numFmtId="0" fontId="20" fillId="0" borderId="6" xfId="0" applyFont="1" applyBorder="1" applyAlignment="1">
      <alignment vertical="center" wrapText="1"/>
    </xf>
    <xf numFmtId="179" fontId="20" fillId="0" borderId="2" xfId="0" applyNumberFormat="1" applyFont="1" applyBorder="1" applyAlignment="1">
      <alignment horizontal="center" vertical="center"/>
    </xf>
    <xf numFmtId="0" fontId="20" fillId="0" borderId="6" xfId="0" applyNumberFormat="1" applyFont="1" applyBorder="1" applyAlignment="1">
      <alignment vertical="center" wrapText="1"/>
    </xf>
    <xf numFmtId="178" fontId="20" fillId="0" borderId="6" xfId="0" applyNumberFormat="1" applyFont="1" applyBorder="1" applyAlignment="1">
      <alignment vertical="center" shrinkToFit="1"/>
    </xf>
    <xf numFmtId="178" fontId="20" fillId="2" borderId="3" xfId="0" applyNumberFormat="1" applyFont="1" applyFill="1" applyBorder="1" applyAlignment="1">
      <alignment vertical="center" shrinkToFit="1"/>
    </xf>
    <xf numFmtId="3" fontId="20" fillId="2" borderId="6" xfId="0" applyNumberFormat="1" applyFont="1" applyFill="1" applyBorder="1" applyAlignment="1">
      <alignment vertical="center" wrapText="1"/>
    </xf>
    <xf numFmtId="0" fontId="20" fillId="0" borderId="9" xfId="0" applyNumberFormat="1" applyFont="1" applyBorder="1" applyAlignment="1">
      <alignment vertical="center" wrapText="1"/>
    </xf>
    <xf numFmtId="0" fontId="20" fillId="0" borderId="6" xfId="0" applyFont="1" applyBorder="1" applyAlignment="1">
      <alignment horizontal="center" vertical="center" wrapText="1"/>
    </xf>
    <xf numFmtId="0" fontId="20" fillId="0" borderId="9" xfId="0" applyFont="1" applyBorder="1" applyAlignment="1">
      <alignment vertical="center" wrapText="1"/>
    </xf>
    <xf numFmtId="0" fontId="20" fillId="0" borderId="9" xfId="0" applyFont="1" applyBorder="1" applyAlignment="1">
      <alignment horizontal="center" vertical="center" wrapText="1"/>
    </xf>
    <xf numFmtId="179" fontId="20" fillId="4" borderId="2" xfId="0" applyNumberFormat="1" applyFont="1" applyFill="1" applyBorder="1" applyAlignment="1">
      <alignment horizontal="center" vertical="center"/>
    </xf>
    <xf numFmtId="0" fontId="20" fillId="4" borderId="3" xfId="0" applyNumberFormat="1" applyFont="1" applyFill="1" applyBorder="1" applyAlignment="1">
      <alignment vertical="center" wrapText="1"/>
    </xf>
    <xf numFmtId="178" fontId="20" fillId="4" borderId="3" xfId="0" applyNumberFormat="1" applyFont="1" applyFill="1" applyBorder="1" applyAlignment="1">
      <alignment vertical="center" shrinkToFit="1"/>
    </xf>
    <xf numFmtId="3" fontId="20" fillId="4" borderId="3" xfId="0" applyNumberFormat="1" applyFont="1" applyFill="1" applyBorder="1" applyAlignment="1">
      <alignment horizontal="center" vertical="center" wrapText="1"/>
    </xf>
    <xf numFmtId="3" fontId="20" fillId="4" borderId="3" xfId="0" applyNumberFormat="1" applyFont="1" applyFill="1" applyBorder="1" applyAlignment="1">
      <alignment vertical="center" wrapText="1"/>
    </xf>
    <xf numFmtId="0" fontId="20" fillId="4" borderId="3" xfId="0" applyNumberFormat="1"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3" xfId="0" applyFont="1" applyFill="1" applyBorder="1" applyAlignment="1">
      <alignment horizontal="center" vertical="center"/>
    </xf>
    <xf numFmtId="0" fontId="20" fillId="4" borderId="13" xfId="0" applyFont="1" applyFill="1" applyBorder="1" applyAlignment="1">
      <alignment horizontal="center" vertical="center"/>
    </xf>
    <xf numFmtId="180" fontId="20" fillId="2" borderId="3" xfId="0" applyNumberFormat="1" applyFont="1" applyFill="1" applyBorder="1" applyAlignment="1">
      <alignment vertical="center" shrinkToFit="1"/>
    </xf>
    <xf numFmtId="179" fontId="20" fillId="0" borderId="20" xfId="0" applyNumberFormat="1" applyFont="1" applyBorder="1" applyAlignment="1">
      <alignment horizontal="center" vertical="center"/>
    </xf>
    <xf numFmtId="0" fontId="20" fillId="0" borderId="16" xfId="0" applyNumberFormat="1" applyFont="1" applyBorder="1" applyAlignment="1">
      <alignment vertical="center" wrapText="1"/>
    </xf>
    <xf numFmtId="178" fontId="20" fillId="0" borderId="16" xfId="0" applyNumberFormat="1" applyFont="1" applyBorder="1" applyAlignment="1">
      <alignment vertical="center" shrinkToFit="1"/>
    </xf>
    <xf numFmtId="178" fontId="20" fillId="2" borderId="48" xfId="0" applyNumberFormat="1" applyFont="1" applyFill="1" applyBorder="1" applyAlignment="1">
      <alignment vertical="center" shrinkToFit="1"/>
    </xf>
    <xf numFmtId="178" fontId="20" fillId="2" borderId="16" xfId="0" applyNumberFormat="1" applyFont="1" applyFill="1" applyBorder="1" applyAlignment="1">
      <alignment vertical="center" shrinkToFit="1"/>
    </xf>
    <xf numFmtId="3" fontId="20" fillId="2" borderId="16" xfId="0" applyNumberFormat="1" applyFont="1" applyFill="1" applyBorder="1" applyAlignment="1">
      <alignment horizontal="center" vertical="center" wrapText="1"/>
    </xf>
    <xf numFmtId="3" fontId="20" fillId="2" borderId="16" xfId="0" applyNumberFormat="1" applyFont="1" applyFill="1" applyBorder="1" applyAlignment="1">
      <alignment vertical="center" wrapText="1"/>
    </xf>
    <xf numFmtId="0" fontId="20" fillId="2" borderId="16" xfId="0" applyNumberFormat="1" applyFont="1" applyFill="1" applyBorder="1" applyAlignment="1">
      <alignment horizontal="center" vertical="center" wrapText="1"/>
    </xf>
    <xf numFmtId="0" fontId="20" fillId="2" borderId="16" xfId="0" applyNumberFormat="1" applyFont="1" applyFill="1" applyBorder="1" applyAlignment="1">
      <alignment vertical="center" wrapText="1"/>
    </xf>
    <xf numFmtId="0" fontId="20" fillId="0" borderId="21" xfId="0" applyNumberFormat="1" applyFont="1" applyBorder="1" applyAlignment="1">
      <alignment vertical="center" wrapText="1"/>
    </xf>
    <xf numFmtId="0" fontId="20" fillId="0" borderId="16" xfId="0" applyFont="1" applyBorder="1" applyAlignment="1">
      <alignment vertical="center" wrapText="1"/>
    </xf>
    <xf numFmtId="0" fontId="20" fillId="0" borderId="21" xfId="0" applyFont="1" applyBorder="1" applyAlignment="1">
      <alignment vertical="center" wrapText="1"/>
    </xf>
    <xf numFmtId="0" fontId="20" fillId="0" borderId="43" xfId="0" applyFont="1" applyBorder="1" applyAlignment="1">
      <alignment horizontal="center" vertical="center" wrapText="1"/>
    </xf>
    <xf numFmtId="0" fontId="20" fillId="0" borderId="27" xfId="0" applyFont="1" applyBorder="1" applyAlignment="1">
      <alignment horizontal="center" vertical="center"/>
    </xf>
    <xf numFmtId="0" fontId="20" fillId="0" borderId="36" xfId="0" applyFont="1" applyBorder="1" applyAlignment="1">
      <alignment horizontal="center" vertical="center"/>
    </xf>
    <xf numFmtId="178" fontId="20" fillId="0" borderId="22" xfId="0" applyNumberFormat="1" applyFont="1" applyBorder="1" applyAlignment="1">
      <alignment vertical="center" shrinkToFit="1"/>
    </xf>
    <xf numFmtId="178" fontId="20" fillId="2" borderId="50" xfId="0" applyNumberFormat="1" applyFont="1" applyFill="1" applyBorder="1" applyAlignment="1">
      <alignment vertical="center" shrinkToFit="1"/>
    </xf>
    <xf numFmtId="178" fontId="20" fillId="2" borderId="22" xfId="0" applyNumberFormat="1" applyFont="1" applyFill="1" applyBorder="1" applyAlignment="1">
      <alignment vertical="center" shrinkToFit="1"/>
    </xf>
    <xf numFmtId="178" fontId="20" fillId="2" borderId="17" xfId="0" applyNumberFormat="1" applyFont="1" applyFill="1" applyBorder="1" applyAlignment="1">
      <alignment vertical="center" shrinkToFit="1"/>
    </xf>
    <xf numFmtId="178" fontId="20" fillId="0" borderId="23" xfId="0" applyNumberFormat="1" applyFont="1" applyBorder="1" applyAlignment="1">
      <alignment vertical="center" shrinkToFit="1"/>
    </xf>
    <xf numFmtId="178" fontId="20" fillId="2" borderId="52" xfId="0" applyNumberFormat="1" applyFont="1" applyFill="1" applyBorder="1" applyAlignment="1">
      <alignment vertical="center" shrinkToFit="1"/>
    </xf>
    <xf numFmtId="178" fontId="20" fillId="2" borderId="23" xfId="0" applyNumberFormat="1" applyFont="1" applyFill="1" applyBorder="1" applyAlignment="1">
      <alignment vertical="center" shrinkToFit="1"/>
    </xf>
    <xf numFmtId="178" fontId="20" fillId="2" borderId="18" xfId="0" applyNumberFormat="1" applyFont="1" applyFill="1" applyBorder="1" applyAlignment="1">
      <alignment vertical="center" shrinkToFit="1"/>
    </xf>
    <xf numFmtId="178" fontId="20" fillId="0" borderId="25" xfId="0" applyNumberFormat="1" applyFont="1" applyBorder="1" applyAlignment="1">
      <alignment vertical="center" shrinkToFit="1"/>
    </xf>
    <xf numFmtId="178" fontId="20" fillId="2" borderId="53" xfId="0" applyNumberFormat="1" applyFont="1" applyFill="1" applyBorder="1" applyAlignment="1">
      <alignment vertical="center" shrinkToFit="1"/>
    </xf>
    <xf numFmtId="178" fontId="20" fillId="2" borderId="25" xfId="0" applyNumberFormat="1" applyFont="1" applyFill="1" applyBorder="1" applyAlignment="1">
      <alignment vertical="center" shrinkToFit="1"/>
    </xf>
    <xf numFmtId="178" fontId="20" fillId="2" borderId="54" xfId="0" applyNumberFormat="1" applyFont="1" applyFill="1" applyBorder="1" applyAlignment="1">
      <alignment vertical="center" shrinkToFit="1"/>
    </xf>
    <xf numFmtId="178" fontId="20" fillId="2" borderId="38" xfId="0" applyNumberFormat="1" applyFont="1" applyFill="1" applyBorder="1" applyAlignment="1">
      <alignment vertical="center" shrinkToFit="1"/>
    </xf>
    <xf numFmtId="178" fontId="20" fillId="2" borderId="21" xfId="0" applyNumberFormat="1" applyFont="1" applyFill="1" applyBorder="1" applyAlignment="1">
      <alignment vertical="center" shrinkToFit="1"/>
    </xf>
    <xf numFmtId="178" fontId="20" fillId="2" borderId="8" xfId="0" applyNumberFormat="1" applyFont="1" applyFill="1" applyBorder="1" applyAlignment="1">
      <alignment vertical="center" shrinkToFit="1"/>
    </xf>
    <xf numFmtId="178" fontId="20" fillId="0" borderId="7" xfId="0" applyNumberFormat="1" applyFont="1" applyBorder="1" applyAlignment="1">
      <alignment vertical="center" shrinkToFit="1"/>
    </xf>
    <xf numFmtId="178" fontId="20" fillId="2" borderId="1" xfId="0" applyNumberFormat="1" applyFont="1" applyFill="1" applyBorder="1" applyAlignment="1">
      <alignment vertical="center" shrinkToFit="1"/>
    </xf>
    <xf numFmtId="178" fontId="20" fillId="2" borderId="7" xfId="0" applyNumberFormat="1" applyFont="1" applyFill="1" applyBorder="1" applyAlignment="1">
      <alignment vertical="center" shrinkToFit="1"/>
    </xf>
    <xf numFmtId="178" fontId="20" fillId="2" borderId="55" xfId="0" applyNumberFormat="1" applyFont="1" applyFill="1" applyBorder="1" applyAlignment="1">
      <alignment vertical="center" shrinkToFit="1"/>
    </xf>
    <xf numFmtId="0" fontId="20" fillId="4" borderId="47" xfId="0" applyFont="1" applyFill="1" applyBorder="1" applyAlignment="1">
      <alignment horizontal="center" vertical="center"/>
    </xf>
    <xf numFmtId="177" fontId="20" fillId="0" borderId="2" xfId="0" applyNumberFormat="1" applyFont="1" applyBorder="1" applyAlignment="1">
      <alignment horizontal="center" vertical="center"/>
    </xf>
    <xf numFmtId="178" fontId="20" fillId="2" borderId="27" xfId="0" applyNumberFormat="1" applyFont="1" applyFill="1" applyBorder="1" applyAlignment="1">
      <alignment vertical="center" shrinkToFit="1"/>
    </xf>
    <xf numFmtId="0" fontId="20" fillId="4" borderId="2" xfId="0" applyFont="1" applyFill="1" applyBorder="1" applyAlignment="1">
      <alignment horizontal="center" vertical="center"/>
    </xf>
    <xf numFmtId="0" fontId="20" fillId="4" borderId="3" xfId="0" applyFont="1" applyFill="1" applyBorder="1" applyAlignment="1">
      <alignment horizontal="left" vertical="center"/>
    </xf>
    <xf numFmtId="177" fontId="20" fillId="0" borderId="20" xfId="0" applyNumberFormat="1" applyFont="1" applyBorder="1" applyAlignment="1">
      <alignment horizontal="center" vertical="center"/>
    </xf>
    <xf numFmtId="0" fontId="20" fillId="0" borderId="16" xfId="0" applyFont="1" applyBorder="1" applyAlignment="1">
      <alignment horizontal="center" vertical="center"/>
    </xf>
    <xf numFmtId="0" fontId="20" fillId="0" borderId="44" xfId="0" applyFont="1" applyBorder="1" applyAlignment="1">
      <alignment horizontal="center" vertical="center"/>
    </xf>
    <xf numFmtId="178" fontId="20" fillId="0" borderId="22" xfId="0" applyNumberFormat="1" applyFont="1" applyBorder="1" applyAlignment="1">
      <alignment horizontal="center" vertical="center"/>
    </xf>
    <xf numFmtId="178" fontId="20" fillId="2" borderId="22" xfId="0" applyNumberFormat="1" applyFont="1" applyFill="1" applyBorder="1" applyAlignment="1">
      <alignment horizontal="center" vertical="center"/>
    </xf>
    <xf numFmtId="178" fontId="20" fillId="0" borderId="6" xfId="0" applyNumberFormat="1" applyFont="1" applyBorder="1" applyAlignment="1">
      <alignment horizontal="center" vertical="center"/>
    </xf>
    <xf numFmtId="178" fontId="20" fillId="0" borderId="23" xfId="0" applyNumberFormat="1" applyFont="1" applyBorder="1" applyAlignment="1">
      <alignment horizontal="center" vertical="center"/>
    </xf>
    <xf numFmtId="178" fontId="20" fillId="2" borderId="23" xfId="0" applyNumberFormat="1" applyFont="1" applyFill="1" applyBorder="1" applyAlignment="1">
      <alignment horizontal="center" vertical="center"/>
    </xf>
    <xf numFmtId="0" fontId="20" fillId="0" borderId="56" xfId="0" applyFont="1" applyBorder="1" applyAlignment="1">
      <alignment horizontal="center" vertical="center"/>
    </xf>
    <xf numFmtId="0" fontId="20" fillId="0" borderId="57" xfId="0" applyFont="1" applyBorder="1" applyAlignment="1">
      <alignment horizontal="center" vertical="center"/>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0" fontId="14" fillId="0" borderId="0" xfId="0" applyFont="1" applyFill="1"/>
    <xf numFmtId="179" fontId="20" fillId="6" borderId="24" xfId="0" applyNumberFormat="1" applyFont="1" applyFill="1" applyBorder="1" applyAlignment="1">
      <alignment horizontal="center" vertical="center"/>
    </xf>
    <xf numFmtId="0" fontId="20" fillId="6" borderId="5" xfId="0" applyNumberFormat="1" applyFont="1" applyFill="1" applyBorder="1" applyAlignment="1">
      <alignment vertical="center" wrapText="1"/>
    </xf>
    <xf numFmtId="178" fontId="20" fillId="6" borderId="5" xfId="0" applyNumberFormat="1" applyFont="1" applyFill="1" applyBorder="1" applyAlignment="1">
      <alignment vertical="center" shrinkToFit="1"/>
    </xf>
    <xf numFmtId="179" fontId="20" fillId="6" borderId="2" xfId="0" applyNumberFormat="1" applyFont="1" applyFill="1" applyBorder="1" applyAlignment="1">
      <alignment horizontal="center" vertical="center"/>
    </xf>
    <xf numFmtId="0" fontId="20" fillId="6" borderId="6" xfId="0" applyNumberFormat="1" applyFont="1" applyFill="1" applyBorder="1" applyAlignment="1">
      <alignment vertical="center" wrapText="1"/>
    </xf>
    <xf numFmtId="178" fontId="20" fillId="6" borderId="6" xfId="0" applyNumberFormat="1" applyFont="1" applyFill="1" applyBorder="1" applyAlignment="1">
      <alignment vertical="center" shrinkToFit="1"/>
    </xf>
    <xf numFmtId="0" fontId="20" fillId="6" borderId="9" xfId="0" applyNumberFormat="1" applyFont="1" applyFill="1" applyBorder="1" applyAlignment="1">
      <alignment vertical="center" wrapText="1"/>
    </xf>
    <xf numFmtId="0" fontId="20" fillId="6" borderId="6" xfId="0" applyFont="1" applyFill="1" applyBorder="1" applyAlignment="1">
      <alignment horizontal="center" vertical="center" wrapText="1"/>
    </xf>
    <xf numFmtId="0" fontId="20" fillId="6" borderId="9" xfId="0" applyFont="1" applyFill="1" applyBorder="1" applyAlignment="1">
      <alignment vertical="center" wrapText="1"/>
    </xf>
    <xf numFmtId="0" fontId="20" fillId="6" borderId="9" xfId="0" applyFont="1" applyFill="1" applyBorder="1" applyAlignment="1">
      <alignment horizontal="center" vertical="center" wrapText="1"/>
    </xf>
    <xf numFmtId="0" fontId="20" fillId="6" borderId="6" xfId="0" applyFont="1" applyFill="1" applyBorder="1" applyAlignment="1">
      <alignment horizontal="center" vertical="center"/>
    </xf>
    <xf numFmtId="0" fontId="20" fillId="6" borderId="35" xfId="0" applyFont="1" applyFill="1" applyBorder="1" applyAlignment="1">
      <alignment horizontal="center" vertical="center"/>
    </xf>
    <xf numFmtId="0" fontId="20" fillId="6" borderId="19" xfId="0" applyNumberFormat="1" applyFont="1" applyFill="1" applyBorder="1" applyAlignment="1">
      <alignment vertical="center" wrapText="1"/>
    </xf>
    <xf numFmtId="0" fontId="20" fillId="6" borderId="5" xfId="0" applyFont="1" applyFill="1" applyBorder="1" applyAlignment="1">
      <alignment horizontal="center" vertical="center" wrapText="1"/>
    </xf>
    <xf numFmtId="0" fontId="20" fillId="6" borderId="19" xfId="0" applyFont="1" applyFill="1" applyBorder="1" applyAlignment="1">
      <alignment vertical="center" wrapText="1"/>
    </xf>
    <xf numFmtId="0" fontId="20" fillId="6" borderId="19" xfId="0" applyFont="1" applyFill="1" applyBorder="1" applyAlignment="1">
      <alignment horizontal="center" vertical="center" wrapText="1"/>
    </xf>
    <xf numFmtId="177" fontId="20" fillId="6" borderId="2" xfId="0" applyNumberFormat="1" applyFont="1" applyFill="1" applyBorder="1" applyAlignment="1">
      <alignment horizontal="center" vertical="center"/>
    </xf>
    <xf numFmtId="177" fontId="20" fillId="6" borderId="61" xfId="0" applyNumberFormat="1" applyFont="1" applyFill="1" applyBorder="1" applyAlignment="1">
      <alignment horizontal="center" vertical="center"/>
    </xf>
    <xf numFmtId="0" fontId="20" fillId="6" borderId="25" xfId="0" applyNumberFormat="1" applyFont="1" applyFill="1" applyBorder="1" applyAlignment="1">
      <alignment vertical="center" wrapText="1"/>
    </xf>
    <xf numFmtId="178" fontId="20" fillId="6" borderId="25" xfId="0" applyNumberFormat="1" applyFont="1" applyFill="1" applyBorder="1" applyAlignment="1">
      <alignment vertical="center" shrinkToFit="1"/>
    </xf>
    <xf numFmtId="177" fontId="20" fillId="6" borderId="29" xfId="0" applyNumberFormat="1" applyFont="1" applyFill="1" applyBorder="1" applyAlignment="1">
      <alignment horizontal="center" vertical="center"/>
    </xf>
    <xf numFmtId="0" fontId="20" fillId="6" borderId="27" xfId="0" applyNumberFormat="1" applyFont="1" applyFill="1" applyBorder="1" applyAlignment="1">
      <alignment vertical="center" wrapText="1"/>
    </xf>
    <xf numFmtId="178" fontId="20" fillId="6" borderId="27" xfId="0" applyNumberFormat="1" applyFont="1" applyFill="1" applyBorder="1" applyAlignment="1">
      <alignment vertical="center" shrinkToFit="1"/>
    </xf>
    <xf numFmtId="0" fontId="20" fillId="6" borderId="54" xfId="0" applyNumberFormat="1" applyFont="1" applyFill="1" applyBorder="1" applyAlignment="1">
      <alignment vertical="center" wrapText="1"/>
    </xf>
    <xf numFmtId="0" fontId="20" fillId="6" borderId="43" xfId="0" applyNumberFormat="1" applyFont="1" applyFill="1" applyBorder="1" applyAlignment="1">
      <alignment vertical="center" wrapText="1"/>
    </xf>
    <xf numFmtId="0" fontId="20" fillId="6" borderId="43" xfId="0" applyFont="1" applyFill="1" applyBorder="1" applyAlignment="1">
      <alignment horizontal="center" vertical="center" wrapText="1"/>
    </xf>
    <xf numFmtId="177" fontId="14" fillId="6" borderId="40" xfId="0" applyNumberFormat="1" applyFont="1" applyFill="1" applyBorder="1" applyAlignment="1">
      <alignment horizontal="center" vertical="center"/>
    </xf>
    <xf numFmtId="0" fontId="14" fillId="6" borderId="42" xfId="0" applyNumberFormat="1" applyFont="1" applyFill="1" applyBorder="1" applyAlignment="1">
      <alignment vertical="center" wrapText="1"/>
    </xf>
    <xf numFmtId="0" fontId="14" fillId="6" borderId="41" xfId="0" applyFont="1" applyFill="1" applyBorder="1" applyAlignment="1">
      <alignment vertical="center" wrapText="1"/>
    </xf>
    <xf numFmtId="0" fontId="14" fillId="6" borderId="47" xfId="0" applyNumberFormat="1" applyFont="1" applyFill="1" applyBorder="1" applyAlignment="1">
      <alignment horizontal="center" vertical="center" wrapText="1"/>
    </xf>
    <xf numFmtId="0" fontId="14" fillId="6" borderId="62" xfId="0" applyNumberFormat="1" applyFont="1" applyFill="1" applyBorder="1" applyAlignment="1">
      <alignment horizontal="center" vertical="center" wrapText="1"/>
    </xf>
    <xf numFmtId="0" fontId="14" fillId="6" borderId="46" xfId="0" applyNumberFormat="1" applyFont="1" applyFill="1" applyBorder="1" applyAlignment="1">
      <alignment horizontal="center" vertical="center" wrapText="1"/>
    </xf>
    <xf numFmtId="177" fontId="14" fillId="6" borderId="2" xfId="0" applyNumberFormat="1" applyFont="1" applyFill="1" applyBorder="1" applyAlignment="1">
      <alignment horizontal="center" vertical="center"/>
    </xf>
    <xf numFmtId="0" fontId="14" fillId="6" borderId="6" xfId="0" applyNumberFormat="1" applyFont="1" applyFill="1" applyBorder="1" applyAlignment="1">
      <alignment vertical="center" wrapText="1"/>
    </xf>
    <xf numFmtId="0" fontId="14" fillId="6" borderId="3" xfId="0" applyFont="1" applyFill="1" applyBorder="1" applyAlignment="1">
      <alignment vertical="center" wrapText="1"/>
    </xf>
    <xf numFmtId="0" fontId="14" fillId="6" borderId="9" xfId="0" quotePrefix="1" applyNumberFormat="1" applyFont="1" applyFill="1" applyBorder="1" applyAlignment="1">
      <alignment horizontal="center" vertical="center" wrapText="1"/>
    </xf>
    <xf numFmtId="0" fontId="14" fillId="6" borderId="11" xfId="0" quotePrefix="1" applyNumberFormat="1" applyFont="1" applyFill="1" applyBorder="1" applyAlignment="1">
      <alignment horizontal="center" vertical="center" wrapText="1"/>
    </xf>
    <xf numFmtId="0" fontId="14" fillId="6" borderId="13" xfId="0" applyNumberFormat="1" applyFont="1" applyFill="1" applyBorder="1" applyAlignment="1">
      <alignment horizontal="center" vertical="center" wrapText="1"/>
    </xf>
    <xf numFmtId="0" fontId="14" fillId="6" borderId="9" xfId="0" applyNumberFormat="1" applyFont="1" applyFill="1" applyBorder="1" applyAlignment="1">
      <alignment horizontal="center" vertical="center" wrapText="1"/>
    </xf>
    <xf numFmtId="0" fontId="14" fillId="6" borderId="11" xfId="0" applyNumberFormat="1" applyFont="1" applyFill="1" applyBorder="1" applyAlignment="1">
      <alignment horizontal="center" vertical="center" wrapText="1"/>
    </xf>
    <xf numFmtId="0" fontId="14" fillId="0" borderId="0" xfId="0" applyFont="1" applyAlignment="1">
      <alignment horizontal="left" vertical="center"/>
    </xf>
    <xf numFmtId="0" fontId="14" fillId="6" borderId="42" xfId="0" applyNumberFormat="1" applyFont="1" applyFill="1" applyBorder="1" applyAlignment="1">
      <alignment horizontal="left" vertical="center" wrapText="1"/>
    </xf>
    <xf numFmtId="0" fontId="14" fillId="6" borderId="6" xfId="0" applyNumberFormat="1" applyFont="1" applyFill="1" applyBorder="1" applyAlignment="1">
      <alignment horizontal="left" vertical="center" wrapText="1"/>
    </xf>
    <xf numFmtId="0" fontId="14" fillId="0" borderId="6" xfId="0" applyNumberFormat="1" applyFont="1" applyBorder="1" applyAlignment="1">
      <alignment horizontal="left" vertical="center" wrapText="1"/>
    </xf>
    <xf numFmtId="0" fontId="14" fillId="0" borderId="8" xfId="0" applyNumberFormat="1" applyFont="1" applyBorder="1" applyAlignment="1">
      <alignment horizontal="left" vertical="center" wrapText="1"/>
    </xf>
    <xf numFmtId="0" fontId="14" fillId="0" borderId="5" xfId="0" applyNumberFormat="1" applyFont="1" applyBorder="1" applyAlignment="1">
      <alignment horizontal="left" vertical="center"/>
    </xf>
    <xf numFmtId="0" fontId="14" fillId="0" borderId="6" xfId="0" applyNumberFormat="1" applyFont="1" applyBorder="1" applyAlignment="1">
      <alignment horizontal="left" vertical="center"/>
    </xf>
    <xf numFmtId="0" fontId="14" fillId="0" borderId="7" xfId="0" applyNumberFormat="1" applyFont="1" applyBorder="1" applyAlignment="1">
      <alignment horizontal="left" vertical="center"/>
    </xf>
    <xf numFmtId="0" fontId="14" fillId="6" borderId="6" xfId="0" applyNumberFormat="1" applyFont="1" applyFill="1" applyBorder="1" applyAlignment="1">
      <alignment horizontal="left" vertical="center" wrapText="1" shrinkToFit="1"/>
    </xf>
    <xf numFmtId="0" fontId="14" fillId="0" borderId="6" xfId="0" applyNumberFormat="1" applyFont="1" applyBorder="1" applyAlignment="1">
      <alignment horizontal="left" vertical="center" wrapText="1" shrinkToFit="1"/>
    </xf>
    <xf numFmtId="0" fontId="14" fillId="0" borderId="8" xfId="0" applyNumberFormat="1" applyFont="1" applyBorder="1" applyAlignment="1">
      <alignment horizontal="left" vertical="center" wrapText="1" shrinkToFit="1"/>
    </xf>
    <xf numFmtId="0" fontId="14" fillId="6" borderId="42" xfId="0" applyNumberFormat="1" applyFont="1" applyFill="1" applyBorder="1" applyAlignment="1">
      <alignment horizontal="left" vertical="center" wrapText="1" shrinkToFit="1"/>
    </xf>
    <xf numFmtId="3" fontId="20" fillId="2" borderId="25" xfId="0" applyNumberFormat="1" applyFont="1" applyFill="1" applyBorder="1" applyAlignment="1">
      <alignment horizontal="left" vertical="top" wrapText="1"/>
    </xf>
    <xf numFmtId="3" fontId="20" fillId="2" borderId="6" xfId="0" applyNumberFormat="1" applyFont="1" applyFill="1" applyBorder="1" applyAlignment="1">
      <alignment horizontal="left" vertical="top" wrapText="1"/>
    </xf>
    <xf numFmtId="3" fontId="20" fillId="2" borderId="27" xfId="0" applyNumberFormat="1" applyFont="1" applyFill="1" applyBorder="1" applyAlignment="1">
      <alignment horizontal="left" vertical="top" wrapText="1"/>
    </xf>
    <xf numFmtId="0" fontId="20" fillId="4" borderId="3" xfId="0" applyFont="1" applyFill="1" applyBorder="1" applyAlignment="1">
      <alignment horizontal="left" vertical="top" wrapText="1"/>
    </xf>
    <xf numFmtId="3" fontId="20" fillId="2" borderId="16" xfId="0" applyNumberFormat="1" applyFont="1" applyFill="1" applyBorder="1" applyAlignment="1">
      <alignment horizontal="left" vertical="top" wrapText="1"/>
    </xf>
    <xf numFmtId="178" fontId="14" fillId="0" borderId="0" xfId="0" applyNumberFormat="1" applyFont="1" applyFill="1" applyBorder="1" applyAlignment="1">
      <alignment vertical="center" shrinkToFit="1"/>
    </xf>
    <xf numFmtId="178" fontId="14" fillId="0" borderId="0" xfId="0" applyNumberFormat="1" applyFont="1" applyFill="1" applyBorder="1" applyAlignment="1">
      <alignment horizontal="center" vertical="center" shrinkToFit="1"/>
    </xf>
    <xf numFmtId="3" fontId="14" fillId="0" borderId="0" xfId="0" applyNumberFormat="1" applyFont="1" applyFill="1" applyBorder="1" applyAlignment="1">
      <alignment horizontal="center" vertical="center" wrapText="1"/>
    </xf>
    <xf numFmtId="3" fontId="14" fillId="0" borderId="0" xfId="0" applyNumberFormat="1" applyFont="1" applyFill="1" applyBorder="1" applyAlignment="1">
      <alignment horizontal="center" vertical="center" shrinkToFit="1"/>
    </xf>
    <xf numFmtId="3" fontId="14" fillId="0" borderId="0" xfId="0" applyNumberFormat="1" applyFont="1" applyFill="1" applyBorder="1" applyAlignment="1">
      <alignment vertical="center" shrinkToFit="1"/>
    </xf>
    <xf numFmtId="0" fontId="14" fillId="0" borderId="0" xfId="0" applyFont="1" applyFill="1" applyBorder="1" applyAlignment="1">
      <alignment vertical="center"/>
    </xf>
    <xf numFmtId="0" fontId="20" fillId="2" borderId="6" xfId="0" applyFont="1" applyFill="1" applyBorder="1" applyAlignment="1">
      <alignment horizontal="center" vertical="center"/>
    </xf>
    <xf numFmtId="0" fontId="20" fillId="0" borderId="35" xfId="0" applyFont="1" applyFill="1" applyBorder="1" applyAlignment="1">
      <alignment horizontal="center" vertical="center"/>
    </xf>
    <xf numFmtId="177" fontId="20" fillId="2" borderId="61" xfId="0" applyNumberFormat="1" applyFont="1" applyFill="1" applyBorder="1" applyAlignment="1">
      <alignment horizontal="center" vertical="center"/>
    </xf>
    <xf numFmtId="178" fontId="32" fillId="0" borderId="17" xfId="0" applyNumberFormat="1" applyFont="1" applyBorder="1" applyAlignment="1">
      <alignment horizontal="center" vertical="center"/>
    </xf>
    <xf numFmtId="0" fontId="20" fillId="2" borderId="22" xfId="0" applyFont="1" applyFill="1" applyBorder="1" applyAlignment="1">
      <alignment horizontal="center" vertical="center"/>
    </xf>
    <xf numFmtId="178" fontId="32" fillId="0" borderId="9" xfId="0" applyNumberFormat="1" applyFont="1" applyBorder="1" applyAlignment="1">
      <alignment horizontal="center" vertical="center"/>
    </xf>
    <xf numFmtId="178" fontId="32" fillId="0" borderId="18" xfId="0" applyNumberFormat="1" applyFont="1" applyBorder="1" applyAlignment="1">
      <alignment horizontal="center" vertical="center"/>
    </xf>
    <xf numFmtId="0" fontId="20" fillId="2" borderId="23" xfId="0" applyFont="1" applyFill="1" applyBorder="1" applyAlignment="1">
      <alignment horizontal="center" vertical="center"/>
    </xf>
    <xf numFmtId="178" fontId="32" fillId="0" borderId="11" xfId="0" applyNumberFormat="1" applyFont="1" applyFill="1" applyBorder="1" applyAlignment="1">
      <alignment horizontal="right" vertical="center" shrinkToFit="1"/>
    </xf>
    <xf numFmtId="0" fontId="20" fillId="0" borderId="6" xfId="0" applyFont="1" applyFill="1" applyBorder="1" applyAlignment="1">
      <alignment vertical="center" wrapText="1"/>
    </xf>
    <xf numFmtId="178" fontId="32" fillId="0" borderId="3" xfId="0" applyNumberFormat="1" applyFont="1" applyFill="1" applyBorder="1" applyAlignment="1">
      <alignment vertical="center" shrinkToFit="1"/>
    </xf>
    <xf numFmtId="178" fontId="32" fillId="0" borderId="65" xfId="0" applyNumberFormat="1" applyFont="1" applyFill="1" applyBorder="1" applyAlignment="1">
      <alignment horizontal="right" vertical="center" shrinkToFit="1"/>
    </xf>
    <xf numFmtId="177" fontId="20" fillId="0" borderId="61" xfId="0" applyNumberFormat="1" applyFont="1" applyFill="1" applyBorder="1" applyAlignment="1">
      <alignment horizontal="center" vertical="center"/>
    </xf>
    <xf numFmtId="0" fontId="20" fillId="0" borderId="5" xfId="0" applyNumberFormat="1" applyFont="1" applyFill="1" applyBorder="1" applyAlignment="1">
      <alignment vertical="center" wrapText="1"/>
    </xf>
    <xf numFmtId="3" fontId="20" fillId="0" borderId="6" xfId="0" applyNumberFormat="1" applyFont="1" applyFill="1" applyBorder="1" applyAlignment="1">
      <alignment horizontal="left" vertical="center" wrapText="1"/>
    </xf>
    <xf numFmtId="0" fontId="20" fillId="4" borderId="41" xfId="0" applyFont="1" applyFill="1" applyBorder="1" applyAlignment="1">
      <alignment horizontal="left" vertical="top" wrapText="1"/>
    </xf>
    <xf numFmtId="3" fontId="20" fillId="2" borderId="6" xfId="0" applyNumberFormat="1" applyFont="1" applyFill="1" applyBorder="1" applyAlignment="1">
      <alignment horizontal="center" vertical="center" wrapText="1"/>
    </xf>
    <xf numFmtId="178" fontId="32" fillId="0" borderId="53" xfId="0" applyNumberFormat="1" applyFont="1" applyFill="1" applyBorder="1" applyAlignment="1">
      <alignment vertical="center" shrinkToFit="1"/>
    </xf>
    <xf numFmtId="0" fontId="25" fillId="0" borderId="6" xfId="0" applyFont="1" applyFill="1" applyBorder="1" applyAlignment="1" applyProtection="1">
      <alignment horizontal="left" vertical="center" wrapText="1" shrinkToFit="1"/>
      <protection locked="0"/>
    </xf>
    <xf numFmtId="178" fontId="32" fillId="0" borderId="9" xfId="0" applyNumberFormat="1" applyFont="1" applyFill="1" applyBorder="1" applyAlignment="1">
      <alignment horizontal="right" vertical="center" shrinkToFit="1"/>
    </xf>
    <xf numFmtId="178" fontId="32" fillId="0" borderId="6" xfId="0" applyNumberFormat="1" applyFont="1" applyFill="1" applyBorder="1" applyAlignment="1">
      <alignment vertical="center" shrinkToFit="1"/>
    </xf>
    <xf numFmtId="0" fontId="20" fillId="0" borderId="9" xfId="0" applyNumberFormat="1" applyFont="1" applyFill="1" applyBorder="1" applyAlignment="1">
      <alignment vertical="center" wrapText="1"/>
    </xf>
    <xf numFmtId="3" fontId="20" fillId="0" borderId="6" xfId="0" applyNumberFormat="1" applyFont="1" applyFill="1" applyBorder="1" applyAlignment="1">
      <alignment horizontal="center" vertical="center" wrapText="1"/>
    </xf>
    <xf numFmtId="178" fontId="23" fillId="0" borderId="0" xfId="0" applyNumberFormat="1" applyFont="1" applyFill="1" applyBorder="1" applyAlignment="1">
      <alignment vertical="center" shrinkToFit="1"/>
    </xf>
    <xf numFmtId="178" fontId="23" fillId="0" borderId="3" xfId="0" applyNumberFormat="1" applyFont="1" applyFill="1" applyBorder="1" applyAlignment="1">
      <alignment vertical="center" shrinkToFit="1"/>
    </xf>
    <xf numFmtId="178" fontId="20" fillId="2" borderId="9" xfId="0" applyNumberFormat="1" applyFont="1" applyFill="1" applyBorder="1" applyAlignment="1">
      <alignment vertical="center" shrinkToFit="1"/>
    </xf>
    <xf numFmtId="178" fontId="20" fillId="2" borderId="6" xfId="0" applyNumberFormat="1" applyFont="1" applyFill="1" applyBorder="1" applyAlignment="1">
      <alignment horizontal="center" vertical="center"/>
    </xf>
    <xf numFmtId="0" fontId="20" fillId="2" borderId="9" xfId="0" applyFont="1" applyFill="1" applyBorder="1" applyAlignment="1">
      <alignment vertical="center" wrapText="1"/>
    </xf>
    <xf numFmtId="0" fontId="20" fillId="2" borderId="9" xfId="0" applyFont="1" applyFill="1" applyBorder="1" applyAlignment="1">
      <alignment horizontal="left" vertical="center" wrapText="1"/>
    </xf>
    <xf numFmtId="0" fontId="20" fillId="0" borderId="9" xfId="0" applyFont="1" applyFill="1" applyBorder="1" applyAlignment="1">
      <alignment vertical="center" wrapText="1"/>
    </xf>
    <xf numFmtId="0" fontId="20" fillId="0" borderId="9" xfId="0" applyFont="1" applyFill="1" applyBorder="1" applyAlignment="1">
      <alignment horizontal="left" vertical="center" wrapText="1"/>
    </xf>
    <xf numFmtId="178" fontId="20" fillId="0" borderId="6" xfId="0" applyNumberFormat="1" applyFont="1" applyFill="1" applyBorder="1" applyAlignment="1">
      <alignment vertical="center" shrinkToFit="1"/>
    </xf>
    <xf numFmtId="0" fontId="20" fillId="2" borderId="6" xfId="0" applyNumberFormat="1" applyFont="1" applyFill="1" applyBorder="1" applyAlignment="1">
      <alignment vertical="center" wrapText="1"/>
    </xf>
    <xf numFmtId="0" fontId="20" fillId="0" borderId="35" xfId="0" applyFont="1" applyBorder="1" applyAlignment="1">
      <alignment horizontal="center" vertical="center"/>
    </xf>
    <xf numFmtId="0" fontId="20" fillId="2" borderId="9" xfId="0" applyNumberFormat="1" applyFont="1" applyFill="1" applyBorder="1" applyAlignment="1">
      <alignment vertical="center" wrapText="1"/>
    </xf>
    <xf numFmtId="0" fontId="20" fillId="0" borderId="6" xfId="0" applyFont="1" applyBorder="1" applyAlignment="1">
      <alignment horizontal="center" vertical="center"/>
    </xf>
    <xf numFmtId="178" fontId="20" fillId="2" borderId="6" xfId="0" applyNumberFormat="1" applyFont="1" applyFill="1" applyBorder="1" applyAlignment="1">
      <alignment vertical="center" shrinkToFit="1"/>
    </xf>
    <xf numFmtId="0" fontId="14" fillId="0" borderId="0" xfId="0" applyFont="1" applyBorder="1" applyAlignment="1">
      <alignment vertical="center"/>
    </xf>
    <xf numFmtId="178" fontId="14" fillId="2" borderId="0" xfId="0" applyNumberFormat="1" applyFont="1" applyFill="1" applyBorder="1" applyAlignment="1">
      <alignment vertical="center" shrinkToFit="1"/>
    </xf>
    <xf numFmtId="0" fontId="14" fillId="2" borderId="0" xfId="0" applyFont="1" applyFill="1"/>
    <xf numFmtId="0" fontId="14" fillId="0" borderId="0" xfId="0" applyFont="1" applyBorder="1" applyAlignment="1">
      <alignment horizontal="center" vertical="center"/>
    </xf>
    <xf numFmtId="178" fontId="14" fillId="0" borderId="0" xfId="0" applyNumberFormat="1" applyFont="1" applyBorder="1" applyAlignment="1">
      <alignment vertical="center" shrinkToFit="1"/>
    </xf>
    <xf numFmtId="0" fontId="14" fillId="2" borderId="0" xfId="0" applyFont="1" applyFill="1" applyBorder="1" applyAlignment="1">
      <alignment horizontal="center" vertical="center"/>
    </xf>
    <xf numFmtId="178" fontId="14" fillId="2" borderId="0" xfId="0" applyNumberFormat="1" applyFont="1" applyFill="1" applyBorder="1" applyAlignment="1">
      <alignment horizontal="center" vertical="center" shrinkToFit="1"/>
    </xf>
    <xf numFmtId="3" fontId="14" fillId="2" borderId="0" xfId="0" applyNumberFormat="1" applyFont="1" applyFill="1" applyBorder="1" applyAlignment="1">
      <alignment horizontal="center" vertical="center" wrapText="1"/>
    </xf>
    <xf numFmtId="3" fontId="14" fillId="0" borderId="0" xfId="0" applyNumberFormat="1" applyFont="1" applyBorder="1" applyAlignment="1">
      <alignment vertical="center" shrinkToFit="1"/>
    </xf>
    <xf numFmtId="0" fontId="14" fillId="0" borderId="0" xfId="0" applyFont="1" applyBorder="1" applyAlignment="1"/>
    <xf numFmtId="177" fontId="14" fillId="0" borderId="0" xfId="0" applyNumberFormat="1" applyFont="1" applyBorder="1" applyAlignment="1">
      <alignment horizontal="left"/>
    </xf>
    <xf numFmtId="177" fontId="14" fillId="0" borderId="0" xfId="0" applyNumberFormat="1" applyFont="1" applyFill="1" applyBorder="1" applyAlignment="1">
      <alignment horizontal="left" vertical="center"/>
    </xf>
    <xf numFmtId="177" fontId="23" fillId="0" borderId="0" xfId="0" applyNumberFormat="1" applyFont="1" applyFill="1" applyBorder="1" applyAlignment="1">
      <alignment horizontal="center" vertical="center"/>
    </xf>
    <xf numFmtId="178" fontId="14" fillId="0" borderId="0" xfId="0" applyNumberFormat="1" applyFont="1" applyFill="1" applyBorder="1" applyAlignment="1">
      <alignment vertical="center" shrinkToFit="1"/>
    </xf>
    <xf numFmtId="0" fontId="23" fillId="0" borderId="0" xfId="0" applyFont="1" applyFill="1" applyBorder="1" applyAlignment="1">
      <alignment horizontal="center" vertical="center"/>
    </xf>
    <xf numFmtId="0" fontId="14" fillId="0" borderId="0" xfId="0" applyFont="1"/>
    <xf numFmtId="0" fontId="14" fillId="0" borderId="0" xfId="0" applyFont="1" applyFill="1" applyAlignment="1"/>
    <xf numFmtId="0" fontId="14" fillId="0" borderId="0" xfId="0" applyFont="1" applyFill="1" applyBorder="1" applyAlignment="1"/>
    <xf numFmtId="0" fontId="14" fillId="0" borderId="0" xfId="0" applyFont="1" applyFill="1"/>
    <xf numFmtId="177" fontId="14" fillId="0" borderId="0" xfId="0" applyNumberFormat="1" applyFont="1" applyFill="1" applyBorder="1" applyAlignment="1"/>
    <xf numFmtId="177" fontId="14" fillId="0" borderId="0" xfId="0" applyNumberFormat="1" applyFont="1" applyFill="1" applyBorder="1" applyAlignment="1">
      <alignment horizontal="left"/>
    </xf>
    <xf numFmtId="3" fontId="14" fillId="0" borderId="0" xfId="0" applyNumberFormat="1" applyFont="1" applyFill="1" applyBorder="1" applyAlignment="1">
      <alignment vertical="center" shrinkToFit="1"/>
    </xf>
    <xf numFmtId="0" fontId="14" fillId="0" borderId="0" xfId="0" applyFont="1" applyFill="1" applyBorder="1" applyAlignment="1">
      <alignment vertical="center"/>
    </xf>
    <xf numFmtId="176" fontId="14" fillId="0" borderId="0" xfId="0" applyNumberFormat="1" applyFont="1" applyAlignment="1"/>
    <xf numFmtId="0" fontId="14" fillId="0" borderId="0" xfId="0" applyFont="1" applyAlignment="1"/>
    <xf numFmtId="177" fontId="14" fillId="0" borderId="0" xfId="0" applyNumberFormat="1" applyFont="1" applyBorder="1" applyAlignment="1"/>
    <xf numFmtId="177" fontId="14" fillId="0" borderId="0" xfId="0" applyNumberFormat="1" applyFont="1" applyBorder="1" applyAlignment="1">
      <alignment horizontal="left" vertical="center"/>
    </xf>
    <xf numFmtId="0" fontId="14" fillId="0" borderId="0" xfId="0" applyNumberFormat="1" applyFont="1" applyBorder="1" applyAlignment="1">
      <alignment horizontal="left" vertical="center"/>
    </xf>
    <xf numFmtId="0" fontId="14" fillId="0" borderId="0" xfId="0" applyFont="1" applyBorder="1" applyAlignment="1">
      <alignment horizontal="left" vertical="center"/>
    </xf>
    <xf numFmtId="0" fontId="25" fillId="4" borderId="3" xfId="0" applyFont="1" applyFill="1" applyBorder="1" applyAlignment="1">
      <alignment horizontal="center" vertical="center"/>
    </xf>
    <xf numFmtId="0" fontId="20" fillId="0" borderId="9" xfId="0" applyFont="1" applyFill="1" applyBorder="1" applyAlignment="1">
      <alignment horizontal="center" vertical="center" wrapText="1"/>
    </xf>
    <xf numFmtId="0" fontId="0" fillId="0" borderId="0" xfId="0" applyBorder="1" applyAlignment="1"/>
    <xf numFmtId="0" fontId="14" fillId="0" borderId="9" xfId="0" applyFont="1" applyFill="1" applyBorder="1" applyAlignment="1">
      <alignment vertical="center" wrapText="1"/>
    </xf>
    <xf numFmtId="0" fontId="14" fillId="0" borderId="28" xfId="0" applyFont="1" applyFill="1" applyBorder="1" applyAlignment="1">
      <alignment vertical="center" wrapText="1"/>
    </xf>
    <xf numFmtId="177" fontId="0" fillId="0" borderId="3" xfId="0" applyNumberFormat="1" applyFont="1" applyFill="1" applyBorder="1" applyAlignment="1" applyProtection="1">
      <alignment vertical="center" wrapText="1"/>
      <protection locked="0"/>
    </xf>
    <xf numFmtId="181" fontId="0" fillId="0" borderId="11" xfId="0" applyNumberFormat="1" applyFont="1" applyFill="1" applyBorder="1" applyAlignment="1" applyProtection="1">
      <alignment vertical="center" wrapText="1"/>
      <protection locked="0"/>
    </xf>
    <xf numFmtId="0" fontId="14" fillId="3" borderId="3" xfId="0" applyFont="1" applyFill="1" applyBorder="1"/>
    <xf numFmtId="0" fontId="14" fillId="0" borderId="3" xfId="0" applyFont="1" applyFill="1" applyBorder="1" applyAlignment="1">
      <alignment vertical="center" wrapText="1"/>
    </xf>
    <xf numFmtId="0" fontId="14" fillId="0" borderId="54" xfId="0" applyFont="1" applyFill="1" applyBorder="1" applyAlignment="1">
      <alignment vertical="center" wrapText="1"/>
    </xf>
    <xf numFmtId="0" fontId="14" fillId="0" borderId="53" xfId="0" applyFont="1" applyFill="1" applyBorder="1" applyAlignment="1">
      <alignment vertical="center" wrapText="1"/>
    </xf>
    <xf numFmtId="177" fontId="0" fillId="0" borderId="53" xfId="0" applyNumberFormat="1" applyFont="1" applyFill="1" applyBorder="1" applyAlignment="1" applyProtection="1">
      <alignment vertical="center" wrapText="1"/>
      <protection locked="0"/>
    </xf>
    <xf numFmtId="181" fontId="0" fillId="0" borderId="129" xfId="0" applyNumberFormat="1" applyFont="1" applyFill="1" applyBorder="1" applyAlignment="1" applyProtection="1">
      <alignment vertical="center" wrapText="1"/>
      <protection locked="0"/>
    </xf>
    <xf numFmtId="177" fontId="38" fillId="0" borderId="0" xfId="0" applyNumberFormat="1" applyFont="1" applyFill="1" applyBorder="1" applyAlignment="1" applyProtection="1">
      <alignment vertical="center" wrapText="1"/>
      <protection locked="0"/>
    </xf>
    <xf numFmtId="0" fontId="14" fillId="3" borderId="3" xfId="0" applyFont="1" applyFill="1" applyBorder="1" applyAlignment="1">
      <alignment vertical="center"/>
    </xf>
    <xf numFmtId="0" fontId="14" fillId="0" borderId="2" xfId="0" applyFont="1" applyBorder="1" applyAlignment="1">
      <alignment horizontal="center" vertical="center"/>
    </xf>
    <xf numFmtId="0" fontId="14" fillId="0" borderId="9" xfId="0" applyFont="1" applyBorder="1" applyAlignment="1">
      <alignment horizontal="center" vertical="center"/>
    </xf>
    <xf numFmtId="0" fontId="14" fillId="0" borderId="35" xfId="0" applyFont="1" applyBorder="1" applyAlignment="1">
      <alignment horizontal="center" vertical="center"/>
    </xf>
    <xf numFmtId="178" fontId="36" fillId="0" borderId="6" xfId="0" applyNumberFormat="1" applyFont="1" applyFill="1" applyBorder="1" applyAlignment="1">
      <alignment vertical="center" shrinkToFit="1"/>
    </xf>
    <xf numFmtId="178" fontId="36" fillId="0" borderId="6" xfId="0" applyNumberFormat="1" applyFont="1" applyFill="1" applyBorder="1" applyAlignment="1">
      <alignment horizontal="right" vertical="center" shrinkToFit="1"/>
    </xf>
    <xf numFmtId="178" fontId="39" fillId="2" borderId="6" xfId="0" applyNumberFormat="1" applyFont="1" applyFill="1" applyBorder="1" applyAlignment="1">
      <alignment horizontal="right" vertical="center" shrinkToFit="1"/>
    </xf>
    <xf numFmtId="178" fontId="39" fillId="2" borderId="6" xfId="0" applyNumberFormat="1" applyFont="1" applyFill="1" applyBorder="1" applyAlignment="1">
      <alignment horizontal="center" vertical="center" shrinkToFit="1"/>
    </xf>
    <xf numFmtId="0" fontId="20" fillId="0" borderId="6" xfId="0" applyNumberFormat="1" applyFont="1" applyFill="1" applyBorder="1" applyAlignment="1">
      <alignment horizontal="left" vertical="center" wrapText="1"/>
    </xf>
    <xf numFmtId="3" fontId="23" fillId="2" borderId="6" xfId="0" applyNumberFormat="1" applyFont="1" applyFill="1" applyBorder="1" applyAlignment="1">
      <alignment horizontal="left" vertical="center" wrapText="1"/>
    </xf>
    <xf numFmtId="178" fontId="32" fillId="0" borderId="5" xfId="0" applyNumberFormat="1" applyFont="1" applyFill="1" applyBorder="1" applyAlignment="1">
      <alignment horizontal="right" vertical="center" shrinkToFit="1"/>
    </xf>
    <xf numFmtId="178" fontId="36" fillId="0" borderId="11" xfId="0" applyNumberFormat="1" applyFont="1" applyFill="1" applyBorder="1" applyAlignment="1">
      <alignment vertical="center" shrinkToFit="1"/>
    </xf>
    <xf numFmtId="177" fontId="14" fillId="0" borderId="2" xfId="0" applyNumberFormat="1" applyFont="1" applyFill="1" applyBorder="1" applyAlignment="1">
      <alignment horizontal="center" vertical="center"/>
    </xf>
    <xf numFmtId="0" fontId="14" fillId="0" borderId="6" xfId="0" applyFont="1" applyFill="1" applyBorder="1" applyAlignment="1">
      <alignment horizontal="left" vertical="center" wrapText="1" shrinkToFit="1"/>
    </xf>
    <xf numFmtId="0" fontId="14" fillId="0" borderId="6" xfId="0" applyFont="1" applyFill="1" applyBorder="1" applyAlignment="1">
      <alignment horizontal="left" vertical="center" wrapText="1"/>
    </xf>
    <xf numFmtId="0" fontId="14" fillId="0" borderId="9" xfId="0" applyNumberFormat="1" applyFont="1" applyFill="1" applyBorder="1" applyAlignment="1">
      <alignment horizontal="center" vertical="center" wrapText="1"/>
    </xf>
    <xf numFmtId="0" fontId="14" fillId="0" borderId="6" xfId="0" applyFont="1" applyFill="1" applyBorder="1" applyAlignment="1">
      <alignment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0" xfId="0" applyFont="1" applyFill="1" applyAlignment="1">
      <alignment vertical="center"/>
    </xf>
    <xf numFmtId="178" fontId="23" fillId="0" borderId="5" xfId="0" applyNumberFormat="1" applyFont="1" applyFill="1" applyBorder="1" applyAlignment="1">
      <alignment vertical="center" shrinkToFit="1"/>
    </xf>
    <xf numFmtId="0" fontId="23" fillId="0" borderId="25" xfId="0" applyNumberFormat="1" applyFont="1" applyFill="1" applyBorder="1" applyAlignment="1">
      <alignment horizontal="center" vertical="center" wrapText="1"/>
    </xf>
    <xf numFmtId="0" fontId="23" fillId="0" borderId="26" xfId="0" applyNumberFormat="1" applyFont="1" applyFill="1" applyBorder="1" applyAlignment="1">
      <alignment vertical="center" wrapText="1"/>
    </xf>
    <xf numFmtId="178" fontId="23" fillId="0" borderId="6" xfId="0" applyNumberFormat="1" applyFont="1" applyFill="1" applyBorder="1" applyAlignment="1">
      <alignment vertical="center" shrinkToFit="1"/>
    </xf>
    <xf numFmtId="0" fontId="23" fillId="0" borderId="6" xfId="0" applyNumberFormat="1" applyFont="1" applyFill="1" applyBorder="1" applyAlignment="1">
      <alignment horizontal="center" vertical="center" wrapText="1"/>
    </xf>
    <xf numFmtId="0" fontId="23" fillId="0" borderId="6" xfId="0" applyNumberFormat="1" applyFont="1" applyFill="1" applyBorder="1" applyAlignment="1">
      <alignment vertical="center" wrapText="1"/>
    </xf>
    <xf numFmtId="0" fontId="20" fillId="2" borderId="25" xfId="0" applyNumberFormat="1" applyFont="1" applyFill="1" applyBorder="1" applyAlignment="1">
      <alignment horizontal="center" vertical="center" wrapText="1"/>
    </xf>
    <xf numFmtId="0" fontId="14" fillId="0" borderId="28" xfId="0" applyFont="1" applyFill="1" applyBorder="1" applyAlignment="1">
      <alignment horizontal="center" vertical="center" wrapText="1"/>
    </xf>
    <xf numFmtId="0" fontId="20" fillId="2" borderId="9" xfId="0" applyFont="1" applyFill="1" applyBorder="1" applyAlignment="1">
      <alignment horizontal="center" vertical="center"/>
    </xf>
    <xf numFmtId="0" fontId="20" fillId="0" borderId="27" xfId="0" applyFont="1" applyFill="1" applyBorder="1" applyAlignment="1">
      <alignment vertical="center" wrapText="1"/>
    </xf>
    <xf numFmtId="0" fontId="20" fillId="2" borderId="6" xfId="0" applyNumberFormat="1" applyFont="1" applyFill="1" applyBorder="1" applyAlignment="1">
      <alignment horizontal="center" vertical="center" wrapText="1"/>
    </xf>
    <xf numFmtId="0" fontId="20" fillId="2" borderId="18" xfId="0" applyFont="1" applyFill="1" applyBorder="1" applyAlignment="1">
      <alignment horizontal="center" vertical="center"/>
    </xf>
    <xf numFmtId="177" fontId="20" fillId="0" borderId="49" xfId="0" applyNumberFormat="1" applyFont="1" applyBorder="1" applyAlignment="1">
      <alignment horizontal="center" vertical="center"/>
    </xf>
    <xf numFmtId="177" fontId="20" fillId="0" borderId="26" xfId="0" applyNumberFormat="1" applyFont="1" applyBorder="1" applyAlignment="1">
      <alignment horizontal="center" vertical="center"/>
    </xf>
    <xf numFmtId="177" fontId="20" fillId="0" borderId="51" xfId="0" applyNumberFormat="1" applyFont="1" applyBorder="1" applyAlignment="1">
      <alignment horizontal="center" vertical="center"/>
    </xf>
    <xf numFmtId="0" fontId="20" fillId="2" borderId="17" xfId="0" applyFont="1" applyFill="1" applyBorder="1" applyAlignment="1">
      <alignment horizontal="center" vertical="center"/>
    </xf>
    <xf numFmtId="177" fontId="20" fillId="0" borderId="12" xfId="0" applyNumberFormat="1" applyFont="1" applyBorder="1" applyAlignment="1">
      <alignment horizontal="center" vertical="center"/>
    </xf>
    <xf numFmtId="0" fontId="20" fillId="5" borderId="38"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14" fillId="0" borderId="1" xfId="0" applyFont="1" applyBorder="1" applyAlignment="1">
      <alignment horizontal="right"/>
    </xf>
    <xf numFmtId="0" fontId="18" fillId="0" borderId="0" xfId="0" applyFont="1" applyBorder="1" applyAlignment="1">
      <alignment horizontal="center"/>
    </xf>
    <xf numFmtId="0" fontId="25" fillId="5" borderId="77" xfId="0" applyFont="1" applyFill="1" applyBorder="1" applyAlignment="1">
      <alignment horizontal="center" vertical="center" wrapText="1"/>
    </xf>
    <xf numFmtId="0" fontId="0" fillId="0" borderId="0" xfId="0" applyFont="1" applyBorder="1" applyAlignment="1"/>
    <xf numFmtId="0" fontId="0" fillId="0" borderId="0" xfId="0" applyBorder="1" applyAlignment="1"/>
    <xf numFmtId="0" fontId="23" fillId="3" borderId="38"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14" fillId="0" borderId="0" xfId="0" applyFont="1" applyAlignment="1">
      <alignment vertical="center"/>
    </xf>
    <xf numFmtId="177" fontId="14" fillId="0" borderId="0" xfId="0" applyNumberFormat="1" applyFont="1" applyBorder="1" applyAlignment="1">
      <alignment horizontal="center" vertical="center"/>
    </xf>
    <xf numFmtId="0" fontId="14" fillId="6" borderId="9" xfId="0" applyFont="1" applyFill="1" applyBorder="1" applyAlignment="1">
      <alignment vertical="center" wrapText="1"/>
    </xf>
    <xf numFmtId="0" fontId="14" fillId="6" borderId="28" xfId="0" applyFont="1" applyFill="1" applyBorder="1" applyAlignment="1">
      <alignment vertical="center" wrapText="1"/>
    </xf>
    <xf numFmtId="0" fontId="14" fillId="6" borderId="28" xfId="0" applyFont="1" applyFill="1" applyBorder="1" applyAlignment="1">
      <alignment horizontal="center" vertical="center" wrapText="1"/>
    </xf>
    <xf numFmtId="177" fontId="0" fillId="6" borderId="3" xfId="0" applyNumberFormat="1" applyFont="1" applyFill="1" applyBorder="1" applyAlignment="1" applyProtection="1">
      <alignment vertical="center" wrapText="1"/>
      <protection locked="0"/>
    </xf>
    <xf numFmtId="181" fontId="0" fillId="6" borderId="11" xfId="0" applyNumberFormat="1" applyFont="1" applyFill="1" applyBorder="1" applyAlignment="1" applyProtection="1">
      <alignment vertical="center" wrapText="1"/>
      <protection locked="0"/>
    </xf>
    <xf numFmtId="0" fontId="20" fillId="6" borderId="27" xfId="0" applyFont="1" applyFill="1" applyBorder="1" applyAlignment="1">
      <alignment vertical="center" wrapText="1"/>
    </xf>
    <xf numFmtId="0" fontId="16" fillId="0" borderId="1" xfId="0" applyFont="1" applyBorder="1" applyAlignment="1">
      <alignment vertical="center"/>
    </xf>
    <xf numFmtId="0" fontId="14" fillId="0" borderId="1" xfId="0" applyFont="1" applyBorder="1" applyAlignment="1"/>
    <xf numFmtId="0" fontId="14" fillId="4" borderId="40" xfId="0" applyFont="1" applyFill="1" applyBorder="1" applyAlignment="1">
      <alignment horizontal="center" vertical="center"/>
    </xf>
    <xf numFmtId="0" fontId="14" fillId="4" borderId="41" xfId="0" applyFont="1" applyFill="1" applyBorder="1" applyAlignment="1">
      <alignment horizontal="left" vertical="center"/>
    </xf>
    <xf numFmtId="0" fontId="14" fillId="4" borderId="41" xfId="0" applyFont="1" applyFill="1" applyBorder="1" applyAlignment="1">
      <alignment horizontal="center" vertical="center" wrapText="1"/>
    </xf>
    <xf numFmtId="0" fontId="14" fillId="4" borderId="41" xfId="0" applyFont="1" applyFill="1" applyBorder="1" applyAlignment="1">
      <alignment horizontal="center" vertical="center"/>
    </xf>
    <xf numFmtId="0" fontId="0" fillId="4" borderId="41" xfId="0" applyFont="1" applyFill="1" applyBorder="1" applyAlignment="1">
      <alignment horizontal="center" vertical="center"/>
    </xf>
    <xf numFmtId="0" fontId="14" fillId="4" borderId="46" xfId="0" applyFont="1" applyFill="1" applyBorder="1" applyAlignment="1">
      <alignment horizontal="center" vertical="center"/>
    </xf>
    <xf numFmtId="0" fontId="14" fillId="2" borderId="6" xfId="0" applyNumberFormat="1" applyFont="1" applyFill="1" applyBorder="1" applyAlignment="1">
      <alignment vertical="center" wrapText="1"/>
    </xf>
    <xf numFmtId="3" fontId="14" fillId="2" borderId="6" xfId="0" applyNumberFormat="1" applyFont="1" applyFill="1" applyBorder="1" applyAlignment="1">
      <alignment horizontal="left" vertical="top" wrapText="1"/>
    </xf>
    <xf numFmtId="178" fontId="14" fillId="2" borderId="6" xfId="0" applyNumberFormat="1" applyFont="1" applyFill="1" applyBorder="1" applyAlignment="1">
      <alignment vertical="center" shrinkToFit="1"/>
    </xf>
    <xf numFmtId="0" fontId="14" fillId="2" borderId="9" xfId="0" applyNumberFormat="1" applyFont="1" applyFill="1" applyBorder="1" applyAlignment="1">
      <alignment vertical="center" wrapText="1"/>
    </xf>
    <xf numFmtId="0" fontId="14" fillId="2" borderId="19" xfId="0" applyNumberFormat="1" applyFont="1" applyFill="1" applyBorder="1" applyAlignment="1">
      <alignment vertical="center" wrapText="1"/>
    </xf>
    <xf numFmtId="0" fontId="14" fillId="2" borderId="19" xfId="0" applyFont="1" applyFill="1" applyBorder="1" applyAlignment="1">
      <alignment horizontal="center" vertical="center" wrapText="1"/>
    </xf>
    <xf numFmtId="0" fontId="14" fillId="2" borderId="19" xfId="0" applyFont="1" applyFill="1" applyBorder="1" applyAlignment="1">
      <alignment vertical="center" wrapText="1"/>
    </xf>
    <xf numFmtId="0" fontId="14" fillId="0" borderId="6" xfId="0" applyFont="1" applyBorder="1" applyAlignment="1">
      <alignment horizontal="center" vertical="center"/>
    </xf>
    <xf numFmtId="0" fontId="14" fillId="2" borderId="9" xfId="0" applyFont="1" applyFill="1" applyBorder="1" applyAlignment="1">
      <alignment horizontal="center" vertical="center" wrapText="1"/>
    </xf>
    <xf numFmtId="0" fontId="14" fillId="2" borderId="9" xfId="0" applyFont="1" applyFill="1" applyBorder="1" applyAlignment="1">
      <alignment vertical="center" wrapText="1"/>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5" xfId="0" applyFont="1" applyFill="1" applyBorder="1" applyAlignment="1">
      <alignment horizontal="center" vertical="center"/>
    </xf>
    <xf numFmtId="177" fontId="14" fillId="2" borderId="29" xfId="0" applyNumberFormat="1" applyFont="1" applyFill="1" applyBorder="1" applyAlignment="1">
      <alignment horizontal="center" vertical="center"/>
    </xf>
    <xf numFmtId="0" fontId="14" fillId="2" borderId="27" xfId="0" applyNumberFormat="1" applyFont="1" applyFill="1" applyBorder="1" applyAlignment="1">
      <alignment vertical="center" wrapText="1"/>
    </xf>
    <xf numFmtId="3" fontId="14" fillId="2" borderId="27" xfId="0" applyNumberFormat="1" applyFont="1" applyFill="1" applyBorder="1" applyAlignment="1">
      <alignment horizontal="left" vertical="top" wrapText="1"/>
    </xf>
    <xf numFmtId="178" fontId="14" fillId="2" borderId="27" xfId="0" applyNumberFormat="1" applyFont="1" applyFill="1" applyBorder="1" applyAlignment="1">
      <alignment vertical="center" shrinkToFit="1"/>
    </xf>
    <xf numFmtId="0" fontId="14" fillId="2" borderId="43" xfId="0" applyNumberFormat="1" applyFont="1" applyFill="1" applyBorder="1" applyAlignment="1">
      <alignment vertical="center" wrapText="1"/>
    </xf>
    <xf numFmtId="0" fontId="14" fillId="2" borderId="43"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3" xfId="0" applyFont="1" applyFill="1" applyBorder="1" applyAlignment="1">
      <alignment horizontal="left" vertical="center"/>
    </xf>
    <xf numFmtId="0" fontId="14" fillId="4" borderId="3" xfId="0" applyFont="1" applyFill="1" applyBorder="1" applyAlignment="1">
      <alignment horizontal="left" vertical="top" wrapText="1"/>
    </xf>
    <xf numFmtId="0" fontId="14" fillId="4" borderId="3" xfId="0" applyFont="1" applyFill="1" applyBorder="1" applyAlignment="1">
      <alignment horizontal="center" vertical="center" wrapText="1"/>
    </xf>
    <xf numFmtId="0" fontId="14" fillId="4" borderId="3" xfId="0" applyFont="1" applyFill="1" applyBorder="1" applyAlignment="1">
      <alignment horizontal="center" vertical="center"/>
    </xf>
    <xf numFmtId="0" fontId="0" fillId="4" borderId="3" xfId="0" applyFont="1" applyFill="1" applyBorder="1" applyAlignment="1">
      <alignment horizontal="center" vertical="center"/>
    </xf>
    <xf numFmtId="0" fontId="14" fillId="4" borderId="13" xfId="0" applyFont="1" applyFill="1" applyBorder="1" applyAlignment="1">
      <alignment horizontal="center" vertical="center"/>
    </xf>
    <xf numFmtId="177" fontId="14" fillId="2" borderId="20" xfId="0" applyNumberFormat="1" applyFont="1" applyFill="1" applyBorder="1" applyAlignment="1">
      <alignment horizontal="center" vertical="center"/>
    </xf>
    <xf numFmtId="0" fontId="14" fillId="2" borderId="16" xfId="0" applyNumberFormat="1" applyFont="1" applyFill="1" applyBorder="1" applyAlignment="1">
      <alignment vertical="center" wrapText="1"/>
    </xf>
    <xf numFmtId="3" fontId="14" fillId="2" borderId="16" xfId="0" applyNumberFormat="1" applyFont="1" applyFill="1" applyBorder="1" applyAlignment="1">
      <alignment horizontal="left" vertical="top" wrapText="1"/>
    </xf>
    <xf numFmtId="178" fontId="14" fillId="2" borderId="16" xfId="0" applyNumberFormat="1" applyFont="1" applyFill="1" applyBorder="1" applyAlignment="1">
      <alignment vertical="center" shrinkToFit="1"/>
    </xf>
    <xf numFmtId="0" fontId="14" fillId="2" borderId="21" xfId="0" applyNumberFormat="1" applyFont="1" applyFill="1" applyBorder="1" applyAlignment="1">
      <alignment vertical="center" wrapText="1"/>
    </xf>
    <xf numFmtId="0" fontId="14" fillId="2" borderId="21" xfId="0" applyFont="1" applyFill="1" applyBorder="1" applyAlignment="1">
      <alignment vertical="center" wrapText="1"/>
    </xf>
    <xf numFmtId="0" fontId="14" fillId="0" borderId="16"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44" xfId="0" applyFont="1" applyBorder="1" applyAlignment="1">
      <alignment horizontal="center" vertical="center"/>
    </xf>
    <xf numFmtId="178" fontId="14" fillId="2" borderId="22"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23" xfId="0" applyNumberFormat="1" applyFont="1" applyFill="1" applyBorder="1" applyAlignment="1">
      <alignment horizontal="center" vertical="center"/>
    </xf>
    <xf numFmtId="0" fontId="12" fillId="0" borderId="0" xfId="2" applyAlignment="1">
      <alignment horizontal="center" vertical="center"/>
    </xf>
    <xf numFmtId="0" fontId="12" fillId="0" borderId="0" xfId="2">
      <alignment vertical="center"/>
    </xf>
    <xf numFmtId="0" fontId="12" fillId="0" borderId="6" xfId="2" applyBorder="1" applyAlignment="1">
      <alignment horizontal="center" vertical="center"/>
    </xf>
    <xf numFmtId="49" fontId="12" fillId="0" borderId="6" xfId="2" applyNumberFormat="1" applyBorder="1" applyAlignment="1">
      <alignment horizontal="center" vertical="center"/>
    </xf>
    <xf numFmtId="178" fontId="43" fillId="6" borderId="42" xfId="0" applyNumberFormat="1" applyFont="1" applyFill="1" applyBorder="1" applyAlignment="1">
      <alignment vertical="center" shrinkToFit="1"/>
    </xf>
    <xf numFmtId="178" fontId="43" fillId="6" borderId="5" xfId="0" applyNumberFormat="1" applyFont="1" applyFill="1" applyBorder="1" applyAlignment="1">
      <alignment vertical="center" shrinkToFit="1"/>
    </xf>
    <xf numFmtId="178" fontId="43" fillId="6" borderId="0" xfId="0" applyNumberFormat="1" applyFont="1" applyFill="1" applyBorder="1" applyAlignment="1">
      <alignment vertical="center" shrinkToFit="1"/>
    </xf>
    <xf numFmtId="178" fontId="43" fillId="6" borderId="6" xfId="0" applyNumberFormat="1" applyFont="1" applyFill="1" applyBorder="1" applyAlignment="1">
      <alignment vertical="center" shrinkToFit="1"/>
    </xf>
    <xf numFmtId="178" fontId="43" fillId="6" borderId="3" xfId="0" applyNumberFormat="1" applyFont="1" applyFill="1" applyBorder="1" applyAlignment="1">
      <alignment vertical="center" shrinkToFit="1"/>
    </xf>
    <xf numFmtId="178" fontId="43" fillId="0" borderId="6" xfId="0" applyNumberFormat="1" applyFont="1" applyBorder="1" applyAlignment="1">
      <alignment vertical="center" shrinkToFit="1"/>
    </xf>
    <xf numFmtId="178" fontId="43" fillId="2" borderId="6" xfId="0" applyNumberFormat="1" applyFont="1" applyFill="1" applyBorder="1" applyAlignment="1">
      <alignment vertical="center" shrinkToFit="1"/>
    </xf>
    <xf numFmtId="178" fontId="43" fillId="0" borderId="8" xfId="0" applyNumberFormat="1" applyFont="1" applyBorder="1" applyAlignment="1">
      <alignment vertical="center" shrinkToFit="1"/>
    </xf>
    <xf numFmtId="178" fontId="43" fillId="2" borderId="8" xfId="0" applyNumberFormat="1" applyFont="1" applyFill="1" applyBorder="1" applyAlignment="1">
      <alignment vertical="center" shrinkToFit="1"/>
    </xf>
    <xf numFmtId="0" fontId="16" fillId="3" borderId="0" xfId="0" applyFont="1" applyFill="1"/>
    <xf numFmtId="178" fontId="32" fillId="0" borderId="9" xfId="0" applyNumberFormat="1" applyFont="1" applyFill="1" applyBorder="1" applyAlignment="1">
      <alignment vertical="center" shrinkToFit="1"/>
    </xf>
    <xf numFmtId="0" fontId="34" fillId="0" borderId="9" xfId="0" applyNumberFormat="1" applyFont="1" applyFill="1" applyBorder="1" applyAlignment="1">
      <alignment vertical="center" wrapText="1"/>
    </xf>
    <xf numFmtId="0" fontId="34" fillId="0" borderId="9" xfId="0" applyFont="1" applyFill="1" applyBorder="1" applyAlignment="1">
      <alignment horizontal="center" vertical="center" wrapText="1"/>
    </xf>
    <xf numFmtId="0" fontId="34" fillId="0" borderId="9" xfId="0" applyFont="1" applyFill="1" applyBorder="1" applyAlignment="1">
      <alignment horizontal="left" vertical="center" wrapText="1"/>
    </xf>
    <xf numFmtId="178" fontId="32" fillId="0" borderId="6" xfId="0" applyNumberFormat="1" applyFont="1" applyFill="1" applyBorder="1" applyAlignment="1">
      <alignment horizontal="right" vertical="center" shrinkToFit="1"/>
    </xf>
    <xf numFmtId="0" fontId="19" fillId="0" borderId="0" xfId="0" applyFont="1" applyFill="1" applyAlignment="1">
      <alignment vertical="center"/>
    </xf>
    <xf numFmtId="0" fontId="14" fillId="0" borderId="0" xfId="0" applyFont="1" applyFill="1" applyAlignment="1">
      <alignment horizontal="left" vertical="center"/>
    </xf>
    <xf numFmtId="0" fontId="16" fillId="0" borderId="0" xfId="0" applyFont="1" applyFill="1" applyAlignment="1">
      <alignment vertical="center"/>
    </xf>
    <xf numFmtId="0" fontId="14" fillId="0" borderId="0" xfId="0" applyFont="1" applyFill="1" applyAlignment="1">
      <alignment horizontal="right" vertical="center"/>
    </xf>
    <xf numFmtId="177" fontId="14" fillId="0" borderId="4" xfId="0" applyNumberFormat="1" applyFont="1" applyFill="1" applyBorder="1" applyAlignment="1">
      <alignment horizontal="center" vertical="center"/>
    </xf>
    <xf numFmtId="0" fontId="14" fillId="0" borderId="8" xfId="0" applyNumberFormat="1" applyFont="1" applyFill="1" applyBorder="1" applyAlignment="1">
      <alignment horizontal="left" vertical="center" wrapText="1" shrinkToFit="1"/>
    </xf>
    <xf numFmtId="0" fontId="14" fillId="0" borderId="8" xfId="0" applyNumberFormat="1" applyFont="1" applyFill="1" applyBorder="1" applyAlignment="1">
      <alignment horizontal="left" vertical="center" wrapText="1"/>
    </xf>
    <xf numFmtId="178" fontId="36" fillId="0" borderId="8" xfId="0" applyNumberFormat="1" applyFont="1" applyFill="1" applyBorder="1" applyAlignment="1">
      <alignment vertical="center" shrinkToFit="1"/>
    </xf>
    <xf numFmtId="0" fontId="14" fillId="0" borderId="15" xfId="0" applyFont="1" applyFill="1" applyBorder="1" applyAlignment="1">
      <alignment vertical="center" wrapText="1"/>
    </xf>
    <xf numFmtId="0" fontId="14" fillId="0" borderId="10" xfId="0" applyNumberFormat="1" applyFont="1" applyFill="1" applyBorder="1" applyAlignment="1">
      <alignment horizontal="center" vertical="center" wrapText="1"/>
    </xf>
    <xf numFmtId="0" fontId="14" fillId="0" borderId="8" xfId="0" applyNumberFormat="1" applyFont="1" applyFill="1" applyBorder="1" applyAlignment="1">
      <alignment vertical="center" wrapText="1"/>
    </xf>
    <xf numFmtId="0" fontId="14" fillId="0" borderId="12"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0" fontId="14" fillId="0" borderId="5" xfId="0" applyNumberFormat="1" applyFont="1" applyFill="1" applyBorder="1" applyAlignment="1">
      <alignment horizontal="left" vertical="center"/>
    </xf>
    <xf numFmtId="178" fontId="36" fillId="0" borderId="5" xfId="0" applyNumberFormat="1" applyFont="1" applyFill="1" applyBorder="1" applyAlignment="1">
      <alignment vertical="center" shrinkToFit="1"/>
    </xf>
    <xf numFmtId="0" fontId="14" fillId="0" borderId="6" xfId="0" applyNumberFormat="1" applyFont="1" applyFill="1" applyBorder="1" applyAlignment="1">
      <alignment horizontal="left" vertical="center" wrapText="1"/>
    </xf>
    <xf numFmtId="0" fontId="14" fillId="0" borderId="7" xfId="0" applyNumberFormat="1" applyFont="1" applyFill="1" applyBorder="1" applyAlignment="1">
      <alignment horizontal="left" vertical="center"/>
    </xf>
    <xf numFmtId="178" fontId="36" fillId="0" borderId="7" xfId="0" applyNumberFormat="1" applyFont="1" applyFill="1" applyBorder="1" applyAlignment="1">
      <alignment vertical="center" shrinkToFit="1"/>
    </xf>
    <xf numFmtId="0" fontId="14" fillId="0" borderId="0" xfId="0" applyNumberFormat="1" applyFont="1" applyFill="1" applyBorder="1" applyAlignment="1">
      <alignment horizontal="left" vertical="center"/>
    </xf>
    <xf numFmtId="178" fontId="15" fillId="0" borderId="0" xfId="0" applyNumberFormat="1" applyFont="1" applyFill="1" applyBorder="1" applyAlignment="1">
      <alignment vertical="center" shrinkToFit="1"/>
    </xf>
    <xf numFmtId="0" fontId="14" fillId="0" borderId="0" xfId="0" applyFont="1" applyFill="1" applyBorder="1" applyAlignment="1">
      <alignment horizontal="center" vertical="center"/>
    </xf>
    <xf numFmtId="0" fontId="14" fillId="0" borderId="0" xfId="0" applyNumberFormat="1" applyFont="1" applyFill="1" applyBorder="1" applyAlignment="1">
      <alignment horizontal="center" vertical="center"/>
    </xf>
    <xf numFmtId="176" fontId="14" fillId="0" borderId="0" xfId="0" applyNumberFormat="1" applyFont="1" applyFill="1" applyAlignment="1"/>
    <xf numFmtId="0" fontId="14" fillId="0" borderId="0" xfId="0" applyFont="1" applyFill="1" applyBorder="1" applyAlignment="1">
      <alignment horizontal="left" vertical="center"/>
    </xf>
    <xf numFmtId="176" fontId="14" fillId="0" borderId="0" xfId="0" applyNumberFormat="1" applyFont="1" applyFill="1"/>
    <xf numFmtId="177" fontId="14" fillId="0" borderId="0" xfId="0" applyNumberFormat="1" applyFont="1" applyFill="1" applyBorder="1" applyAlignment="1">
      <alignment vertical="center"/>
    </xf>
    <xf numFmtId="182" fontId="14" fillId="0" borderId="0" xfId="0" applyNumberFormat="1" applyFont="1" applyFill="1" applyAlignment="1">
      <alignment vertical="center"/>
    </xf>
    <xf numFmtId="0" fontId="0" fillId="0" borderId="0" xfId="0" applyFont="1" applyFill="1"/>
    <xf numFmtId="0" fontId="25" fillId="0" borderId="6" xfId="0" applyNumberFormat="1" applyFont="1" applyFill="1" applyBorder="1" applyAlignment="1">
      <alignment vertical="center" wrapText="1"/>
    </xf>
    <xf numFmtId="178" fontId="20" fillId="4" borderId="3" xfId="0" applyNumberFormat="1" applyFont="1" applyFill="1" applyBorder="1" applyAlignment="1">
      <alignment horizontal="center" vertical="center" wrapText="1"/>
    </xf>
    <xf numFmtId="178" fontId="32" fillId="0" borderId="27" xfId="0" applyNumberFormat="1" applyFont="1" applyFill="1" applyBorder="1" applyAlignment="1">
      <alignment vertical="center" shrinkToFit="1"/>
    </xf>
    <xf numFmtId="0" fontId="20" fillId="0" borderId="54" xfId="0" applyFont="1" applyFill="1" applyBorder="1" applyAlignment="1">
      <alignment horizontal="left" vertical="center" wrapText="1"/>
    </xf>
    <xf numFmtId="178" fontId="30" fillId="0" borderId="6" xfId="0" applyNumberFormat="1" applyFont="1" applyFill="1" applyBorder="1" applyAlignment="1">
      <alignment horizontal="right" vertical="center" shrinkToFit="1"/>
    </xf>
    <xf numFmtId="0" fontId="20" fillId="0" borderId="11" xfId="0" applyNumberFormat="1" applyFont="1" applyFill="1" applyBorder="1" applyAlignment="1">
      <alignment horizontal="left" vertical="center" wrapText="1"/>
    </xf>
    <xf numFmtId="178" fontId="32" fillId="0" borderId="53" xfId="0" applyNumberFormat="1" applyFont="1" applyFill="1" applyBorder="1" applyAlignment="1">
      <alignment horizontal="right" vertical="center" shrinkToFit="1"/>
    </xf>
    <xf numFmtId="178" fontId="25" fillId="0" borderId="6" xfId="0" applyNumberFormat="1" applyFont="1" applyFill="1" applyBorder="1" applyAlignment="1">
      <alignment horizontal="right" vertical="center" shrinkToFit="1"/>
    </xf>
    <xf numFmtId="0" fontId="14" fillId="0" borderId="0" xfId="0" applyFont="1" applyFill="1" applyAlignment="1">
      <alignment wrapText="1"/>
    </xf>
    <xf numFmtId="178" fontId="20" fillId="0" borderId="6" xfId="0" applyNumberFormat="1" applyFont="1" applyFill="1" applyBorder="1" applyAlignment="1">
      <alignment horizontal="right" vertical="center" shrinkToFit="1"/>
    </xf>
    <xf numFmtId="178" fontId="32" fillId="0" borderId="19" xfId="0" applyNumberFormat="1" applyFont="1" applyFill="1" applyBorder="1" applyAlignment="1">
      <alignment horizontal="right" vertical="center" shrinkToFit="1"/>
    </xf>
    <xf numFmtId="178" fontId="32" fillId="0" borderId="6" xfId="0" applyNumberFormat="1" applyFont="1" applyFill="1" applyBorder="1" applyAlignment="1">
      <alignment horizontal="center" vertical="center" shrinkToFit="1"/>
    </xf>
    <xf numFmtId="178" fontId="25" fillId="0" borderId="3" xfId="0" applyNumberFormat="1" applyFont="1" applyFill="1" applyBorder="1" applyAlignment="1">
      <alignment vertical="center" shrinkToFit="1"/>
    </xf>
    <xf numFmtId="178" fontId="25" fillId="0" borderId="6" xfId="0" applyNumberFormat="1" applyFont="1" applyFill="1" applyBorder="1" applyAlignment="1">
      <alignment horizontal="right" vertical="center" wrapText="1" shrinkToFit="1"/>
    </xf>
    <xf numFmtId="178" fontId="32" fillId="0" borderId="6" xfId="0" applyNumberFormat="1" applyFont="1" applyFill="1" applyBorder="1" applyAlignment="1">
      <alignment horizontal="right" vertical="center" wrapText="1" shrinkToFit="1"/>
    </xf>
    <xf numFmtId="178" fontId="32" fillId="0" borderId="53" xfId="0" applyNumberFormat="1" applyFont="1" applyFill="1" applyBorder="1" applyAlignment="1">
      <alignment horizontal="right" vertical="center"/>
    </xf>
    <xf numFmtId="178" fontId="32" fillId="0" borderId="5" xfId="0" applyNumberFormat="1" applyFont="1" applyFill="1" applyBorder="1" applyAlignment="1">
      <alignment vertical="center" shrinkToFit="1"/>
    </xf>
    <xf numFmtId="178" fontId="25" fillId="0" borderId="11" xfId="0" applyNumberFormat="1" applyFont="1" applyFill="1" applyBorder="1" applyAlignment="1">
      <alignment horizontal="right" vertical="center" shrinkToFit="1"/>
    </xf>
    <xf numFmtId="178" fontId="25" fillId="0" borderId="25" xfId="0" applyNumberFormat="1" applyFont="1" applyFill="1" applyBorder="1" applyAlignment="1">
      <alignment horizontal="right" vertical="center" shrinkToFit="1"/>
    </xf>
    <xf numFmtId="178" fontId="32" fillId="0" borderId="28" xfId="0" applyNumberFormat="1" applyFont="1" applyFill="1" applyBorder="1" applyAlignment="1">
      <alignment vertical="center" shrinkToFit="1"/>
    </xf>
    <xf numFmtId="0" fontId="20" fillId="0" borderId="6" xfId="0" applyNumberFormat="1" applyFont="1" applyFill="1" applyBorder="1" applyAlignment="1">
      <alignment horizontal="center" vertical="center" wrapText="1"/>
    </xf>
    <xf numFmtId="0" fontId="20" fillId="0" borderId="26" xfId="0" applyNumberFormat="1" applyFont="1" applyFill="1" applyBorder="1" applyAlignment="1">
      <alignment horizontal="left" vertical="center" wrapText="1"/>
    </xf>
    <xf numFmtId="178" fontId="0" fillId="0" borderId="6" xfId="0" applyNumberFormat="1" applyFont="1" applyFill="1" applyBorder="1" applyAlignment="1">
      <alignment horizontal="right" vertical="center" shrinkToFit="1"/>
    </xf>
    <xf numFmtId="178" fontId="23" fillId="0" borderId="6" xfId="0" applyNumberFormat="1" applyFont="1" applyFill="1" applyBorder="1" applyAlignment="1">
      <alignment horizontal="right" vertical="center" shrinkToFit="1"/>
    </xf>
    <xf numFmtId="0" fontId="20" fillId="0" borderId="6" xfId="0" applyFont="1" applyFill="1" applyBorder="1" applyAlignment="1">
      <alignment horizontal="center" vertical="center"/>
    </xf>
    <xf numFmtId="0" fontId="20" fillId="0" borderId="6" xfId="0" applyNumberFormat="1" applyFont="1" applyFill="1" applyBorder="1" applyAlignment="1">
      <alignment vertical="center" wrapText="1"/>
    </xf>
    <xf numFmtId="0" fontId="14" fillId="0" borderId="3" xfId="0" applyFont="1" applyBorder="1" applyAlignment="1">
      <alignment horizontal="center" vertical="center"/>
    </xf>
    <xf numFmtId="0" fontId="16" fillId="0" borderId="0" xfId="0" applyFont="1" applyFill="1"/>
    <xf numFmtId="0" fontId="14" fillId="0" borderId="28" xfId="0" applyFont="1" applyFill="1" applyBorder="1"/>
    <xf numFmtId="0" fontId="16" fillId="0" borderId="3" xfId="0" applyFont="1" applyFill="1" applyBorder="1"/>
    <xf numFmtId="0" fontId="14" fillId="0" borderId="15" xfId="0" applyFont="1" applyFill="1" applyBorder="1"/>
    <xf numFmtId="0" fontId="14" fillId="0" borderId="0" xfId="0" applyFont="1" applyFill="1" applyBorder="1"/>
    <xf numFmtId="0" fontId="20" fillId="0" borderId="53" xfId="0" applyNumberFormat="1" applyFont="1" applyFill="1" applyBorder="1" applyAlignment="1">
      <alignment horizontal="left" vertical="center" wrapText="1"/>
    </xf>
    <xf numFmtId="0" fontId="20" fillId="0" borderId="3" xfId="0" applyFont="1" applyFill="1" applyBorder="1" applyAlignment="1">
      <alignment vertical="center" wrapText="1"/>
    </xf>
    <xf numFmtId="0" fontId="0" fillId="0" borderId="0" xfId="0" applyFont="1"/>
    <xf numFmtId="0" fontId="25" fillId="4" borderId="46" xfId="0" applyFont="1" applyFill="1" applyBorder="1" applyAlignment="1">
      <alignment horizontal="center" vertical="center"/>
    </xf>
    <xf numFmtId="0" fontId="25" fillId="4" borderId="13"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35" xfId="0" applyFont="1" applyFill="1" applyBorder="1" applyAlignment="1">
      <alignment horizontal="center" vertical="center"/>
    </xf>
    <xf numFmtId="0" fontId="0" fillId="4" borderId="45" xfId="0" applyFont="1" applyFill="1" applyBorder="1" applyAlignment="1">
      <alignment horizontal="center" vertical="center"/>
    </xf>
    <xf numFmtId="0" fontId="0" fillId="0" borderId="0" xfId="0" applyFont="1" applyBorder="1" applyAlignment="1">
      <alignment horizontal="center" vertical="center"/>
    </xf>
    <xf numFmtId="0" fontId="20" fillId="0" borderId="5" xfId="0" applyFont="1" applyFill="1" applyBorder="1" applyAlignment="1">
      <alignment vertical="center" wrapText="1"/>
    </xf>
    <xf numFmtId="0" fontId="20" fillId="0" borderId="6" xfId="0" applyFont="1" applyFill="1" applyBorder="1" applyAlignment="1">
      <alignment horizontal="left" vertical="center" wrapText="1"/>
    </xf>
    <xf numFmtId="0" fontId="20" fillId="0" borderId="3" xfId="0" applyNumberFormat="1" applyFont="1" applyFill="1" applyBorder="1" applyAlignment="1">
      <alignment horizontal="left" vertical="center" wrapText="1"/>
    </xf>
    <xf numFmtId="0" fontId="20" fillId="0" borderId="16" xfId="0" applyNumberFormat="1" applyFont="1" applyFill="1" applyBorder="1" applyAlignment="1">
      <alignment horizontal="left" vertical="center" wrapText="1"/>
    </xf>
    <xf numFmtId="0" fontId="20" fillId="0" borderId="16" xfId="0" applyNumberFormat="1" applyFont="1" applyFill="1" applyBorder="1" applyAlignment="1">
      <alignment vertical="center" wrapText="1"/>
    </xf>
    <xf numFmtId="178" fontId="20" fillId="0" borderId="6" xfId="0" applyNumberFormat="1" applyFont="1" applyFill="1" applyBorder="1" applyAlignment="1">
      <alignment horizontal="center" vertical="center" wrapText="1"/>
    </xf>
    <xf numFmtId="178" fontId="20" fillId="0" borderId="35" xfId="0" applyNumberFormat="1" applyFont="1" applyFill="1" applyBorder="1" applyAlignment="1">
      <alignment vertical="center" wrapText="1"/>
    </xf>
    <xf numFmtId="0" fontId="20" fillId="0" borderId="6" xfId="0" applyFont="1" applyFill="1" applyBorder="1" applyAlignment="1">
      <alignment horizontal="center" vertical="center" wrapText="1"/>
    </xf>
    <xf numFmtId="0" fontId="20" fillId="0" borderId="35" xfId="0" applyFont="1" applyFill="1" applyBorder="1" applyAlignment="1">
      <alignment vertical="center" wrapText="1"/>
    </xf>
    <xf numFmtId="0" fontId="20" fillId="0" borderId="130" xfId="0" applyFont="1" applyFill="1" applyBorder="1" applyAlignment="1">
      <alignment vertical="center" wrapText="1"/>
    </xf>
    <xf numFmtId="0" fontId="25" fillId="0" borderId="9" xfId="0" applyNumberFormat="1" applyFont="1" applyFill="1" applyBorder="1" applyAlignment="1">
      <alignment vertical="center" wrapText="1"/>
    </xf>
    <xf numFmtId="0" fontId="25" fillId="0" borderId="9" xfId="0" applyFont="1" applyFill="1" applyBorder="1" applyAlignment="1">
      <alignment horizontal="left" vertical="center" wrapText="1"/>
    </xf>
    <xf numFmtId="0" fontId="25" fillId="0" borderId="35" xfId="0" applyFont="1" applyFill="1" applyBorder="1" applyAlignment="1">
      <alignment vertical="center" wrapText="1"/>
    </xf>
    <xf numFmtId="0" fontId="20" fillId="0" borderId="35" xfId="0" applyFont="1" applyFill="1" applyBorder="1" applyAlignment="1">
      <alignment horizontal="left" vertical="center" wrapText="1"/>
    </xf>
    <xf numFmtId="0" fontId="20" fillId="0" borderId="28" xfId="0" applyNumberFormat="1" applyFont="1" applyFill="1" applyBorder="1" applyAlignment="1">
      <alignment horizontal="left" vertical="center" wrapText="1"/>
    </xf>
    <xf numFmtId="0" fontId="20" fillId="0" borderId="36" xfId="0" applyFont="1" applyFill="1" applyBorder="1" applyAlignment="1">
      <alignment vertical="center" wrapText="1"/>
    </xf>
    <xf numFmtId="0" fontId="20" fillId="0" borderId="34" xfId="0" applyFont="1" applyFill="1" applyBorder="1" applyAlignment="1">
      <alignment vertical="center" wrapText="1"/>
    </xf>
    <xf numFmtId="0" fontId="34" fillId="0" borderId="35" xfId="0" applyFont="1" applyFill="1" applyBorder="1" applyAlignment="1">
      <alignment horizontal="left" vertical="center" wrapText="1"/>
    </xf>
    <xf numFmtId="178" fontId="20" fillId="0" borderId="35" xfId="0" applyNumberFormat="1" applyFont="1" applyFill="1" applyBorder="1" applyAlignment="1">
      <alignment horizontal="left" vertical="center" wrapText="1"/>
    </xf>
    <xf numFmtId="178" fontId="20" fillId="0" borderId="27" xfId="0" applyNumberFormat="1" applyFont="1" applyFill="1" applyBorder="1" applyAlignment="1">
      <alignment horizontal="center" vertical="center" wrapText="1"/>
    </xf>
    <xf numFmtId="178" fontId="20" fillId="0" borderId="36" xfId="0" applyNumberFormat="1" applyFont="1" applyFill="1" applyBorder="1" applyAlignment="1">
      <alignment horizontal="left" vertical="center" wrapText="1"/>
    </xf>
    <xf numFmtId="178" fontId="20" fillId="0" borderId="5" xfId="0" applyNumberFormat="1" applyFont="1" applyFill="1" applyBorder="1" applyAlignment="1">
      <alignment horizontal="center" vertical="center" wrapText="1"/>
    </xf>
    <xf numFmtId="178" fontId="20" fillId="0" borderId="130" xfId="0" applyNumberFormat="1" applyFont="1" applyFill="1" applyBorder="1" applyAlignment="1">
      <alignment vertical="center" wrapText="1"/>
    </xf>
    <xf numFmtId="178" fontId="20" fillId="0" borderId="25" xfId="0" applyNumberFormat="1" applyFont="1" applyFill="1" applyBorder="1" applyAlignment="1">
      <alignment horizontal="center" vertical="center" wrapText="1"/>
    </xf>
    <xf numFmtId="178" fontId="20" fillId="0" borderId="130" xfId="0" applyNumberFormat="1" applyFont="1" applyFill="1" applyBorder="1" applyAlignment="1">
      <alignment horizontal="left" vertical="center" wrapText="1"/>
    </xf>
    <xf numFmtId="178" fontId="20" fillId="0" borderId="6" xfId="0" applyNumberFormat="1" applyFont="1" applyFill="1" applyBorder="1" applyAlignment="1">
      <alignment horizontal="center" vertical="center"/>
    </xf>
    <xf numFmtId="178" fontId="20" fillId="0" borderId="35" xfId="0" applyNumberFormat="1" applyFont="1" applyFill="1" applyBorder="1" applyAlignment="1">
      <alignment horizontal="center" vertical="center"/>
    </xf>
    <xf numFmtId="0" fontId="20" fillId="0" borderId="54" xfId="0" applyFont="1" applyFill="1" applyBorder="1" applyAlignment="1">
      <alignment horizontal="center" vertical="center" wrapText="1"/>
    </xf>
    <xf numFmtId="0" fontId="35" fillId="0" borderId="34" xfId="0" applyFont="1" applyFill="1" applyBorder="1" applyAlignment="1">
      <alignment horizontal="center" vertical="center"/>
    </xf>
    <xf numFmtId="0" fontId="20" fillId="0" borderId="131" xfId="0" applyFont="1" applyFill="1" applyBorder="1" applyAlignment="1">
      <alignment horizontal="center" vertical="center"/>
    </xf>
    <xf numFmtId="183" fontId="25" fillId="0" borderId="6" xfId="0" applyNumberFormat="1" applyFont="1" applyFill="1" applyBorder="1" applyAlignment="1">
      <alignment horizontal="left" vertical="center" wrapText="1"/>
    </xf>
    <xf numFmtId="183" fontId="25" fillId="0" borderId="5" xfId="0" applyNumberFormat="1" applyFont="1" applyFill="1" applyBorder="1" applyAlignment="1">
      <alignment vertical="center" wrapText="1"/>
    </xf>
    <xf numFmtId="183" fontId="25" fillId="0" borderId="6" xfId="0" applyNumberFormat="1" applyFont="1" applyFill="1" applyBorder="1" applyAlignment="1">
      <alignment horizontal="left" vertical="center" shrinkToFit="1"/>
    </xf>
    <xf numFmtId="183" fontId="32" fillId="0" borderId="6" xfId="0" applyNumberFormat="1" applyFont="1" applyFill="1" applyBorder="1" applyAlignment="1">
      <alignment horizontal="center" vertical="center" wrapText="1"/>
    </xf>
    <xf numFmtId="183" fontId="20" fillId="0" borderId="6" xfId="0" applyNumberFormat="1" applyFont="1" applyFill="1" applyBorder="1" applyAlignment="1">
      <alignment vertical="center" wrapText="1"/>
    </xf>
    <xf numFmtId="183" fontId="25" fillId="0" borderId="6" xfId="0" applyNumberFormat="1" applyFont="1" applyFill="1" applyBorder="1" applyAlignment="1">
      <alignment horizontal="left" vertical="center" wrapText="1" shrinkToFit="1"/>
    </xf>
    <xf numFmtId="183" fontId="25" fillId="0" borderId="6" xfId="0" applyNumberFormat="1" applyFont="1" applyFill="1" applyBorder="1" applyAlignment="1">
      <alignment vertical="center" wrapText="1"/>
    </xf>
    <xf numFmtId="183" fontId="20" fillId="0" borderId="6" xfId="0" applyNumberFormat="1" applyFont="1" applyFill="1" applyBorder="1" applyAlignment="1">
      <alignment horizontal="left" vertical="center" wrapText="1"/>
    </xf>
    <xf numFmtId="183" fontId="25" fillId="0" borderId="6" xfId="0" applyNumberFormat="1" applyFont="1" applyFill="1" applyBorder="1" applyAlignment="1">
      <alignment horizontal="center" vertical="center" wrapText="1"/>
    </xf>
    <xf numFmtId="183" fontId="25" fillId="0" borderId="27" xfId="0" applyNumberFormat="1" applyFont="1" applyFill="1" applyBorder="1" applyAlignment="1">
      <alignment vertical="center" wrapText="1"/>
    </xf>
    <xf numFmtId="183" fontId="34" fillId="0" borderId="6" xfId="0" applyNumberFormat="1" applyFont="1" applyFill="1" applyBorder="1" applyAlignment="1">
      <alignment vertical="center" wrapText="1"/>
    </xf>
    <xf numFmtId="183" fontId="32" fillId="0" borderId="6" xfId="0" applyNumberFormat="1" applyFont="1" applyFill="1" applyBorder="1" applyAlignment="1">
      <alignment vertical="center" wrapText="1"/>
    </xf>
    <xf numFmtId="183" fontId="32" fillId="0" borderId="6" xfId="0" applyNumberFormat="1" applyFont="1" applyFill="1" applyBorder="1" applyAlignment="1">
      <alignment horizontal="left" vertical="center" wrapText="1" shrinkToFit="1"/>
    </xf>
    <xf numFmtId="183" fontId="34" fillId="0" borderId="0" xfId="0" applyNumberFormat="1" applyFont="1" applyFill="1" applyBorder="1" applyAlignment="1">
      <alignment horizontal="justify" vertical="center"/>
    </xf>
    <xf numFmtId="183" fontId="33" fillId="0" borderId="6" xfId="0" applyNumberFormat="1" applyFont="1" applyFill="1" applyBorder="1" applyAlignment="1">
      <alignment vertical="center" wrapText="1"/>
    </xf>
    <xf numFmtId="0" fontId="25" fillId="5" borderId="77" xfId="0" applyFont="1" applyFill="1" applyBorder="1" applyAlignment="1">
      <alignment horizontal="center" vertical="center" wrapText="1"/>
    </xf>
    <xf numFmtId="0" fontId="14" fillId="0" borderId="1" xfId="0" applyFont="1" applyBorder="1" applyAlignment="1">
      <alignment horizontal="right"/>
    </xf>
    <xf numFmtId="178" fontId="36" fillId="0" borderId="42" xfId="0" applyNumberFormat="1" applyFont="1" applyFill="1" applyBorder="1" applyAlignment="1">
      <alignment vertical="center" shrinkToFit="1"/>
    </xf>
    <xf numFmtId="0" fontId="20" fillId="0" borderId="43" xfId="0" applyNumberFormat="1" applyFont="1" applyFill="1" applyBorder="1" applyAlignment="1">
      <alignment vertical="center" wrapText="1"/>
    </xf>
    <xf numFmtId="0" fontId="14" fillId="0" borderId="3" xfId="0" applyFont="1" applyFill="1" applyBorder="1" applyAlignment="1">
      <alignment horizontal="center" vertical="center" wrapText="1"/>
    </xf>
    <xf numFmtId="0" fontId="25" fillId="0" borderId="34" xfId="0" applyFont="1" applyFill="1" applyBorder="1" applyAlignment="1">
      <alignment horizontal="center" vertical="center"/>
    </xf>
    <xf numFmtId="0" fontId="25" fillId="0" borderId="13" xfId="0" applyFont="1" applyFill="1" applyBorder="1" applyAlignment="1">
      <alignment horizontal="center" vertical="center"/>
    </xf>
    <xf numFmtId="178" fontId="20" fillId="0" borderId="6" xfId="0" applyNumberFormat="1" applyFont="1" applyFill="1" applyBorder="1" applyAlignment="1">
      <alignment vertical="center" wrapText="1"/>
    </xf>
    <xf numFmtId="181" fontId="44" fillId="0" borderId="11" xfId="0" applyNumberFormat="1" applyFont="1" applyFill="1" applyBorder="1" applyAlignment="1" applyProtection="1">
      <alignment vertical="center" wrapText="1"/>
      <protection locked="0"/>
    </xf>
    <xf numFmtId="178" fontId="46" fillId="0" borderId="65" xfId="0" applyNumberFormat="1" applyFont="1" applyFill="1" applyBorder="1" applyAlignment="1">
      <alignment horizontal="right" vertical="center" shrinkToFit="1"/>
    </xf>
    <xf numFmtId="178" fontId="46" fillId="0" borderId="6" xfId="0" applyNumberFormat="1" applyFont="1" applyFill="1" applyBorder="1" applyAlignment="1">
      <alignment horizontal="right" vertical="center" shrinkToFit="1"/>
    </xf>
    <xf numFmtId="178" fontId="46" fillId="0" borderId="6" xfId="0" applyNumberFormat="1" applyFont="1" applyFill="1" applyBorder="1" applyAlignment="1">
      <alignment vertical="center" shrinkToFit="1"/>
    </xf>
    <xf numFmtId="0" fontId="35" fillId="0" borderId="6" xfId="0" applyFont="1" applyFill="1" applyBorder="1" applyAlignment="1">
      <alignment horizontal="center" vertical="center" wrapText="1"/>
    </xf>
    <xf numFmtId="0" fontId="35" fillId="0" borderId="35" xfId="0" applyFont="1" applyFill="1" applyBorder="1" applyAlignment="1">
      <alignment vertical="center" wrapText="1"/>
    </xf>
    <xf numFmtId="0" fontId="25" fillId="0" borderId="6" xfId="0" applyFont="1" applyFill="1" applyBorder="1" applyAlignment="1">
      <alignment vertical="center" wrapText="1"/>
    </xf>
    <xf numFmtId="0" fontId="25" fillId="0" borderId="9" xfId="0" applyFont="1" applyFill="1" applyBorder="1" applyAlignment="1">
      <alignment vertical="center" wrapText="1"/>
    </xf>
    <xf numFmtId="0" fontId="25" fillId="0" borderId="9" xfId="0" applyFont="1" applyFill="1" applyBorder="1" applyAlignment="1">
      <alignment horizontal="center" vertical="center" wrapText="1"/>
    </xf>
    <xf numFmtId="178" fontId="25" fillId="0" borderId="65" xfId="0" applyNumberFormat="1" applyFont="1" applyFill="1" applyBorder="1" applyAlignment="1">
      <alignment horizontal="right" vertical="center" shrinkToFit="1"/>
    </xf>
    <xf numFmtId="0" fontId="25" fillId="0" borderId="6" xfId="0" applyNumberFormat="1" applyFont="1" applyFill="1" applyBorder="1" applyAlignment="1">
      <alignment horizontal="center" vertical="center" wrapText="1"/>
    </xf>
    <xf numFmtId="0" fontId="25" fillId="0" borderId="6" xfId="0" applyNumberFormat="1" applyFont="1" applyFill="1" applyBorder="1" applyAlignment="1">
      <alignment horizontal="left" vertical="center" wrapText="1"/>
    </xf>
    <xf numFmtId="0" fontId="25" fillId="0" borderId="3" xfId="0" applyNumberFormat="1" applyFont="1" applyFill="1" applyBorder="1" applyAlignment="1">
      <alignment horizontal="left" vertical="center" wrapText="1"/>
    </xf>
    <xf numFmtId="0" fontId="25" fillId="0" borderId="6" xfId="0" applyFont="1" applyFill="1" applyBorder="1" applyAlignment="1">
      <alignment horizontal="center" vertical="center" wrapText="1"/>
    </xf>
    <xf numFmtId="0" fontId="35" fillId="0" borderId="3" xfId="0" applyNumberFormat="1" applyFont="1" applyFill="1" applyBorder="1" applyAlignment="1">
      <alignment horizontal="left" vertical="center" wrapText="1"/>
    </xf>
    <xf numFmtId="177" fontId="14" fillId="0" borderId="3" xfId="0" applyNumberFormat="1" applyFont="1" applyFill="1" applyBorder="1" applyAlignment="1">
      <alignment horizontal="center" vertical="center"/>
    </xf>
    <xf numFmtId="178" fontId="25" fillId="0" borderId="27" xfId="0" applyNumberFormat="1" applyFont="1" applyFill="1" applyBorder="1" applyAlignment="1">
      <alignment horizontal="right" vertical="center" shrinkToFit="1"/>
    </xf>
    <xf numFmtId="0" fontId="0" fillId="0" borderId="3" xfId="0" applyFont="1" applyFill="1" applyBorder="1" applyAlignment="1">
      <alignment vertical="center" wrapText="1"/>
    </xf>
    <xf numFmtId="177" fontId="14" fillId="0" borderId="3" xfId="0" applyNumberFormat="1" applyFont="1" applyFill="1" applyBorder="1" applyAlignment="1" applyProtection="1">
      <alignment vertical="center" wrapText="1"/>
      <protection locked="0"/>
    </xf>
    <xf numFmtId="0" fontId="0" fillId="0" borderId="3" xfId="0" applyFont="1" applyFill="1" applyBorder="1" applyAlignment="1">
      <alignment horizontal="center" vertical="center" wrapText="1"/>
    </xf>
    <xf numFmtId="0" fontId="44" fillId="0" borderId="3" xfId="0" applyFont="1" applyFill="1" applyBorder="1" applyAlignment="1">
      <alignment horizontal="center" vertical="center" wrapText="1"/>
    </xf>
    <xf numFmtId="178" fontId="46" fillId="0" borderId="27" xfId="0" applyNumberFormat="1" applyFont="1" applyFill="1" applyBorder="1" applyAlignment="1">
      <alignment horizontal="right" vertical="center" shrinkToFit="1"/>
    </xf>
    <xf numFmtId="178" fontId="25" fillId="0" borderId="6" xfId="0" applyNumberFormat="1" applyFont="1" applyFill="1" applyBorder="1" applyAlignment="1">
      <alignment vertical="center" shrinkToFit="1"/>
    </xf>
    <xf numFmtId="0" fontId="0" fillId="0" borderId="28" xfId="0" applyFont="1" applyFill="1" applyBorder="1" applyAlignment="1">
      <alignment vertical="center" wrapText="1"/>
    </xf>
    <xf numFmtId="0" fontId="0" fillId="0" borderId="28" xfId="0" applyFont="1" applyFill="1" applyBorder="1" applyAlignment="1">
      <alignment horizontal="center" vertical="center" wrapText="1"/>
    </xf>
    <xf numFmtId="177" fontId="0" fillId="0" borderId="3" xfId="0" applyNumberFormat="1" applyFont="1" applyFill="1" applyBorder="1" applyAlignment="1">
      <alignment horizontal="center" vertical="center"/>
    </xf>
    <xf numFmtId="0" fontId="0" fillId="0" borderId="9" xfId="0" applyFont="1" applyFill="1" applyBorder="1" applyAlignment="1">
      <alignment vertical="center" wrapText="1"/>
    </xf>
    <xf numFmtId="0" fontId="25" fillId="0" borderId="27" xfId="0" applyFont="1" applyFill="1" applyBorder="1" applyAlignment="1">
      <alignment vertical="center" wrapText="1"/>
    </xf>
    <xf numFmtId="178" fontId="32" fillId="0" borderId="43" xfId="0" applyNumberFormat="1" applyFont="1" applyFill="1" applyBorder="1" applyAlignment="1">
      <alignment vertical="center" shrinkToFit="1"/>
    </xf>
    <xf numFmtId="177" fontId="0" fillId="0" borderId="3" xfId="0" applyNumberFormat="1" applyFont="1" applyFill="1" applyBorder="1" applyAlignment="1" applyProtection="1">
      <alignment horizontal="center" vertical="center"/>
      <protection locked="0"/>
    </xf>
    <xf numFmtId="177" fontId="0" fillId="0" borderId="3" xfId="0" applyNumberFormat="1" applyFont="1" applyFill="1" applyBorder="1" applyAlignment="1" applyProtection="1">
      <alignment vertical="center"/>
      <protection locked="0"/>
    </xf>
    <xf numFmtId="0" fontId="14" fillId="0" borderId="2" xfId="0" applyFont="1" applyFill="1" applyBorder="1" applyAlignment="1">
      <alignment vertical="center" wrapText="1"/>
    </xf>
    <xf numFmtId="177" fontId="0" fillId="0" borderId="28" xfId="0" applyNumberFormat="1" applyFont="1" applyFill="1" applyBorder="1" applyAlignment="1" applyProtection="1">
      <alignment vertical="center" wrapText="1"/>
      <protection locked="0"/>
    </xf>
    <xf numFmtId="181" fontId="0" fillId="0" borderId="65" xfId="0" applyNumberFormat="1" applyFont="1" applyFill="1" applyBorder="1" applyAlignment="1" applyProtection="1">
      <alignment vertical="center" wrapText="1"/>
      <protection locked="0"/>
    </xf>
    <xf numFmtId="0" fontId="14" fillId="0" borderId="43" xfId="0" applyFont="1" applyFill="1" applyBorder="1" applyAlignment="1">
      <alignment vertical="center" wrapText="1"/>
    </xf>
    <xf numFmtId="178" fontId="32" fillId="0" borderId="54" xfId="0" applyNumberFormat="1" applyFont="1" applyFill="1" applyBorder="1" applyAlignment="1">
      <alignment vertical="center" shrinkToFit="1"/>
    </xf>
    <xf numFmtId="0" fontId="20" fillId="0" borderId="28" xfId="0" applyFont="1" applyFill="1" applyBorder="1" applyAlignment="1">
      <alignment horizontal="center" vertical="center" wrapText="1"/>
    </xf>
    <xf numFmtId="179" fontId="14" fillId="0" borderId="3" xfId="0" applyNumberFormat="1" applyFont="1" applyFill="1" applyBorder="1" applyAlignment="1">
      <alignment horizontal="center" vertical="center"/>
    </xf>
    <xf numFmtId="178" fontId="32" fillId="0" borderId="25" xfId="0" applyNumberFormat="1" applyFont="1" applyFill="1" applyBorder="1" applyAlignment="1">
      <alignment vertical="center" shrinkToFit="1"/>
    </xf>
    <xf numFmtId="177" fontId="14" fillId="0" borderId="3" xfId="0" applyNumberFormat="1" applyFont="1" applyFill="1" applyBorder="1" applyAlignment="1" applyProtection="1">
      <alignment horizontal="center" vertical="center" wrapText="1"/>
      <protection locked="0"/>
    </xf>
    <xf numFmtId="0" fontId="20" fillId="0" borderId="9" xfId="0" applyNumberFormat="1" applyFont="1" applyFill="1" applyBorder="1" applyAlignment="1">
      <alignment horizontal="left" vertical="center" wrapText="1"/>
    </xf>
    <xf numFmtId="177" fontId="20" fillId="0" borderId="2" xfId="0" applyNumberFormat="1" applyFont="1" applyFill="1" applyBorder="1" applyAlignment="1">
      <alignment horizontal="center" vertical="center"/>
    </xf>
    <xf numFmtId="177" fontId="25" fillId="0" borderId="2" xfId="0" applyNumberFormat="1" applyFont="1" applyFill="1" applyBorder="1" applyAlignment="1">
      <alignment horizontal="center" vertical="center"/>
    </xf>
    <xf numFmtId="177" fontId="20" fillId="0" borderId="29" xfId="0" applyNumberFormat="1" applyFont="1" applyFill="1" applyBorder="1" applyAlignment="1">
      <alignment horizontal="center" vertical="center"/>
    </xf>
    <xf numFmtId="177" fontId="20" fillId="0" borderId="132" xfId="0" applyNumberFormat="1" applyFont="1" applyFill="1" applyBorder="1" applyAlignment="1">
      <alignment horizontal="center" vertical="center"/>
    </xf>
    <xf numFmtId="177" fontId="20" fillId="0" borderId="20" xfId="0" applyNumberFormat="1" applyFont="1" applyFill="1" applyBorder="1" applyAlignment="1">
      <alignment horizontal="center" vertical="center"/>
    </xf>
    <xf numFmtId="0" fontId="14" fillId="0" borderId="28" xfId="0" applyFont="1" applyFill="1" applyBorder="1" applyAlignment="1">
      <alignment horizontal="center" vertical="center" wrapText="1"/>
    </xf>
    <xf numFmtId="0" fontId="17" fillId="0" borderId="0" xfId="0" applyFont="1" applyFill="1" applyBorder="1"/>
    <xf numFmtId="0" fontId="20" fillId="0" borderId="0" xfId="0" applyFont="1" applyFill="1"/>
    <xf numFmtId="177" fontId="14" fillId="0" borderId="0" xfId="0" applyNumberFormat="1" applyFont="1" applyFill="1" applyBorder="1"/>
    <xf numFmtId="0" fontId="18" fillId="0" borderId="0" xfId="0" applyFont="1" applyFill="1" applyBorder="1" applyAlignment="1">
      <alignment horizontal="centerContinuous"/>
    </xf>
    <xf numFmtId="0" fontId="18" fillId="0" borderId="0" xfId="0" applyFont="1" applyFill="1" applyBorder="1" applyAlignment="1">
      <alignment horizontal="center"/>
    </xf>
    <xf numFmtId="177" fontId="18" fillId="0" borderId="0" xfId="0" applyNumberFormat="1" applyFont="1" applyFill="1" applyBorder="1" applyAlignment="1">
      <alignment horizontal="center"/>
    </xf>
    <xf numFmtId="0" fontId="16" fillId="0" borderId="1" xfId="0" applyFont="1" applyFill="1" applyBorder="1"/>
    <xf numFmtId="0" fontId="14" fillId="0" borderId="1" xfId="0" applyFont="1" applyFill="1" applyBorder="1"/>
    <xf numFmtId="0" fontId="20" fillId="0" borderId="0" xfId="0" applyFont="1" applyFill="1" applyBorder="1"/>
    <xf numFmtId="0" fontId="14" fillId="0" borderId="0" xfId="0" applyFont="1" applyFill="1" applyBorder="1" applyAlignment="1">
      <alignment horizontal="right"/>
    </xf>
    <xf numFmtId="177" fontId="14" fillId="0" borderId="0" xfId="0" applyNumberFormat="1" applyFont="1" applyFill="1" applyBorder="1" applyAlignment="1">
      <alignment horizontal="right"/>
    </xf>
    <xf numFmtId="0" fontId="20" fillId="0" borderId="7" xfId="0" applyFont="1" applyFill="1" applyBorder="1" applyAlignment="1">
      <alignment horizontal="right" vertical="center" wrapText="1"/>
    </xf>
    <xf numFmtId="0" fontId="20" fillId="0" borderId="1" xfId="0" applyFont="1" applyFill="1" applyBorder="1" applyAlignment="1">
      <alignment horizontal="right" vertical="center" wrapText="1"/>
    </xf>
    <xf numFmtId="177" fontId="29" fillId="0" borderId="78" xfId="0" applyNumberFormat="1" applyFont="1" applyFill="1" applyBorder="1" applyAlignment="1">
      <alignment horizontal="center" vertical="center"/>
    </xf>
    <xf numFmtId="0" fontId="29" fillId="0" borderId="45" xfId="0" applyFont="1" applyFill="1" applyBorder="1" applyAlignment="1">
      <alignment horizontal="left" vertical="center"/>
    </xf>
    <xf numFmtId="0" fontId="29" fillId="0" borderId="45" xfId="0" applyFont="1" applyFill="1" applyBorder="1" applyAlignment="1">
      <alignment horizontal="center" vertical="center"/>
    </xf>
    <xf numFmtId="0" fontId="29" fillId="0" borderId="45" xfId="0" applyFont="1" applyFill="1" applyBorder="1" applyAlignment="1">
      <alignment horizontal="right" vertical="center"/>
    </xf>
    <xf numFmtId="0" fontId="29" fillId="0" borderId="45" xfId="0" applyFont="1" applyFill="1" applyBorder="1" applyAlignment="1">
      <alignment horizontal="right" vertical="center" wrapText="1"/>
    </xf>
    <xf numFmtId="0" fontId="29" fillId="0" borderId="45" xfId="0" applyFont="1" applyFill="1" applyBorder="1" applyAlignment="1">
      <alignment horizontal="left" vertical="center" wrapText="1"/>
    </xf>
    <xf numFmtId="0" fontId="29" fillId="0" borderId="45" xfId="0" applyFont="1" applyFill="1" applyBorder="1" applyAlignment="1">
      <alignment horizontal="center" vertical="center" wrapText="1"/>
    </xf>
    <xf numFmtId="0" fontId="30" fillId="0" borderId="80" xfId="0" applyFont="1" applyFill="1" applyBorder="1" applyAlignment="1">
      <alignment horizontal="center" vertical="center" wrapText="1"/>
    </xf>
    <xf numFmtId="0" fontId="29" fillId="0" borderId="80" xfId="0" applyFont="1" applyFill="1" applyBorder="1" applyAlignment="1">
      <alignment horizontal="center" vertical="center" wrapText="1"/>
    </xf>
    <xf numFmtId="0" fontId="31" fillId="0" borderId="108" xfId="0" applyFont="1" applyFill="1" applyBorder="1" applyAlignment="1">
      <alignment horizontal="center" vertical="center"/>
    </xf>
    <xf numFmtId="0" fontId="25" fillId="0" borderId="41" xfId="0" applyFont="1" applyFill="1" applyBorder="1" applyAlignment="1">
      <alignment horizontal="center" vertical="center"/>
    </xf>
    <xf numFmtId="177" fontId="25" fillId="0" borderId="41" xfId="0" applyNumberFormat="1" applyFont="1" applyFill="1" applyBorder="1" applyAlignment="1">
      <alignment horizontal="center" vertical="center"/>
    </xf>
    <xf numFmtId="0" fontId="31" fillId="0" borderId="45" xfId="0" applyFont="1" applyFill="1" applyBorder="1" applyAlignment="1">
      <alignment horizontal="center" vertical="center"/>
    </xf>
    <xf numFmtId="0" fontId="29" fillId="0" borderId="108" xfId="0" applyFont="1" applyFill="1" applyBorder="1" applyAlignment="1">
      <alignment horizontal="center" vertical="center"/>
    </xf>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xf>
    <xf numFmtId="0" fontId="20" fillId="0" borderId="3" xfId="0" applyFont="1" applyFill="1" applyBorder="1" applyAlignment="1">
      <alignment horizontal="right" vertical="center"/>
    </xf>
    <xf numFmtId="0" fontId="20" fillId="0" borderId="3" xfId="0" applyFont="1" applyFill="1" applyBorder="1" applyAlignment="1">
      <alignment horizontal="right" vertical="center" wrapText="1"/>
    </xf>
    <xf numFmtId="0" fontId="20" fillId="0" borderId="3" xfId="0" applyFont="1" applyFill="1" applyBorder="1" applyAlignment="1">
      <alignment horizontal="left" vertical="center" wrapText="1"/>
    </xf>
    <xf numFmtId="0" fontId="20" fillId="0" borderId="3"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5" fillId="0" borderId="3" xfId="0" applyFont="1" applyFill="1" applyBorder="1" applyAlignment="1">
      <alignment horizontal="right" vertical="center"/>
    </xf>
    <xf numFmtId="177" fontId="25" fillId="0" borderId="3" xfId="0" applyNumberFormat="1" applyFont="1" applyFill="1" applyBorder="1" applyAlignment="1">
      <alignment horizontal="right" vertical="center"/>
    </xf>
    <xf numFmtId="0" fontId="25" fillId="0" borderId="3" xfId="0" applyFont="1" applyFill="1" applyBorder="1" applyAlignment="1">
      <alignment horizontal="center" vertical="center"/>
    </xf>
    <xf numFmtId="0" fontId="20" fillId="0" borderId="13" xfId="0" applyFont="1" applyFill="1" applyBorder="1" applyAlignment="1">
      <alignment horizontal="center" vertical="center"/>
    </xf>
    <xf numFmtId="178" fontId="32" fillId="0" borderId="3" xfId="0" applyNumberFormat="1" applyFont="1" applyFill="1" applyBorder="1" applyAlignment="1">
      <alignment horizontal="right" vertical="center" wrapText="1"/>
    </xf>
    <xf numFmtId="178" fontId="32" fillId="0" borderId="3" xfId="0" applyNumberFormat="1" applyFont="1" applyFill="1" applyBorder="1" applyAlignment="1">
      <alignment horizontal="right" vertical="center"/>
    </xf>
    <xf numFmtId="183" fontId="32" fillId="0" borderId="3" xfId="0" applyNumberFormat="1" applyFont="1" applyFill="1" applyBorder="1" applyAlignment="1">
      <alignment horizontal="left" vertical="center" wrapText="1"/>
    </xf>
    <xf numFmtId="183" fontId="32" fillId="0" borderId="3" xfId="0" applyNumberFormat="1" applyFont="1" applyFill="1" applyBorder="1" applyAlignment="1">
      <alignment horizontal="center" vertical="center" wrapText="1"/>
    </xf>
    <xf numFmtId="178" fontId="32" fillId="0" borderId="9" xfId="0" applyNumberFormat="1" applyFont="1" applyFill="1" applyBorder="1" applyAlignment="1">
      <alignment horizontal="right" vertical="center" wrapText="1"/>
    </xf>
    <xf numFmtId="0" fontId="14" fillId="0" borderId="3" xfId="0" applyFont="1" applyFill="1" applyBorder="1"/>
    <xf numFmtId="177" fontId="14" fillId="0" borderId="3" xfId="0" applyNumberFormat="1" applyFont="1" applyFill="1" applyBorder="1"/>
    <xf numFmtId="177" fontId="29" fillId="0" borderId="2" xfId="0" applyNumberFormat="1" applyFont="1" applyFill="1" applyBorder="1" applyAlignment="1">
      <alignment horizontal="center" vertical="center"/>
    </xf>
    <xf numFmtId="0" fontId="29" fillId="0" borderId="3" xfId="0" applyFont="1" applyFill="1" applyBorder="1" applyAlignment="1">
      <alignment horizontal="left" vertical="center"/>
    </xf>
    <xf numFmtId="178" fontId="29" fillId="0" borderId="3" xfId="0" applyNumberFormat="1" applyFont="1" applyFill="1" applyBorder="1" applyAlignment="1">
      <alignment horizontal="right" vertical="center" wrapText="1"/>
    </xf>
    <xf numFmtId="178" fontId="29" fillId="0" borderId="3" xfId="0" applyNumberFormat="1" applyFont="1" applyFill="1" applyBorder="1" applyAlignment="1">
      <alignment horizontal="right" vertical="center"/>
    </xf>
    <xf numFmtId="183" fontId="29" fillId="0" borderId="3" xfId="0" applyNumberFormat="1" applyFont="1" applyFill="1" applyBorder="1" applyAlignment="1">
      <alignment horizontal="left" vertical="center" wrapText="1"/>
    </xf>
    <xf numFmtId="183" fontId="29" fillId="0" borderId="3" xfId="0" applyNumberFormat="1" applyFont="1" applyFill="1" applyBorder="1" applyAlignment="1">
      <alignment horizontal="center" vertical="center" wrapText="1"/>
    </xf>
    <xf numFmtId="178" fontId="30" fillId="0" borderId="3" xfId="0" applyNumberFormat="1" applyFont="1" applyFill="1" applyBorder="1" applyAlignment="1">
      <alignment horizontal="right" vertical="center" wrapText="1"/>
    </xf>
    <xf numFmtId="178" fontId="30" fillId="0" borderId="9" xfId="0" applyNumberFormat="1" applyFont="1" applyFill="1" applyBorder="1" applyAlignment="1">
      <alignment horizontal="right" vertical="center" wrapText="1"/>
    </xf>
    <xf numFmtId="0" fontId="29" fillId="0" borderId="9" xfId="0" applyFont="1" applyFill="1" applyBorder="1" applyAlignment="1">
      <alignment horizontal="center" vertical="center" wrapText="1"/>
    </xf>
    <xf numFmtId="0" fontId="29" fillId="0" borderId="3" xfId="0" applyFont="1" applyFill="1" applyBorder="1" applyAlignment="1">
      <alignment horizontal="left" vertical="center" wrapText="1"/>
    </xf>
    <xf numFmtId="0" fontId="29" fillId="0" borderId="3"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3" xfId="0" applyFont="1" applyFill="1" applyBorder="1" applyAlignment="1">
      <alignment horizontal="center" vertical="center"/>
    </xf>
    <xf numFmtId="0" fontId="29" fillId="0" borderId="13" xfId="0" applyFont="1" applyFill="1" applyBorder="1" applyAlignment="1">
      <alignment horizontal="center" vertical="center"/>
    </xf>
    <xf numFmtId="0" fontId="14" fillId="0" borderId="53" xfId="0" applyFont="1" applyFill="1" applyBorder="1"/>
    <xf numFmtId="177" fontId="14" fillId="0" borderId="53" xfId="0" applyNumberFormat="1" applyFont="1" applyFill="1" applyBorder="1"/>
    <xf numFmtId="0" fontId="25" fillId="0" borderId="53"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53" xfId="0" applyFont="1" applyFill="1" applyBorder="1" applyAlignment="1">
      <alignment horizontal="left" vertical="center"/>
    </xf>
    <xf numFmtId="178" fontId="32" fillId="0" borderId="53" xfId="0" applyNumberFormat="1" applyFont="1" applyFill="1" applyBorder="1" applyAlignment="1">
      <alignment horizontal="right" vertical="center" wrapText="1"/>
    </xf>
    <xf numFmtId="183" fontId="32" fillId="0" borderId="53" xfId="0" applyNumberFormat="1" applyFont="1" applyFill="1" applyBorder="1" applyAlignment="1">
      <alignment horizontal="left" vertical="center" wrapText="1"/>
    </xf>
    <xf numFmtId="183" fontId="32" fillId="0" borderId="53" xfId="0" applyNumberFormat="1" applyFont="1" applyFill="1" applyBorder="1" applyAlignment="1">
      <alignment horizontal="center" vertical="center" wrapText="1"/>
    </xf>
    <xf numFmtId="178" fontId="32" fillId="0" borderId="54" xfId="0" applyNumberFormat="1" applyFont="1" applyFill="1" applyBorder="1" applyAlignment="1">
      <alignment horizontal="right" vertical="center" wrapText="1"/>
    </xf>
    <xf numFmtId="0" fontId="20" fillId="0" borderId="53" xfId="0" applyFont="1" applyFill="1" applyBorder="1" applyAlignment="1">
      <alignment horizontal="left" vertical="center" wrapText="1"/>
    </xf>
    <xf numFmtId="0" fontId="25" fillId="0" borderId="131" xfId="0" applyFont="1" applyFill="1" applyBorder="1" applyAlignment="1">
      <alignment horizontal="center" vertical="center"/>
    </xf>
    <xf numFmtId="177" fontId="14" fillId="0" borderId="28" xfId="0" applyNumberFormat="1" applyFont="1" applyFill="1" applyBorder="1"/>
    <xf numFmtId="177" fontId="29" fillId="0" borderId="61" xfId="0" applyNumberFormat="1" applyFont="1" applyFill="1" applyBorder="1" applyAlignment="1">
      <alignment horizontal="center" vertical="center"/>
    </xf>
    <xf numFmtId="0" fontId="29" fillId="0" borderId="53" xfId="0" applyFont="1" applyFill="1" applyBorder="1" applyAlignment="1">
      <alignment horizontal="left" vertical="center"/>
    </xf>
    <xf numFmtId="178" fontId="30" fillId="0" borderId="53" xfId="0" applyNumberFormat="1" applyFont="1" applyFill="1" applyBorder="1" applyAlignment="1">
      <alignment horizontal="right" vertical="center" wrapText="1"/>
    </xf>
    <xf numFmtId="178" fontId="30" fillId="0" borderId="53" xfId="0" applyNumberFormat="1" applyFont="1" applyFill="1" applyBorder="1" applyAlignment="1">
      <alignment horizontal="right" vertical="center"/>
    </xf>
    <xf numFmtId="183" fontId="30" fillId="0" borderId="53" xfId="0" applyNumberFormat="1" applyFont="1" applyFill="1" applyBorder="1" applyAlignment="1">
      <alignment horizontal="left" vertical="center" wrapText="1"/>
    </xf>
    <xf numFmtId="183" fontId="30" fillId="0" borderId="53" xfId="0" applyNumberFormat="1" applyFont="1" applyFill="1" applyBorder="1" applyAlignment="1">
      <alignment horizontal="center" vertical="center" wrapText="1"/>
    </xf>
    <xf numFmtId="178" fontId="30" fillId="0" borderId="54" xfId="0" applyNumberFormat="1" applyFont="1" applyFill="1" applyBorder="1" applyAlignment="1">
      <alignment horizontal="right" vertical="center" wrapText="1"/>
    </xf>
    <xf numFmtId="0" fontId="29" fillId="0" borderId="54" xfId="0"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3" xfId="0" applyFont="1" applyFill="1" applyBorder="1" applyAlignment="1">
      <alignment horizontal="center" vertical="center"/>
    </xf>
    <xf numFmtId="0" fontId="31" fillId="0" borderId="131" xfId="0" applyFont="1" applyFill="1" applyBorder="1" applyAlignment="1">
      <alignment horizontal="center" vertical="center"/>
    </xf>
    <xf numFmtId="0" fontId="31" fillId="0" borderId="53" xfId="0" applyFont="1" applyFill="1" applyBorder="1" applyAlignment="1">
      <alignment horizontal="center" vertical="center"/>
    </xf>
    <xf numFmtId="0" fontId="29" fillId="0" borderId="131" xfId="0" applyFont="1" applyFill="1" applyBorder="1" applyAlignment="1">
      <alignment horizontal="center" vertical="center"/>
    </xf>
    <xf numFmtId="178" fontId="32" fillId="0" borderId="3" xfId="0" applyNumberFormat="1" applyFont="1" applyFill="1" applyBorder="1" applyAlignment="1">
      <alignment horizontal="right" vertical="center" shrinkToFit="1"/>
    </xf>
    <xf numFmtId="184" fontId="32" fillId="0" borderId="6" xfId="0" applyNumberFormat="1" applyFont="1" applyFill="1" applyBorder="1" applyAlignment="1">
      <alignment horizontal="right" vertical="center" shrinkToFit="1"/>
    </xf>
    <xf numFmtId="178" fontId="30" fillId="0" borderId="3" xfId="0" applyNumberFormat="1" applyFont="1" applyFill="1" applyBorder="1" applyAlignment="1">
      <alignment horizontal="right" vertical="center"/>
    </xf>
    <xf numFmtId="183" fontId="30" fillId="0" borderId="3" xfId="0" applyNumberFormat="1" applyFont="1" applyFill="1" applyBorder="1" applyAlignment="1">
      <alignment horizontal="left" vertical="center" wrapText="1"/>
    </xf>
    <xf numFmtId="183" fontId="30" fillId="0" borderId="3" xfId="0" applyNumberFormat="1" applyFont="1" applyFill="1" applyBorder="1" applyAlignment="1">
      <alignment horizontal="center" vertical="center" wrapText="1"/>
    </xf>
    <xf numFmtId="183" fontId="32" fillId="0" borderId="3" xfId="0" applyNumberFormat="1" applyFont="1" applyFill="1" applyBorder="1" applyAlignment="1">
      <alignment horizontal="right" vertical="center" wrapText="1"/>
    </xf>
    <xf numFmtId="178" fontId="32" fillId="0" borderId="13" xfId="0" applyNumberFormat="1" applyFont="1" applyFill="1" applyBorder="1" applyAlignment="1">
      <alignment horizontal="right" vertical="center" wrapText="1"/>
    </xf>
    <xf numFmtId="177" fontId="32" fillId="0" borderId="3" xfId="0" applyNumberFormat="1" applyFont="1" applyFill="1" applyBorder="1" applyAlignment="1">
      <alignment horizontal="right" vertical="center" wrapText="1"/>
    </xf>
    <xf numFmtId="178" fontId="32" fillId="0" borderId="53" xfId="0" applyNumberFormat="1" applyFont="1" applyFill="1" applyBorder="1" applyAlignment="1">
      <alignment horizontal="center" vertical="center" wrapText="1"/>
    </xf>
    <xf numFmtId="0" fontId="32" fillId="0" borderId="53" xfId="0" applyFont="1" applyFill="1" applyBorder="1" applyAlignment="1">
      <alignment horizontal="center" vertical="center" wrapText="1"/>
    </xf>
    <xf numFmtId="0" fontId="32" fillId="0" borderId="131" xfId="0" applyFont="1" applyFill="1" applyBorder="1" applyAlignment="1">
      <alignment horizontal="center" vertical="center" wrapText="1"/>
    </xf>
    <xf numFmtId="177" fontId="32" fillId="0" borderId="53" xfId="0" applyNumberFormat="1" applyFont="1" applyFill="1" applyBorder="1" applyAlignment="1">
      <alignment horizontal="center" vertical="center" wrapText="1"/>
    </xf>
    <xf numFmtId="178" fontId="20" fillId="0" borderId="16" xfId="0" applyNumberFormat="1" applyFont="1" applyFill="1" applyBorder="1" applyAlignment="1">
      <alignment horizontal="center" vertical="center" shrinkToFit="1"/>
    </xf>
    <xf numFmtId="178" fontId="20" fillId="0" borderId="16" xfId="0" applyNumberFormat="1" applyFont="1" applyFill="1" applyBorder="1" applyAlignment="1">
      <alignment horizontal="right" vertical="center" shrinkToFit="1"/>
    </xf>
    <xf numFmtId="178" fontId="20" fillId="0" borderId="87" xfId="0" applyNumberFormat="1" applyFont="1" applyFill="1" applyBorder="1" applyAlignment="1">
      <alignment horizontal="right" vertical="center" shrinkToFit="1"/>
    </xf>
    <xf numFmtId="178" fontId="20" fillId="0" borderId="15" xfId="0" applyNumberFormat="1" applyFont="1" applyFill="1" applyBorder="1" applyAlignment="1">
      <alignment horizontal="right" vertical="center" shrinkToFit="1"/>
    </xf>
    <xf numFmtId="178" fontId="20" fillId="0" borderId="8" xfId="0" applyNumberFormat="1" applyFont="1" applyFill="1" applyBorder="1" applyAlignment="1">
      <alignment horizontal="right" vertical="center" shrinkToFit="1"/>
    </xf>
    <xf numFmtId="183" fontId="20" fillId="0" borderId="16" xfId="0" applyNumberFormat="1" applyFont="1" applyFill="1" applyBorder="1" applyAlignment="1">
      <alignment horizontal="left" vertical="center" shrinkToFit="1"/>
    </xf>
    <xf numFmtId="183" fontId="20" fillId="0" borderId="16" xfId="0" applyNumberFormat="1" applyFont="1" applyFill="1" applyBorder="1" applyAlignment="1">
      <alignment horizontal="center" vertical="center" wrapText="1"/>
    </xf>
    <xf numFmtId="183" fontId="20" fillId="0" borderId="16" xfId="0" applyNumberFormat="1" applyFont="1" applyFill="1" applyBorder="1" applyAlignment="1">
      <alignment vertical="center" wrapText="1"/>
    </xf>
    <xf numFmtId="178" fontId="20" fillId="0" borderId="48" xfId="0" applyNumberFormat="1" applyFont="1" applyFill="1" applyBorder="1" applyAlignment="1">
      <alignment vertical="center" shrinkToFit="1"/>
    </xf>
    <xf numFmtId="0" fontId="20" fillId="0" borderId="16" xfId="0" applyNumberFormat="1" applyFont="1" applyFill="1" applyBorder="1" applyAlignment="1">
      <alignment horizontal="center" vertical="center" wrapText="1"/>
    </xf>
    <xf numFmtId="0" fontId="20" fillId="0" borderId="21" xfId="0" applyNumberFormat="1" applyFont="1" applyFill="1" applyBorder="1" applyAlignment="1">
      <alignment vertical="center" wrapText="1"/>
    </xf>
    <xf numFmtId="0" fontId="20" fillId="0" borderId="16" xfId="0" applyFont="1" applyFill="1" applyBorder="1" applyAlignment="1">
      <alignment vertical="center" wrapText="1"/>
    </xf>
    <xf numFmtId="0" fontId="20" fillId="0" borderId="44" xfId="0" applyFont="1" applyFill="1" applyBorder="1" applyAlignment="1">
      <alignment vertical="center" wrapText="1"/>
    </xf>
    <xf numFmtId="178" fontId="32" fillId="0" borderId="22" xfId="0" applyNumberFormat="1" applyFont="1" applyFill="1" applyBorder="1" applyAlignment="1">
      <alignment horizontal="center" vertical="center" shrinkToFit="1"/>
    </xf>
    <xf numFmtId="178" fontId="32" fillId="0" borderId="22" xfId="0" applyNumberFormat="1" applyFont="1" applyFill="1" applyBorder="1" applyAlignment="1">
      <alignment horizontal="right" vertical="center" shrinkToFit="1"/>
    </xf>
    <xf numFmtId="183" fontId="20" fillId="0" borderId="17" xfId="0" applyNumberFormat="1" applyFont="1" applyFill="1" applyBorder="1" applyAlignment="1">
      <alignment horizontal="left" vertical="center" shrinkToFit="1"/>
    </xf>
    <xf numFmtId="178" fontId="32" fillId="0" borderId="22" xfId="0" applyNumberFormat="1" applyFont="1" applyFill="1" applyBorder="1" applyAlignment="1">
      <alignment vertical="center" shrinkToFit="1"/>
    </xf>
    <xf numFmtId="183" fontId="20" fillId="0" borderId="9" xfId="0" applyNumberFormat="1" applyFont="1" applyFill="1" applyBorder="1" applyAlignment="1">
      <alignment horizontal="left" vertical="center" shrinkToFit="1"/>
    </xf>
    <xf numFmtId="178" fontId="32" fillId="0" borderId="16" xfId="0" applyNumberFormat="1" applyFont="1" applyFill="1" applyBorder="1" applyAlignment="1">
      <alignment horizontal="center" vertical="center" shrinkToFit="1"/>
    </xf>
    <xf numFmtId="178" fontId="32" fillId="0" borderId="16" xfId="0" applyNumberFormat="1" applyFont="1" applyFill="1" applyBorder="1" applyAlignment="1">
      <alignment horizontal="right" vertical="center" shrinkToFit="1"/>
    </xf>
    <xf numFmtId="183" fontId="20" fillId="0" borderId="21" xfId="0" applyNumberFormat="1" applyFont="1" applyFill="1" applyBorder="1" applyAlignment="1">
      <alignment horizontal="left" vertical="center" shrinkToFit="1"/>
    </xf>
    <xf numFmtId="178" fontId="32" fillId="0" borderId="16" xfId="0" applyNumberFormat="1" applyFont="1" applyFill="1" applyBorder="1" applyAlignment="1">
      <alignment vertical="center" shrinkToFit="1"/>
    </xf>
    <xf numFmtId="183" fontId="20" fillId="0" borderId="54" xfId="0" applyNumberFormat="1" applyFont="1" applyFill="1" applyBorder="1" applyAlignment="1">
      <alignment horizontal="left" vertical="center" shrinkToFit="1"/>
    </xf>
    <xf numFmtId="178" fontId="32" fillId="0" borderId="48" xfId="0" applyNumberFormat="1" applyFont="1" applyFill="1" applyBorder="1" applyAlignment="1">
      <alignment horizontal="right" vertical="center" shrinkToFit="1"/>
    </xf>
    <xf numFmtId="178" fontId="32" fillId="0" borderId="8" xfId="0" applyNumberFormat="1" applyFont="1" applyFill="1" applyBorder="1" applyAlignment="1">
      <alignment vertical="center" shrinkToFit="1"/>
    </xf>
    <xf numFmtId="178" fontId="32" fillId="0" borderId="7" xfId="0" applyNumberFormat="1" applyFont="1" applyFill="1" applyBorder="1" applyAlignment="1">
      <alignment horizontal="center" vertical="center" shrinkToFit="1"/>
    </xf>
    <xf numFmtId="178" fontId="32" fillId="0" borderId="1" xfId="0" applyNumberFormat="1" applyFont="1" applyFill="1" applyBorder="1" applyAlignment="1">
      <alignment horizontal="right" vertical="center" shrinkToFit="1"/>
    </xf>
    <xf numFmtId="178" fontId="32" fillId="0" borderId="7" xfId="0" applyNumberFormat="1" applyFont="1" applyFill="1" applyBorder="1" applyAlignment="1">
      <alignment horizontal="right" vertical="center" shrinkToFit="1"/>
    </xf>
    <xf numFmtId="183" fontId="20" fillId="0" borderId="55" xfId="0" applyNumberFormat="1" applyFont="1" applyFill="1" applyBorder="1" applyAlignment="1">
      <alignment horizontal="left" vertical="center" shrinkToFit="1"/>
    </xf>
    <xf numFmtId="178" fontId="32" fillId="0" borderId="1" xfId="0" applyNumberFormat="1" applyFont="1" applyFill="1" applyBorder="1" applyAlignment="1">
      <alignment vertical="center" shrinkToFit="1"/>
    </xf>
    <xf numFmtId="0" fontId="0" fillId="0" borderId="0" xfId="0" applyFont="1" applyFill="1" applyBorder="1" applyAlignment="1"/>
    <xf numFmtId="0" fontId="25" fillId="0" borderId="0" xfId="0" applyFont="1" applyFill="1" applyBorder="1" applyAlignment="1">
      <alignment horizontal="center" vertical="center"/>
    </xf>
    <xf numFmtId="0" fontId="25" fillId="0" borderId="0" xfId="0" applyFont="1" applyFill="1" applyBorder="1" applyAlignment="1"/>
    <xf numFmtId="3" fontId="32" fillId="0" borderId="6" xfId="0" applyNumberFormat="1" applyFont="1" applyFill="1" applyBorder="1" applyAlignment="1">
      <alignment horizontal="center" vertical="center" wrapText="1"/>
    </xf>
    <xf numFmtId="3" fontId="25" fillId="0" borderId="6" xfId="0" applyNumberFormat="1" applyFont="1" applyFill="1" applyBorder="1" applyAlignment="1">
      <alignment vertical="center" wrapText="1"/>
    </xf>
    <xf numFmtId="0" fontId="33" fillId="0" borderId="6" xfId="0" applyNumberFormat="1" applyFont="1" applyFill="1" applyBorder="1" applyAlignment="1">
      <alignment vertical="center" wrapText="1"/>
    </xf>
    <xf numFmtId="3" fontId="32" fillId="0" borderId="5" xfId="0" applyNumberFormat="1" applyFont="1" applyFill="1" applyBorder="1" applyAlignment="1">
      <alignment horizontal="center" vertical="center" wrapText="1"/>
    </xf>
    <xf numFmtId="37" fontId="25" fillId="0" borderId="6" xfId="0" applyNumberFormat="1" applyFont="1" applyFill="1" applyBorder="1" applyAlignment="1">
      <alignment horizontal="left" vertical="center" wrapText="1" shrinkToFit="1"/>
    </xf>
    <xf numFmtId="4" fontId="25" fillId="0" borderId="6" xfId="0" applyNumberFormat="1" applyFont="1" applyFill="1" applyBorder="1" applyAlignment="1">
      <alignment horizontal="left" vertical="center" wrapText="1" shrinkToFit="1"/>
    </xf>
    <xf numFmtId="179" fontId="25" fillId="0" borderId="6" xfId="0" applyNumberFormat="1" applyFont="1" applyFill="1" applyBorder="1" applyAlignment="1">
      <alignment horizontal="left" vertical="center" wrapText="1" shrinkToFit="1"/>
    </xf>
    <xf numFmtId="181" fontId="25" fillId="0" borderId="6" xfId="0" applyNumberFormat="1" applyFont="1" applyFill="1" applyBorder="1" applyAlignment="1">
      <alignment horizontal="left" vertical="center" wrapText="1" shrinkToFit="1"/>
    </xf>
    <xf numFmtId="181" fontId="32" fillId="0" borderId="6" xfId="0" applyNumberFormat="1" applyFont="1" applyFill="1" applyBorder="1" applyAlignment="1">
      <alignment horizontal="center" vertical="center" wrapText="1"/>
    </xf>
    <xf numFmtId="181" fontId="20" fillId="0" borderId="6" xfId="0" applyNumberFormat="1" applyFont="1" applyFill="1" applyBorder="1" applyAlignment="1">
      <alignment vertical="center" wrapText="1"/>
    </xf>
    <xf numFmtId="49" fontId="25" fillId="0" borderId="6" xfId="0" applyNumberFormat="1" applyFont="1" applyFill="1" applyBorder="1" applyAlignment="1">
      <alignment horizontal="left" vertical="center" wrapText="1" shrinkToFit="1"/>
    </xf>
    <xf numFmtId="49" fontId="25" fillId="0" borderId="6" xfId="0" applyNumberFormat="1" applyFont="1" applyFill="1" applyBorder="1" applyAlignment="1" applyProtection="1">
      <alignment horizontal="left" vertical="center" wrapText="1"/>
      <protection locked="0"/>
    </xf>
    <xf numFmtId="49" fontId="25" fillId="0" borderId="6" xfId="0" applyNumberFormat="1" applyFont="1" applyFill="1" applyBorder="1" applyAlignment="1">
      <alignment horizontal="left" vertical="center" wrapText="1"/>
    </xf>
    <xf numFmtId="49" fontId="20" fillId="0" borderId="6" xfId="0" applyNumberFormat="1" applyFont="1" applyFill="1" applyBorder="1" applyAlignment="1">
      <alignment horizontal="left" vertical="center" wrapText="1"/>
    </xf>
    <xf numFmtId="183" fontId="0" fillId="0" borderId="6" xfId="0" applyNumberFormat="1" applyFont="1" applyFill="1" applyBorder="1" applyAlignment="1">
      <alignment vertical="center" wrapText="1"/>
    </xf>
    <xf numFmtId="3" fontId="20" fillId="0" borderId="6" xfId="0" applyNumberFormat="1" applyFont="1" applyFill="1" applyBorder="1" applyAlignment="1">
      <alignment vertical="center" wrapText="1"/>
    </xf>
    <xf numFmtId="0" fontId="20" fillId="4" borderId="3" xfId="0" applyFont="1" applyFill="1" applyBorder="1" applyAlignment="1">
      <alignment vertical="top" wrapText="1"/>
    </xf>
    <xf numFmtId="49" fontId="25" fillId="0" borderId="6" xfId="0" applyNumberFormat="1" applyFont="1" applyFill="1" applyBorder="1" applyAlignment="1">
      <alignment vertical="center" wrapText="1" shrinkToFit="1"/>
    </xf>
    <xf numFmtId="0" fontId="25" fillId="0" borderId="6" xfId="0" applyNumberFormat="1" applyFont="1" applyFill="1" applyBorder="1" applyAlignment="1">
      <alignment horizontal="left" vertical="center" wrapText="1" shrinkToFit="1"/>
    </xf>
    <xf numFmtId="0" fontId="20" fillId="0" borderId="0" xfId="0" applyNumberFormat="1" applyFont="1" applyFill="1" applyBorder="1" applyAlignment="1"/>
    <xf numFmtId="181" fontId="0" fillId="0" borderId="65" xfId="0" applyNumberFormat="1" applyFont="1" applyFill="1" applyBorder="1" applyAlignment="1" applyProtection="1">
      <alignment horizontal="center" vertical="center" wrapText="1"/>
      <protection locked="0"/>
    </xf>
    <xf numFmtId="181" fontId="0" fillId="0" borderId="129" xfId="0" applyNumberFormat="1" applyFont="1" applyFill="1" applyBorder="1" applyAlignment="1" applyProtection="1">
      <alignment horizontal="center" vertical="center" wrapText="1"/>
      <protection locked="0"/>
    </xf>
    <xf numFmtId="0" fontId="14" fillId="0" borderId="43"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20" fillId="0" borderId="27" xfId="0" applyNumberFormat="1" applyFont="1" applyFill="1" applyBorder="1" applyAlignment="1">
      <alignment horizontal="center" vertical="center" wrapText="1"/>
    </xf>
    <xf numFmtId="0" fontId="20" fillId="0" borderId="25" xfId="0" applyNumberFormat="1" applyFont="1" applyFill="1" applyBorder="1" applyAlignment="1">
      <alignment horizontal="center" vertical="center" wrapText="1"/>
    </xf>
    <xf numFmtId="177" fontId="0" fillId="0" borderId="28" xfId="0" applyNumberFormat="1" applyFont="1" applyFill="1" applyBorder="1" applyAlignment="1" applyProtection="1">
      <alignment horizontal="center" vertical="center" wrapText="1"/>
      <protection locked="0"/>
    </xf>
    <xf numFmtId="177" fontId="0" fillId="0" borderId="53" xfId="0" applyNumberFormat="1" applyFont="1" applyFill="1" applyBorder="1" applyAlignment="1" applyProtection="1">
      <alignment horizontal="center" vertical="center" wrapText="1"/>
      <protection locked="0"/>
    </xf>
    <xf numFmtId="0" fontId="14" fillId="0" borderId="28"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0" fillId="0" borderId="0" xfId="0" applyFont="1" applyFill="1" applyAlignment="1">
      <alignment vertical="top" wrapText="1"/>
    </xf>
    <xf numFmtId="0" fontId="20" fillId="0" borderId="27"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130" xfId="0" applyFont="1" applyFill="1" applyBorder="1" applyAlignment="1">
      <alignment horizontal="center" vertical="center"/>
    </xf>
    <xf numFmtId="0" fontId="20" fillId="0" borderId="27" xfId="0" applyNumberFormat="1" applyFont="1" applyFill="1" applyBorder="1" applyAlignment="1">
      <alignment horizontal="left" vertical="center" wrapText="1"/>
    </xf>
    <xf numFmtId="0" fontId="20" fillId="0" borderId="25" xfId="0" applyNumberFormat="1" applyFont="1" applyFill="1" applyBorder="1" applyAlignment="1">
      <alignment horizontal="left" vertical="center" wrapText="1"/>
    </xf>
    <xf numFmtId="178" fontId="32" fillId="0" borderId="27" xfId="0" applyNumberFormat="1" applyFont="1" applyFill="1" applyBorder="1" applyAlignment="1">
      <alignment horizontal="center" vertical="center" shrinkToFit="1"/>
    </xf>
    <xf numFmtId="178" fontId="32" fillId="0" borderId="25" xfId="0" applyNumberFormat="1" applyFont="1" applyFill="1" applyBorder="1" applyAlignment="1">
      <alignment horizontal="center" vertical="center" shrinkToFit="1"/>
    </xf>
    <xf numFmtId="0" fontId="20" fillId="0" borderId="27" xfId="0" applyFont="1" applyFill="1" applyBorder="1" applyAlignment="1">
      <alignment horizontal="left" vertical="center" wrapText="1"/>
    </xf>
    <xf numFmtId="183" fontId="20" fillId="0" borderId="27" xfId="0" applyNumberFormat="1" applyFont="1" applyFill="1" applyBorder="1" applyAlignment="1">
      <alignment horizontal="left" vertical="center" wrapText="1"/>
    </xf>
    <xf numFmtId="183" fontId="20" fillId="0" borderId="25" xfId="0" applyNumberFormat="1" applyFont="1" applyFill="1" applyBorder="1" applyAlignment="1">
      <alignment horizontal="left" vertical="center" wrapText="1"/>
    </xf>
    <xf numFmtId="178" fontId="32" fillId="0" borderId="27" xfId="0" applyNumberFormat="1" applyFont="1" applyFill="1" applyBorder="1" applyAlignment="1">
      <alignment horizontal="right" vertical="center" shrinkToFit="1"/>
    </xf>
    <xf numFmtId="178" fontId="32" fillId="0" borderId="25" xfId="0" applyNumberFormat="1" applyFont="1" applyFill="1" applyBorder="1" applyAlignment="1">
      <alignment horizontal="right" vertical="center" shrinkToFit="1"/>
    </xf>
    <xf numFmtId="0" fontId="14" fillId="0" borderId="1" xfId="0" applyFont="1" applyFill="1" applyBorder="1" applyAlignment="1">
      <alignment horizontal="right"/>
    </xf>
    <xf numFmtId="178" fontId="20" fillId="0" borderId="5" xfId="0" applyNumberFormat="1" applyFont="1" applyFill="1" applyBorder="1" applyAlignment="1">
      <alignment horizontal="center" vertical="center"/>
    </xf>
    <xf numFmtId="0" fontId="20" fillId="0" borderId="19"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43" xfId="0" applyFont="1" applyFill="1" applyBorder="1" applyAlignment="1">
      <alignment horizontal="center" vertical="center" wrapText="1"/>
    </xf>
    <xf numFmtId="183" fontId="32" fillId="0" borderId="25" xfId="0" applyNumberFormat="1" applyFont="1" applyFill="1" applyBorder="1" applyAlignment="1">
      <alignment horizontal="center" vertical="center" wrapText="1"/>
    </xf>
    <xf numFmtId="183" fontId="25" fillId="0" borderId="27" xfId="0" applyNumberFormat="1" applyFont="1" applyFill="1" applyBorder="1" applyAlignment="1">
      <alignment horizontal="left" vertical="center" wrapText="1"/>
    </xf>
    <xf numFmtId="183" fontId="32" fillId="0" borderId="25" xfId="0" applyNumberFormat="1" applyFont="1" applyFill="1" applyBorder="1" applyAlignment="1">
      <alignment horizontal="left" vertical="center" wrapText="1"/>
    </xf>
    <xf numFmtId="183" fontId="25" fillId="0" borderId="27" xfId="0" applyNumberFormat="1" applyFont="1" applyFill="1" applyBorder="1" applyAlignment="1">
      <alignment horizontal="left" vertical="center" wrapText="1" shrinkToFit="1"/>
    </xf>
    <xf numFmtId="178" fontId="20" fillId="0" borderId="36" xfId="0" applyNumberFormat="1" applyFont="1" applyFill="1" applyBorder="1" applyAlignment="1">
      <alignment horizontal="center" vertical="center"/>
    </xf>
    <xf numFmtId="178" fontId="20" fillId="0" borderId="130" xfId="0" applyNumberFormat="1" applyFont="1" applyFill="1" applyBorder="1" applyAlignment="1">
      <alignment horizontal="center" vertical="center"/>
    </xf>
    <xf numFmtId="0" fontId="20" fillId="0" borderId="27" xfId="0" applyFont="1" applyFill="1" applyBorder="1" applyAlignment="1">
      <alignment vertical="center" wrapText="1"/>
    </xf>
    <xf numFmtId="0" fontId="20" fillId="0" borderId="25" xfId="0" applyFont="1" applyFill="1" applyBorder="1" applyAlignment="1">
      <alignment vertical="center" wrapText="1"/>
    </xf>
    <xf numFmtId="49" fontId="25" fillId="0" borderId="27" xfId="0" applyNumberFormat="1" applyFont="1" applyFill="1" applyBorder="1" applyAlignment="1">
      <alignment horizontal="left" vertical="center" wrapText="1" shrinkToFit="1"/>
    </xf>
    <xf numFmtId="183" fontId="32" fillId="0" borderId="27" xfId="0" applyNumberFormat="1" applyFont="1" applyFill="1" applyBorder="1" applyAlignment="1">
      <alignment horizontal="center" vertical="center" wrapText="1"/>
    </xf>
    <xf numFmtId="178" fontId="20" fillId="0" borderId="27" xfId="0" applyNumberFormat="1" applyFont="1" applyFill="1" applyBorder="1" applyAlignment="1">
      <alignment horizontal="center" vertical="center"/>
    </xf>
    <xf numFmtId="178" fontId="20" fillId="0" borderId="25" xfId="0" applyNumberFormat="1" applyFont="1" applyFill="1" applyBorder="1" applyAlignment="1">
      <alignment horizontal="center" vertical="center"/>
    </xf>
    <xf numFmtId="0" fontId="25" fillId="0" borderId="77" xfId="0" applyFont="1" applyFill="1" applyBorder="1" applyAlignment="1">
      <alignment horizontal="center" vertical="center" wrapText="1"/>
    </xf>
    <xf numFmtId="0" fontId="20" fillId="0" borderId="5" xfId="0" applyNumberFormat="1" applyFont="1" applyFill="1" applyBorder="1" applyAlignment="1">
      <alignment horizontal="left" vertical="center" wrapText="1"/>
    </xf>
    <xf numFmtId="183" fontId="32" fillId="0" borderId="5" xfId="0" applyNumberFormat="1" applyFont="1" applyFill="1" applyBorder="1" applyAlignment="1">
      <alignment horizontal="center" vertical="center" wrapText="1"/>
    </xf>
    <xf numFmtId="183" fontId="20" fillId="0" borderId="27" xfId="0" applyNumberFormat="1" applyFont="1" applyFill="1" applyBorder="1" applyAlignment="1">
      <alignment vertical="center" wrapText="1"/>
    </xf>
    <xf numFmtId="183" fontId="20" fillId="0" borderId="25" xfId="0" applyNumberFormat="1" applyFont="1" applyFill="1" applyBorder="1" applyAlignment="1">
      <alignment vertical="center" wrapText="1"/>
    </xf>
    <xf numFmtId="177" fontId="20" fillId="0" borderId="49" xfId="0" applyNumberFormat="1" applyFont="1" applyFill="1" applyBorder="1" applyAlignment="1">
      <alignment horizontal="center" vertical="center"/>
    </xf>
    <xf numFmtId="177" fontId="20" fillId="0" borderId="24" xfId="0" applyNumberFormat="1" applyFont="1" applyFill="1" applyBorder="1" applyAlignment="1">
      <alignment horizontal="center" vertical="center"/>
    </xf>
    <xf numFmtId="177" fontId="20" fillId="0" borderId="26" xfId="0" applyNumberFormat="1" applyFont="1" applyFill="1" applyBorder="1" applyAlignment="1">
      <alignment horizontal="center" vertical="center"/>
    </xf>
    <xf numFmtId="177" fontId="20" fillId="0" borderId="51" xfId="0" applyNumberFormat="1" applyFont="1" applyFill="1" applyBorder="1" applyAlignment="1">
      <alignment horizontal="center" vertical="center"/>
    </xf>
    <xf numFmtId="177" fontId="20" fillId="0" borderId="12" xfId="0" applyNumberFormat="1" applyFont="1" applyFill="1" applyBorder="1" applyAlignment="1">
      <alignment horizontal="center" vertical="center"/>
    </xf>
    <xf numFmtId="0" fontId="20" fillId="0" borderId="27" xfId="0" applyNumberFormat="1" applyFont="1" applyFill="1" applyBorder="1" applyAlignment="1">
      <alignment vertical="center" wrapText="1"/>
    </xf>
    <xf numFmtId="0" fontId="20" fillId="0" borderId="25" xfId="0" applyNumberFormat="1" applyFont="1" applyFill="1" applyBorder="1" applyAlignment="1">
      <alignment vertical="center" wrapText="1"/>
    </xf>
    <xf numFmtId="183" fontId="25" fillId="0" borderId="25" xfId="0" applyNumberFormat="1" applyFont="1" applyFill="1" applyBorder="1" applyAlignment="1">
      <alignment horizontal="center" vertical="center" wrapText="1"/>
    </xf>
    <xf numFmtId="177" fontId="14" fillId="0" borderId="0" xfId="0" applyNumberFormat="1" applyFont="1" applyFill="1" applyBorder="1" applyAlignment="1">
      <alignment horizontal="center" vertical="center"/>
    </xf>
    <xf numFmtId="49" fontId="20" fillId="0" borderId="6" xfId="0" applyNumberFormat="1" applyFont="1" applyFill="1" applyBorder="1" applyAlignment="1">
      <alignment vertical="center" wrapText="1"/>
    </xf>
    <xf numFmtId="49" fontId="14" fillId="0" borderId="6" xfId="0" applyNumberFormat="1" applyFont="1" applyFill="1" applyBorder="1" applyAlignment="1">
      <alignment vertical="center" wrapText="1"/>
    </xf>
    <xf numFmtId="49" fontId="14" fillId="0" borderId="6" xfId="0" applyNumberFormat="1" applyFont="1" applyFill="1" applyBorder="1" applyAlignment="1">
      <alignment vertical="top" wrapText="1"/>
    </xf>
    <xf numFmtId="178" fontId="20" fillId="0" borderId="0" xfId="0" applyNumberFormat="1" applyFont="1" applyFill="1"/>
    <xf numFmtId="0" fontId="48" fillId="0" borderId="0" xfId="0" applyFont="1"/>
    <xf numFmtId="3" fontId="20" fillId="0" borderId="54" xfId="0" applyNumberFormat="1" applyFont="1" applyFill="1" applyBorder="1" applyAlignment="1">
      <alignment horizontal="center" vertical="center" wrapText="1"/>
    </xf>
    <xf numFmtId="177" fontId="20" fillId="0" borderId="151" xfId="0" applyNumberFormat="1" applyFont="1" applyFill="1" applyBorder="1" applyAlignment="1">
      <alignment horizontal="center" vertical="center"/>
    </xf>
    <xf numFmtId="0" fontId="20" fillId="0" borderId="26" xfId="0" applyNumberFormat="1" applyFont="1" applyFill="1" applyBorder="1" applyAlignment="1">
      <alignment vertical="center" wrapText="1"/>
    </xf>
    <xf numFmtId="0" fontId="20" fillId="0" borderId="19" xfId="0" applyNumberFormat="1" applyFont="1" applyFill="1" applyBorder="1" applyAlignment="1">
      <alignment vertical="center" wrapText="1"/>
    </xf>
    <xf numFmtId="0" fontId="20" fillId="0" borderId="19" xfId="0" applyFont="1" applyFill="1" applyBorder="1" applyAlignment="1">
      <alignment vertical="center" wrapText="1"/>
    </xf>
    <xf numFmtId="177" fontId="29" fillId="3" borderId="2" xfId="0" applyNumberFormat="1" applyFont="1" applyFill="1" applyBorder="1" applyAlignment="1">
      <alignment horizontal="center" vertical="center"/>
    </xf>
    <xf numFmtId="0" fontId="20" fillId="3" borderId="3" xfId="0" applyFont="1" applyFill="1" applyBorder="1" applyAlignment="1">
      <alignment horizontal="left" vertical="center"/>
    </xf>
    <xf numFmtId="0" fontId="29" fillId="3" borderId="3" xfId="0" applyFont="1" applyFill="1" applyBorder="1" applyAlignment="1">
      <alignment horizontal="left" vertical="center"/>
    </xf>
    <xf numFmtId="178" fontId="30" fillId="3" borderId="3" xfId="0" applyNumberFormat="1" applyFont="1" applyFill="1" applyBorder="1" applyAlignment="1">
      <alignment horizontal="right" vertical="center" wrapText="1"/>
    </xf>
    <xf numFmtId="178" fontId="30" fillId="3" borderId="3" xfId="0" applyNumberFormat="1" applyFont="1" applyFill="1" applyBorder="1" applyAlignment="1">
      <alignment horizontal="right" vertical="center"/>
    </xf>
    <xf numFmtId="183" fontId="30" fillId="3" borderId="3" xfId="0" applyNumberFormat="1" applyFont="1" applyFill="1" applyBorder="1" applyAlignment="1">
      <alignment horizontal="left" vertical="center" wrapText="1"/>
    </xf>
    <xf numFmtId="183" fontId="30" fillId="3" borderId="3" xfId="0" applyNumberFormat="1" applyFont="1" applyFill="1" applyBorder="1" applyAlignment="1">
      <alignment horizontal="center" vertical="center" wrapText="1"/>
    </xf>
    <xf numFmtId="178" fontId="30" fillId="3" borderId="9" xfId="0" applyNumberFormat="1" applyFont="1" applyFill="1" applyBorder="1" applyAlignment="1">
      <alignment horizontal="right" vertical="center" wrapText="1"/>
    </xf>
    <xf numFmtId="0" fontId="29" fillId="3" borderId="9" xfId="0" applyFont="1" applyFill="1" applyBorder="1" applyAlignment="1">
      <alignment horizontal="center" vertical="center" wrapText="1"/>
    </xf>
    <xf numFmtId="0" fontId="29" fillId="3" borderId="3" xfId="0" applyFont="1" applyFill="1" applyBorder="1" applyAlignment="1">
      <alignment horizontal="left" vertical="center" wrapText="1"/>
    </xf>
    <xf numFmtId="0" fontId="29" fillId="3" borderId="3" xfId="0" applyFont="1" applyFill="1" applyBorder="1" applyAlignment="1">
      <alignment horizontal="center" vertical="center"/>
    </xf>
    <xf numFmtId="0" fontId="31" fillId="3" borderId="13" xfId="0" applyFont="1" applyFill="1" applyBorder="1" applyAlignment="1">
      <alignment horizontal="center" vertical="center"/>
    </xf>
    <xf numFmtId="177" fontId="14" fillId="3" borderId="3" xfId="0" applyNumberFormat="1" applyFont="1" applyFill="1" applyBorder="1"/>
    <xf numFmtId="0" fontId="31" fillId="3" borderId="53" xfId="0" applyFont="1" applyFill="1" applyBorder="1" applyAlignment="1">
      <alignment horizontal="center" vertical="center"/>
    </xf>
    <xf numFmtId="0" fontId="29" fillId="3" borderId="53" xfId="0" applyFont="1" applyFill="1" applyBorder="1" applyAlignment="1">
      <alignment horizontal="center" vertical="center"/>
    </xf>
    <xf numFmtId="0" fontId="29" fillId="3" borderId="131" xfId="0" applyFont="1" applyFill="1" applyBorder="1" applyAlignment="1">
      <alignment horizontal="center" vertical="center"/>
    </xf>
    <xf numFmtId="0" fontId="20" fillId="0" borderId="130" xfId="0" applyFont="1" applyFill="1" applyBorder="1" applyAlignment="1">
      <alignment horizontal="center" vertical="center"/>
    </xf>
    <xf numFmtId="0" fontId="20" fillId="0" borderId="5" xfId="0" applyFont="1" applyFill="1" applyBorder="1" applyAlignment="1">
      <alignment horizontal="center" vertical="center"/>
    </xf>
    <xf numFmtId="185" fontId="14" fillId="0" borderId="0" xfId="0" applyNumberFormat="1" applyFont="1" applyFill="1"/>
    <xf numFmtId="185" fontId="18" fillId="0" borderId="0" xfId="0" applyNumberFormat="1" applyFont="1" applyFill="1" applyBorder="1" applyAlignment="1">
      <alignment horizontal="centerContinuous"/>
    </xf>
    <xf numFmtId="185" fontId="14" fillId="0" borderId="0" xfId="0" applyNumberFormat="1" applyFont="1" applyFill="1" applyBorder="1"/>
    <xf numFmtId="185" fontId="20" fillId="0" borderId="38" xfId="0" applyNumberFormat="1" applyFont="1" applyFill="1" applyBorder="1" applyAlignment="1">
      <alignment horizontal="center" vertical="center" wrapText="1"/>
    </xf>
    <xf numFmtId="185" fontId="20" fillId="0" borderId="5" xfId="0" applyNumberFormat="1" applyFont="1" applyFill="1" applyBorder="1" applyAlignment="1">
      <alignment horizontal="center" vertical="center" wrapText="1"/>
    </xf>
    <xf numFmtId="185" fontId="20" fillId="0" borderId="7" xfId="0" applyNumberFormat="1" applyFont="1" applyFill="1" applyBorder="1" applyAlignment="1">
      <alignment horizontal="right" vertical="center" wrapText="1"/>
    </xf>
    <xf numFmtId="185" fontId="30" fillId="0" borderId="45" xfId="0" applyNumberFormat="1" applyFont="1" applyFill="1" applyBorder="1" applyAlignment="1">
      <alignment horizontal="right" vertical="center" wrapText="1"/>
    </xf>
    <xf numFmtId="185" fontId="32" fillId="0" borderId="3" xfId="0" applyNumberFormat="1" applyFont="1" applyFill="1" applyBorder="1" applyAlignment="1">
      <alignment horizontal="right" vertical="center" wrapText="1"/>
    </xf>
    <xf numFmtId="185" fontId="32" fillId="0" borderId="26" xfId="0" applyNumberFormat="1" applyFont="1" applyFill="1" applyBorder="1" applyAlignment="1">
      <alignment horizontal="right" vertical="center" shrinkToFit="1"/>
    </xf>
    <xf numFmtId="185" fontId="32" fillId="0" borderId="11" xfId="0" applyNumberFormat="1" applyFont="1" applyFill="1" applyBorder="1" applyAlignment="1">
      <alignment horizontal="right" vertical="center" shrinkToFit="1"/>
    </xf>
    <xf numFmtId="185" fontId="32" fillId="0" borderId="6" xfId="0" applyNumberFormat="1" applyFont="1" applyFill="1" applyBorder="1" applyAlignment="1">
      <alignment horizontal="right" vertical="center" shrinkToFit="1"/>
    </xf>
    <xf numFmtId="185" fontId="32" fillId="0" borderId="129" xfId="0" applyNumberFormat="1" applyFont="1" applyFill="1" applyBorder="1" applyAlignment="1">
      <alignment horizontal="right" vertical="center" shrinkToFit="1"/>
    </xf>
    <xf numFmtId="185" fontId="32" fillId="0" borderId="27" xfId="0" applyNumberFormat="1" applyFont="1" applyFill="1" applyBorder="1" applyAlignment="1">
      <alignment vertical="center" shrinkToFit="1"/>
    </xf>
    <xf numFmtId="185" fontId="46" fillId="0" borderId="6" xfId="0" applyNumberFormat="1" applyFont="1" applyFill="1" applyBorder="1" applyAlignment="1">
      <alignment vertical="center" shrinkToFit="1"/>
    </xf>
    <xf numFmtId="185" fontId="32" fillId="0" borderId="5" xfId="0" applyNumberFormat="1" applyFont="1" applyFill="1" applyBorder="1" applyAlignment="1">
      <alignment horizontal="right" vertical="center" shrinkToFit="1"/>
    </xf>
    <xf numFmtId="185" fontId="25" fillId="0" borderId="11" xfId="0" applyNumberFormat="1" applyFont="1" applyFill="1" applyBorder="1" applyAlignment="1">
      <alignment horizontal="right" vertical="center" shrinkToFit="1"/>
    </xf>
    <xf numFmtId="185" fontId="25" fillId="0" borderId="6" xfId="0" applyNumberFormat="1" applyFont="1" applyFill="1" applyBorder="1" applyAlignment="1">
      <alignment vertical="center" shrinkToFit="1"/>
    </xf>
    <xf numFmtId="185" fontId="32" fillId="0" borderId="27" xfId="0" applyNumberFormat="1" applyFont="1" applyFill="1" applyBorder="1" applyAlignment="1">
      <alignment horizontal="right" vertical="center" shrinkToFit="1"/>
    </xf>
    <xf numFmtId="185" fontId="32" fillId="0" borderId="65" xfId="0" applyNumberFormat="1" applyFont="1" applyFill="1" applyBorder="1" applyAlignment="1">
      <alignment horizontal="right" vertical="center" shrinkToFit="1"/>
    </xf>
    <xf numFmtId="185" fontId="32" fillId="0" borderId="6" xfId="0" applyNumberFormat="1" applyFont="1" applyFill="1" applyBorder="1" applyAlignment="1">
      <alignment vertical="center" shrinkToFit="1"/>
    </xf>
    <xf numFmtId="185" fontId="25" fillId="0" borderId="27" xfId="0" applyNumberFormat="1" applyFont="1" applyFill="1" applyBorder="1" applyAlignment="1">
      <alignment horizontal="right" vertical="center" shrinkToFit="1"/>
    </xf>
    <xf numFmtId="185" fontId="30" fillId="0" borderId="3" xfId="0" applyNumberFormat="1" applyFont="1" applyFill="1" applyBorder="1" applyAlignment="1">
      <alignment horizontal="right" vertical="center" wrapText="1"/>
    </xf>
    <xf numFmtId="185" fontId="25" fillId="0" borderId="6" xfId="0" applyNumberFormat="1" applyFont="1" applyFill="1" applyBorder="1" applyAlignment="1">
      <alignment horizontal="right" vertical="center" shrinkToFit="1"/>
    </xf>
    <xf numFmtId="185" fontId="32" fillId="0" borderId="53" xfId="0" applyNumberFormat="1" applyFont="1" applyFill="1" applyBorder="1" applyAlignment="1">
      <alignment horizontal="right" vertical="center" wrapText="1"/>
    </xf>
    <xf numFmtId="185" fontId="30" fillId="0" borderId="53" xfId="0" applyNumberFormat="1" applyFont="1" applyFill="1" applyBorder="1" applyAlignment="1">
      <alignment horizontal="right" vertical="center" wrapText="1"/>
    </xf>
    <xf numFmtId="185" fontId="32" fillId="0" borderId="53" xfId="0" applyNumberFormat="1" applyFont="1" applyFill="1" applyBorder="1" applyAlignment="1">
      <alignment horizontal="center" vertical="center" wrapText="1"/>
    </xf>
    <xf numFmtId="185" fontId="20" fillId="0" borderId="16" xfId="0" applyNumberFormat="1" applyFont="1" applyFill="1" applyBorder="1" applyAlignment="1">
      <alignment horizontal="right" vertical="center" shrinkToFit="1"/>
    </xf>
    <xf numFmtId="185" fontId="32" fillId="0" borderId="133" xfId="0" applyNumberFormat="1" applyFont="1" applyFill="1" applyBorder="1" applyAlignment="1">
      <alignment horizontal="right" vertical="center" shrinkToFit="1"/>
    </xf>
    <xf numFmtId="185" fontId="32" fillId="0" borderId="8" xfId="0" applyNumberFormat="1" applyFont="1" applyFill="1" applyBorder="1" applyAlignment="1">
      <alignment horizontal="right" vertical="center" shrinkToFit="1"/>
    </xf>
    <xf numFmtId="185" fontId="32" fillId="0" borderId="25" xfId="0" applyNumberFormat="1" applyFont="1" applyFill="1" applyBorder="1" applyAlignment="1">
      <alignment horizontal="right" vertical="center" shrinkToFit="1"/>
    </xf>
    <xf numFmtId="185" fontId="32" fillId="0" borderId="16" xfId="0" applyNumberFormat="1" applyFont="1" applyFill="1" applyBorder="1" applyAlignment="1">
      <alignment horizontal="right" vertical="center" shrinkToFit="1"/>
    </xf>
    <xf numFmtId="185" fontId="32" fillId="0" borderId="7" xfId="0" applyNumberFormat="1" applyFont="1" applyFill="1" applyBorder="1" applyAlignment="1">
      <alignment horizontal="right" vertical="center" shrinkToFit="1"/>
    </xf>
    <xf numFmtId="185" fontId="14" fillId="0" borderId="0" xfId="0" applyNumberFormat="1" applyFont="1" applyFill="1" applyBorder="1" applyAlignment="1">
      <alignment horizontal="center" vertical="center" shrinkToFit="1"/>
    </xf>
    <xf numFmtId="185" fontId="14" fillId="0" borderId="0" xfId="0" applyNumberFormat="1" applyFont="1" applyFill="1" applyBorder="1" applyAlignment="1">
      <alignment vertical="center" shrinkToFit="1"/>
    </xf>
    <xf numFmtId="185" fontId="14" fillId="0" borderId="0" xfId="0" applyNumberFormat="1" applyFont="1"/>
    <xf numFmtId="185" fontId="14" fillId="0" borderId="0" xfId="0" applyNumberFormat="1" applyFont="1" applyBorder="1"/>
    <xf numFmtId="185" fontId="20" fillId="4" borderId="41" xfId="0" applyNumberFormat="1" applyFont="1" applyFill="1" applyBorder="1" applyAlignment="1">
      <alignment horizontal="center" vertical="center" wrapText="1"/>
    </xf>
    <xf numFmtId="185" fontId="20" fillId="0" borderId="27" xfId="0" applyNumberFormat="1" applyFont="1" applyFill="1" applyBorder="1" applyAlignment="1">
      <alignment horizontal="right" vertical="center" shrinkToFit="1"/>
    </xf>
    <xf numFmtId="185" fontId="20" fillId="0" borderId="6" xfId="0" applyNumberFormat="1" applyFont="1" applyFill="1" applyBorder="1" applyAlignment="1">
      <alignment horizontal="right" vertical="center" shrinkToFit="1"/>
    </xf>
    <xf numFmtId="185" fontId="20" fillId="4" borderId="3" xfId="0" applyNumberFormat="1" applyFont="1" applyFill="1" applyBorder="1" applyAlignment="1">
      <alignment horizontal="center" vertical="center" wrapText="1"/>
    </xf>
    <xf numFmtId="185" fontId="20" fillId="0" borderId="9" xfId="0" applyNumberFormat="1" applyFont="1" applyFill="1" applyBorder="1" applyAlignment="1">
      <alignment vertical="center" shrinkToFit="1"/>
    </xf>
    <xf numFmtId="185" fontId="32" fillId="0" borderId="9" xfId="0" applyNumberFormat="1" applyFont="1" applyFill="1" applyBorder="1" applyAlignment="1">
      <alignment vertical="center" shrinkToFit="1"/>
    </xf>
    <xf numFmtId="185" fontId="32" fillId="2" borderId="22" xfId="0" applyNumberFormat="1" applyFont="1" applyFill="1" applyBorder="1" applyAlignment="1">
      <alignment horizontal="center" vertical="center"/>
    </xf>
    <xf numFmtId="185" fontId="32" fillId="2" borderId="6" xfId="0" applyNumberFormat="1" applyFont="1" applyFill="1" applyBorder="1" applyAlignment="1">
      <alignment horizontal="center" vertical="center"/>
    </xf>
    <xf numFmtId="185" fontId="32" fillId="2" borderId="23" xfId="0" applyNumberFormat="1" applyFont="1" applyFill="1" applyBorder="1" applyAlignment="1">
      <alignment horizontal="center" vertical="center"/>
    </xf>
    <xf numFmtId="185" fontId="14" fillId="0" borderId="0" xfId="0" applyNumberFormat="1" applyFont="1" applyBorder="1" applyAlignment="1">
      <alignment vertical="center" shrinkToFit="1"/>
    </xf>
    <xf numFmtId="185" fontId="20" fillId="4" borderId="41" xfId="0" applyNumberFormat="1" applyFont="1" applyFill="1" applyBorder="1" applyAlignment="1">
      <alignment horizontal="left" vertical="top" wrapText="1"/>
    </xf>
    <xf numFmtId="185" fontId="49" fillId="0" borderId="6" xfId="0" applyNumberFormat="1" applyFont="1" applyFill="1" applyBorder="1" applyAlignment="1">
      <alignment vertical="center" shrinkToFit="1"/>
    </xf>
    <xf numFmtId="185" fontId="20" fillId="0" borderId="6" xfId="0" applyNumberFormat="1" applyFont="1" applyFill="1" applyBorder="1" applyAlignment="1">
      <alignment vertical="center" shrinkToFit="1"/>
    </xf>
    <xf numFmtId="185" fontId="20" fillId="4" borderId="3" xfId="0" applyNumberFormat="1" applyFont="1" applyFill="1" applyBorder="1" applyAlignment="1">
      <alignment vertical="top" wrapText="1"/>
    </xf>
    <xf numFmtId="185" fontId="20" fillId="2" borderId="6" xfId="0" applyNumberFormat="1" applyFont="1" applyFill="1" applyBorder="1" applyAlignment="1">
      <alignment vertical="center" shrinkToFit="1"/>
    </xf>
    <xf numFmtId="185" fontId="29" fillId="3" borderId="3" xfId="0" applyNumberFormat="1" applyFont="1" applyFill="1" applyBorder="1" applyAlignment="1">
      <alignment horizontal="left" vertical="center"/>
    </xf>
    <xf numFmtId="185" fontId="20" fillId="0" borderId="25" xfId="0" applyNumberFormat="1" applyFont="1" applyFill="1" applyBorder="1" applyAlignment="1">
      <alignment vertical="center" shrinkToFit="1"/>
    </xf>
    <xf numFmtId="185" fontId="50" fillId="0" borderId="65" xfId="0" applyNumberFormat="1" applyFont="1" applyFill="1" applyBorder="1" applyAlignment="1">
      <alignment horizontal="right" vertical="center" shrinkToFit="1"/>
    </xf>
    <xf numFmtId="0" fontId="14" fillId="0" borderId="28"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20" fillId="0" borderId="27" xfId="0" applyNumberFormat="1" applyFont="1" applyFill="1" applyBorder="1" applyAlignment="1">
      <alignment horizontal="center" vertical="center" wrapText="1"/>
    </xf>
    <xf numFmtId="0" fontId="20" fillId="0" borderId="25" xfId="0" applyNumberFormat="1" applyFont="1" applyFill="1" applyBorder="1" applyAlignment="1">
      <alignment horizontal="center" vertical="center" wrapText="1"/>
    </xf>
    <xf numFmtId="179" fontId="14" fillId="0" borderId="28" xfId="0" applyNumberFormat="1" applyFont="1" applyFill="1" applyBorder="1" applyAlignment="1">
      <alignment horizontal="center" vertical="center"/>
    </xf>
    <xf numFmtId="179" fontId="14" fillId="0" borderId="53" xfId="0" applyNumberFormat="1" applyFont="1" applyFill="1" applyBorder="1" applyAlignment="1">
      <alignment horizontal="center" vertical="center"/>
    </xf>
    <xf numFmtId="179" fontId="20" fillId="0" borderId="65" xfId="0" applyNumberFormat="1" applyFont="1" applyFill="1" applyBorder="1" applyAlignment="1">
      <alignment horizontal="center" vertical="center"/>
    </xf>
    <xf numFmtId="179" fontId="20" fillId="0" borderId="129" xfId="0" applyNumberFormat="1" applyFont="1" applyFill="1" applyBorder="1" applyAlignment="1">
      <alignment horizontal="center" vertical="center"/>
    </xf>
    <xf numFmtId="0" fontId="14" fillId="0" borderId="43" xfId="0" applyFont="1" applyFill="1" applyBorder="1" applyAlignment="1">
      <alignment horizontal="center" vertical="center" wrapText="1"/>
    </xf>
    <xf numFmtId="0" fontId="14" fillId="0" borderId="54" xfId="0" applyFont="1" applyFill="1" applyBorder="1" applyAlignment="1">
      <alignment horizontal="center" vertical="center" wrapText="1"/>
    </xf>
    <xf numFmtId="177" fontId="0" fillId="0" borderId="28" xfId="0" applyNumberFormat="1" applyFont="1" applyFill="1" applyBorder="1" applyAlignment="1" applyProtection="1">
      <alignment horizontal="center" vertical="center" wrapText="1"/>
      <protection locked="0"/>
    </xf>
    <xf numFmtId="177" fontId="0" fillId="0" borderId="53" xfId="0" applyNumberFormat="1" applyFont="1" applyFill="1" applyBorder="1" applyAlignment="1" applyProtection="1">
      <alignment horizontal="center" vertical="center" wrapText="1"/>
      <protection locked="0"/>
    </xf>
    <xf numFmtId="181" fontId="0" fillId="0" borderId="65" xfId="0" applyNumberFormat="1" applyFont="1" applyFill="1" applyBorder="1" applyAlignment="1" applyProtection="1">
      <alignment horizontal="center" vertical="center" wrapText="1"/>
      <protection locked="0"/>
    </xf>
    <xf numFmtId="181" fontId="0" fillId="0" borderId="129" xfId="0" applyNumberFormat="1"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177" fontId="0" fillId="0" borderId="0"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0" fontId="14" fillId="0" borderId="19" xfId="0" applyFont="1" applyFill="1" applyBorder="1" applyAlignment="1">
      <alignment horizontal="center" vertical="center" wrapText="1"/>
    </xf>
    <xf numFmtId="177" fontId="0" fillId="0" borderId="28" xfId="0" applyNumberFormat="1" applyFont="1" applyFill="1" applyBorder="1" applyAlignment="1" applyProtection="1">
      <alignment vertical="center"/>
      <protection locked="0"/>
    </xf>
    <xf numFmtId="177" fontId="0" fillId="0" borderId="53" xfId="0" applyNumberFormat="1" applyFont="1" applyFill="1" applyBorder="1" applyAlignment="1" applyProtection="1">
      <alignment vertical="center"/>
      <protection locked="0"/>
    </xf>
    <xf numFmtId="0" fontId="14" fillId="0" borderId="29" xfId="0" applyFont="1" applyFill="1" applyBorder="1" applyAlignment="1">
      <alignment horizontal="center" vertical="center" wrapText="1"/>
    </xf>
    <xf numFmtId="0" fontId="14" fillId="0" borderId="61" xfId="0" applyFont="1" applyFill="1" applyBorder="1" applyAlignment="1">
      <alignment horizontal="center" vertical="center" wrapText="1"/>
    </xf>
    <xf numFmtId="177" fontId="14" fillId="0" borderId="28" xfId="0" applyNumberFormat="1" applyFont="1" applyFill="1" applyBorder="1" applyAlignment="1">
      <alignment horizontal="center" vertical="center"/>
    </xf>
    <xf numFmtId="177" fontId="14" fillId="0" borderId="53" xfId="0" applyNumberFormat="1" applyFont="1" applyFill="1" applyBorder="1" applyAlignment="1">
      <alignment horizontal="center" vertical="center"/>
    </xf>
    <xf numFmtId="183" fontId="32" fillId="0" borderId="27" xfId="0" applyNumberFormat="1" applyFont="1" applyFill="1" applyBorder="1" applyAlignment="1">
      <alignment horizontal="center" vertical="center" wrapText="1"/>
    </xf>
    <xf numFmtId="183" fontId="32" fillId="0" borderId="25" xfId="0" applyNumberFormat="1" applyFont="1" applyFill="1" applyBorder="1" applyAlignment="1">
      <alignment horizontal="center" vertical="center" wrapText="1"/>
    </xf>
    <xf numFmtId="183" fontId="25" fillId="0" borderId="27" xfId="0" applyNumberFormat="1" applyFont="1" applyFill="1" applyBorder="1" applyAlignment="1">
      <alignment horizontal="left" vertical="center" wrapText="1"/>
    </xf>
    <xf numFmtId="183" fontId="32" fillId="0" borderId="25" xfId="0" applyNumberFormat="1" applyFont="1" applyFill="1" applyBorder="1" applyAlignment="1">
      <alignment horizontal="left" vertical="center" wrapText="1"/>
    </xf>
    <xf numFmtId="178" fontId="32" fillId="0" borderId="27" xfId="0" applyNumberFormat="1" applyFont="1" applyFill="1" applyBorder="1" applyAlignment="1">
      <alignment horizontal="right" vertical="center" shrinkToFit="1"/>
    </xf>
    <xf numFmtId="178" fontId="32" fillId="0" borderId="25" xfId="0" applyNumberFormat="1" applyFont="1" applyFill="1" applyBorder="1" applyAlignment="1">
      <alignment horizontal="right" vertical="center" shrinkToFit="1"/>
    </xf>
    <xf numFmtId="0" fontId="20" fillId="0" borderId="27" xfId="0" applyNumberFormat="1" applyFont="1" applyFill="1" applyBorder="1" applyAlignment="1">
      <alignment horizontal="left" vertical="center" wrapText="1"/>
    </xf>
    <xf numFmtId="0" fontId="20" fillId="0" borderId="25" xfId="0" applyNumberFormat="1" applyFont="1" applyFill="1" applyBorder="1" applyAlignment="1">
      <alignment horizontal="left" vertical="center" wrapText="1"/>
    </xf>
    <xf numFmtId="0" fontId="20" fillId="0" borderId="65" xfId="0" applyNumberFormat="1" applyFont="1" applyFill="1" applyBorder="1" applyAlignment="1">
      <alignment horizontal="left" vertical="center" wrapText="1"/>
    </xf>
    <xf numFmtId="0" fontId="20" fillId="0" borderId="129" xfId="0" applyNumberFormat="1" applyFont="1" applyFill="1" applyBorder="1" applyAlignment="1">
      <alignment horizontal="left" vertical="center" wrapText="1"/>
    </xf>
    <xf numFmtId="183" fontId="25" fillId="0" borderId="25" xfId="0" applyNumberFormat="1" applyFont="1" applyFill="1" applyBorder="1" applyAlignment="1">
      <alignment horizontal="left" vertical="center" wrapText="1"/>
    </xf>
    <xf numFmtId="183" fontId="20" fillId="0" borderId="27" xfId="0" applyNumberFormat="1" applyFont="1" applyFill="1" applyBorder="1" applyAlignment="1">
      <alignment horizontal="left" vertical="center" wrapText="1"/>
    </xf>
    <xf numFmtId="183" fontId="20" fillId="0" borderId="25" xfId="0" applyNumberFormat="1"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25" xfId="0" applyFont="1" applyFill="1" applyBorder="1" applyAlignment="1">
      <alignment horizontal="left" vertical="center" wrapText="1"/>
    </xf>
    <xf numFmtId="177" fontId="20" fillId="0" borderId="127" xfId="0" applyNumberFormat="1" applyFont="1" applyFill="1" applyBorder="1" applyAlignment="1">
      <alignment horizontal="center" vertical="center"/>
    </xf>
    <xf numFmtId="177" fontId="20" fillId="0" borderId="128" xfId="0" applyNumberFormat="1" applyFont="1" applyFill="1" applyBorder="1" applyAlignment="1">
      <alignment horizontal="center" vertical="center"/>
    </xf>
    <xf numFmtId="183" fontId="25" fillId="0" borderId="27" xfId="0" applyNumberFormat="1" applyFont="1" applyFill="1" applyBorder="1" applyAlignment="1">
      <alignment horizontal="left" vertical="center" wrapText="1" shrinkToFit="1"/>
    </xf>
    <xf numFmtId="183" fontId="25" fillId="0" borderId="25" xfId="0" applyNumberFormat="1" applyFont="1" applyFill="1" applyBorder="1" applyAlignment="1">
      <alignment horizontal="left" vertical="center" wrapText="1" shrinkToFit="1"/>
    </xf>
    <xf numFmtId="0" fontId="20" fillId="0" borderId="27" xfId="0" applyNumberFormat="1" applyFont="1" applyFill="1" applyBorder="1" applyAlignment="1">
      <alignment vertical="center" wrapText="1"/>
    </xf>
    <xf numFmtId="0" fontId="20" fillId="0" borderId="25" xfId="0" applyNumberFormat="1" applyFont="1" applyFill="1" applyBorder="1" applyAlignment="1">
      <alignment vertical="center" wrapText="1"/>
    </xf>
    <xf numFmtId="0" fontId="20" fillId="0" borderId="27" xfId="0" applyFont="1" applyFill="1" applyBorder="1" applyAlignment="1">
      <alignment vertical="center" wrapText="1"/>
    </xf>
    <xf numFmtId="0" fontId="20" fillId="0" borderId="25" xfId="0" applyFont="1" applyFill="1" applyBorder="1" applyAlignment="1">
      <alignment vertical="center" wrapText="1"/>
    </xf>
    <xf numFmtId="183" fontId="32" fillId="0" borderId="25" xfId="0" applyNumberFormat="1" applyFont="1" applyFill="1" applyBorder="1" applyAlignment="1">
      <alignment horizontal="left" vertical="center" shrinkToFit="1"/>
    </xf>
    <xf numFmtId="49" fontId="25" fillId="0" borderId="27" xfId="0" applyNumberFormat="1" applyFont="1" applyFill="1" applyBorder="1" applyAlignment="1">
      <alignment horizontal="left" vertical="center" wrapText="1" shrinkToFit="1"/>
    </xf>
    <xf numFmtId="49" fontId="25" fillId="0" borderId="25" xfId="0" applyNumberFormat="1" applyFont="1" applyFill="1" applyBorder="1" applyAlignment="1">
      <alignment horizontal="left" vertical="center" wrapText="1" shrinkToFit="1"/>
    </xf>
    <xf numFmtId="178" fontId="20" fillId="0" borderId="27" xfId="0" applyNumberFormat="1" applyFont="1" applyFill="1" applyBorder="1" applyAlignment="1">
      <alignment horizontal="center" vertical="center"/>
    </xf>
    <xf numFmtId="178" fontId="20" fillId="0" borderId="25" xfId="0" applyNumberFormat="1" applyFont="1" applyFill="1" applyBorder="1" applyAlignment="1">
      <alignment horizontal="center" vertical="center"/>
    </xf>
    <xf numFmtId="178" fontId="20" fillId="0" borderId="36" xfId="0" applyNumberFormat="1" applyFont="1" applyFill="1" applyBorder="1" applyAlignment="1">
      <alignment horizontal="center" vertical="center"/>
    </xf>
    <xf numFmtId="178" fontId="20" fillId="0" borderId="130" xfId="0" applyNumberFormat="1" applyFont="1" applyFill="1" applyBorder="1" applyAlignment="1">
      <alignment horizontal="center" vertical="center"/>
    </xf>
    <xf numFmtId="3" fontId="25" fillId="0" borderId="27" xfId="0" applyNumberFormat="1" applyFont="1" applyFill="1" applyBorder="1" applyAlignment="1">
      <alignment horizontal="center" vertical="center" wrapText="1"/>
    </xf>
    <xf numFmtId="3" fontId="32" fillId="0" borderId="25" xfId="0" applyNumberFormat="1" applyFont="1" applyFill="1" applyBorder="1" applyAlignment="1">
      <alignment horizontal="center" vertical="center" wrapText="1"/>
    </xf>
    <xf numFmtId="0" fontId="25" fillId="0" borderId="27" xfId="0" applyNumberFormat="1" applyFont="1" applyFill="1" applyBorder="1" applyAlignment="1">
      <alignment horizontal="left" vertical="center" wrapText="1"/>
    </xf>
    <xf numFmtId="0" fontId="32" fillId="0" borderId="25" xfId="0" applyNumberFormat="1" applyFont="1" applyFill="1" applyBorder="1" applyAlignment="1">
      <alignment horizontal="left" vertical="center" wrapText="1"/>
    </xf>
    <xf numFmtId="0" fontId="20" fillId="0" borderId="27" xfId="0" applyFont="1" applyFill="1" applyBorder="1" applyAlignment="1">
      <alignment horizontal="center" vertical="center" wrapText="1"/>
    </xf>
    <xf numFmtId="0" fontId="20" fillId="0" borderId="25" xfId="0" applyFont="1" applyFill="1" applyBorder="1" applyAlignment="1">
      <alignment horizontal="center" vertical="center" wrapText="1"/>
    </xf>
    <xf numFmtId="183" fontId="25" fillId="0" borderId="27" xfId="0" applyNumberFormat="1" applyFont="1" applyFill="1" applyBorder="1" applyAlignment="1">
      <alignment horizontal="center" vertical="center" wrapText="1"/>
    </xf>
    <xf numFmtId="183" fontId="25" fillId="0" borderId="25" xfId="0" applyNumberFormat="1" applyFont="1" applyFill="1" applyBorder="1" applyAlignment="1">
      <alignment horizontal="center" vertical="center" wrapText="1"/>
    </xf>
    <xf numFmtId="0" fontId="20" fillId="0" borderId="36" xfId="0" applyFont="1" applyFill="1" applyBorder="1" applyAlignment="1">
      <alignment horizontal="center" vertical="center"/>
    </xf>
    <xf numFmtId="0" fontId="20" fillId="0" borderId="130"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5" xfId="0" applyFont="1" applyFill="1" applyBorder="1" applyAlignment="1">
      <alignment horizontal="center" vertical="center"/>
    </xf>
    <xf numFmtId="0" fontId="25" fillId="0" borderId="74" xfId="0" applyFont="1" applyFill="1" applyBorder="1" applyAlignment="1"/>
    <xf numFmtId="0" fontId="25" fillId="0" borderId="75" xfId="0" applyFont="1" applyFill="1" applyBorder="1" applyAlignment="1"/>
    <xf numFmtId="0" fontId="25" fillId="0" borderId="76" xfId="0" applyFont="1" applyFill="1" applyBorder="1" applyAlignment="1"/>
    <xf numFmtId="183" fontId="20" fillId="0" borderId="9" xfId="0" applyNumberFormat="1" applyFont="1" applyFill="1" applyBorder="1" applyAlignment="1">
      <alignment horizontal="center" vertical="center"/>
    </xf>
    <xf numFmtId="183" fontId="20" fillId="0" borderId="11" xfId="0" applyNumberFormat="1" applyFont="1" applyFill="1" applyBorder="1" applyAlignment="1">
      <alignment horizontal="center" vertical="center"/>
    </xf>
    <xf numFmtId="183" fontId="20" fillId="0" borderId="21" xfId="0" applyNumberFormat="1" applyFont="1" applyFill="1" applyBorder="1" applyAlignment="1">
      <alignment horizontal="center" vertical="center"/>
    </xf>
    <xf numFmtId="183" fontId="20" fillId="0" borderId="87" xfId="0" applyNumberFormat="1" applyFont="1" applyFill="1" applyBorder="1" applyAlignment="1">
      <alignment horizontal="center" vertical="center"/>
    </xf>
    <xf numFmtId="0" fontId="20" fillId="0" borderId="72" xfId="0" applyFont="1" applyFill="1" applyBorder="1" applyAlignment="1">
      <alignment horizontal="center" vertical="center"/>
    </xf>
    <xf numFmtId="0" fontId="20" fillId="0" borderId="67" xfId="0" applyFont="1" applyFill="1" applyBorder="1" applyAlignment="1">
      <alignment horizontal="center" vertical="center"/>
    </xf>
    <xf numFmtId="0" fontId="20" fillId="0" borderId="7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20" fillId="0" borderId="69"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71"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25" xfId="0" applyFont="1" applyFill="1" applyBorder="1" applyAlignment="1">
      <alignment horizontal="center" vertical="center"/>
    </xf>
    <xf numFmtId="183" fontId="20" fillId="0" borderId="5" xfId="0" applyNumberFormat="1" applyFont="1" applyFill="1" applyBorder="1" applyAlignment="1">
      <alignment horizontal="left" vertical="center" wrapText="1"/>
    </xf>
    <xf numFmtId="3" fontId="20" fillId="0" borderId="69" xfId="0" applyNumberFormat="1" applyFont="1" applyFill="1" applyBorder="1" applyAlignment="1">
      <alignment horizontal="center" vertical="center" shrinkToFit="1"/>
    </xf>
    <xf numFmtId="3" fontId="20" fillId="0" borderId="70" xfId="0" applyNumberFormat="1" applyFont="1" applyFill="1" applyBorder="1" applyAlignment="1">
      <alignment horizontal="center" vertical="center" shrinkToFit="1"/>
    </xf>
    <xf numFmtId="3" fontId="20" fillId="0" borderId="71" xfId="0" applyNumberFormat="1" applyFont="1" applyFill="1" applyBorder="1" applyAlignment="1">
      <alignment horizontal="center" vertical="center" shrinkToFit="1"/>
    </xf>
    <xf numFmtId="0" fontId="20" fillId="0" borderId="70" xfId="0" applyFont="1" applyFill="1" applyBorder="1" applyAlignment="1">
      <alignment horizontal="center" vertical="center"/>
    </xf>
    <xf numFmtId="0" fontId="20" fillId="0" borderId="71" xfId="0" applyFont="1" applyFill="1" applyBorder="1" applyAlignment="1">
      <alignment horizontal="center" vertical="center"/>
    </xf>
    <xf numFmtId="0" fontId="20" fillId="0" borderId="120" xfId="0" applyFont="1" applyFill="1" applyBorder="1" applyAlignment="1">
      <alignment horizontal="center" vertical="center"/>
    </xf>
    <xf numFmtId="0" fontId="20" fillId="0" borderId="121" xfId="0" applyFont="1" applyFill="1" applyBorder="1" applyAlignment="1">
      <alignment horizontal="center" vertical="center"/>
    </xf>
    <xf numFmtId="0" fontId="20" fillId="0" borderId="122" xfId="0" applyFont="1" applyFill="1" applyBorder="1" applyAlignment="1">
      <alignment horizontal="center" vertical="center"/>
    </xf>
    <xf numFmtId="0" fontId="20" fillId="0" borderId="5" xfId="0" applyNumberFormat="1"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136" xfId="0" applyFont="1" applyFill="1" applyBorder="1" applyAlignment="1">
      <alignment horizontal="center" vertical="center"/>
    </xf>
    <xf numFmtId="0" fontId="20" fillId="0" borderId="137" xfId="0" applyFont="1" applyFill="1" applyBorder="1" applyAlignment="1">
      <alignment horizontal="center" vertical="center"/>
    </xf>
    <xf numFmtId="0" fontId="20" fillId="0" borderId="138" xfId="0" applyFont="1" applyFill="1" applyBorder="1" applyAlignment="1">
      <alignment horizontal="center" vertical="center"/>
    </xf>
    <xf numFmtId="183" fontId="20" fillId="0" borderId="18" xfId="0" applyNumberFormat="1" applyFont="1" applyFill="1" applyBorder="1" applyAlignment="1">
      <alignment horizontal="center" vertical="center"/>
    </xf>
    <xf numFmtId="183" fontId="20" fillId="0" borderId="77" xfId="0" applyNumberFormat="1" applyFont="1" applyFill="1" applyBorder="1" applyAlignment="1">
      <alignment horizontal="center" vertical="center"/>
    </xf>
    <xf numFmtId="0" fontId="20" fillId="0" borderId="66" xfId="0" applyFont="1" applyFill="1" applyBorder="1" applyAlignment="1">
      <alignment horizontal="center" vertical="center"/>
    </xf>
    <xf numFmtId="0" fontId="20" fillId="0" borderId="68" xfId="0" applyFont="1" applyFill="1" applyBorder="1" applyAlignment="1">
      <alignment horizontal="center" vertical="center"/>
    </xf>
    <xf numFmtId="0" fontId="20" fillId="0" borderId="81" xfId="0" applyFont="1" applyFill="1" applyBorder="1" applyAlignment="1">
      <alignment horizontal="center" vertical="center"/>
    </xf>
    <xf numFmtId="0" fontId="25" fillId="0" borderId="82" xfId="0" applyFont="1" applyFill="1" applyBorder="1" applyAlignment="1">
      <alignment horizontal="center" vertical="center"/>
    </xf>
    <xf numFmtId="0" fontId="25" fillId="0" borderId="85" xfId="0" applyFont="1" applyFill="1" applyBorder="1" applyAlignment="1"/>
    <xf numFmtId="0" fontId="25" fillId="0" borderId="86" xfId="0" applyFont="1" applyFill="1" applyBorder="1" applyAlignment="1"/>
    <xf numFmtId="0" fontId="0" fillId="0" borderId="139"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177" fontId="20" fillId="0" borderId="83" xfId="0" applyNumberFormat="1" applyFont="1" applyFill="1" applyBorder="1" applyAlignment="1">
      <alignment horizontal="center" vertical="center"/>
    </xf>
    <xf numFmtId="177" fontId="20" fillId="0" borderId="49" xfId="0" applyNumberFormat="1" applyFont="1" applyFill="1" applyBorder="1" applyAlignment="1">
      <alignment horizontal="center" vertical="center"/>
    </xf>
    <xf numFmtId="177" fontId="20" fillId="0" borderId="24" xfId="0" applyNumberFormat="1" applyFont="1" applyFill="1" applyBorder="1" applyAlignment="1">
      <alignment horizontal="center" vertical="center"/>
    </xf>
    <xf numFmtId="177" fontId="20" fillId="0" borderId="26" xfId="0" applyNumberFormat="1" applyFont="1" applyFill="1" applyBorder="1" applyAlignment="1">
      <alignment horizontal="center" vertical="center"/>
    </xf>
    <xf numFmtId="177" fontId="20" fillId="0" borderId="79" xfId="0" applyNumberFormat="1" applyFont="1" applyFill="1" applyBorder="1" applyAlignment="1">
      <alignment horizontal="center" vertical="center"/>
    </xf>
    <xf numFmtId="177" fontId="20" fillId="0" borderId="51" xfId="0" applyNumberFormat="1" applyFont="1" applyFill="1" applyBorder="1" applyAlignment="1">
      <alignment horizontal="center" vertical="center"/>
    </xf>
    <xf numFmtId="183" fontId="20" fillId="0" borderId="17" xfId="0" applyNumberFormat="1" applyFont="1" applyFill="1" applyBorder="1" applyAlignment="1">
      <alignment horizontal="center" vertical="center"/>
    </xf>
    <xf numFmtId="183" fontId="20" fillId="0" borderId="84" xfId="0" applyNumberFormat="1" applyFont="1" applyFill="1" applyBorder="1" applyAlignment="1">
      <alignment horizontal="center" vertical="center"/>
    </xf>
    <xf numFmtId="178" fontId="20" fillId="0" borderId="69" xfId="0" applyNumberFormat="1" applyFont="1" applyFill="1" applyBorder="1" applyAlignment="1">
      <alignment horizontal="center" vertical="center" shrinkToFit="1"/>
    </xf>
    <xf numFmtId="178" fontId="20" fillId="0" borderId="70" xfId="0" applyNumberFormat="1" applyFont="1" applyFill="1" applyBorder="1" applyAlignment="1">
      <alignment horizontal="center" vertical="center" shrinkToFit="1"/>
    </xf>
    <xf numFmtId="178" fontId="20" fillId="0" borderId="71" xfId="0" applyNumberFormat="1" applyFont="1" applyFill="1" applyBorder="1" applyAlignment="1">
      <alignment horizontal="center" vertical="center" shrinkToFit="1"/>
    </xf>
    <xf numFmtId="3" fontId="20" fillId="0" borderId="69" xfId="0" applyNumberFormat="1" applyFont="1" applyFill="1" applyBorder="1" applyAlignment="1">
      <alignment horizontal="center" vertical="center" wrapText="1"/>
    </xf>
    <xf numFmtId="3" fontId="20" fillId="0" borderId="70" xfId="0" applyNumberFormat="1" applyFont="1" applyFill="1" applyBorder="1" applyAlignment="1">
      <alignment horizontal="center" vertical="center" wrapText="1"/>
    </xf>
    <xf numFmtId="3" fontId="20" fillId="0" borderId="71" xfId="0" applyNumberFormat="1" applyFont="1" applyFill="1" applyBorder="1" applyAlignment="1">
      <alignment horizontal="center" vertical="center" wrapText="1"/>
    </xf>
    <xf numFmtId="3" fontId="20" fillId="0" borderId="69" xfId="0" applyNumberFormat="1" applyFont="1" applyFill="1" applyBorder="1" applyAlignment="1">
      <alignment horizontal="left" vertical="center" wrapText="1"/>
    </xf>
    <xf numFmtId="3" fontId="20" fillId="0" borderId="70" xfId="0" applyNumberFormat="1" applyFont="1" applyFill="1" applyBorder="1" applyAlignment="1">
      <alignment horizontal="left" vertical="center" wrapText="1"/>
    </xf>
    <xf numFmtId="3" fontId="20" fillId="0" borderId="71" xfId="0" applyNumberFormat="1" applyFont="1" applyFill="1" applyBorder="1" applyAlignment="1">
      <alignment horizontal="left" vertical="center" wrapText="1"/>
    </xf>
    <xf numFmtId="177" fontId="20" fillId="0" borderId="4" xfId="0" applyNumberFormat="1" applyFont="1" applyFill="1" applyBorder="1" applyAlignment="1">
      <alignment horizontal="center" vertical="center"/>
    </xf>
    <xf numFmtId="177" fontId="20" fillId="0" borderId="12" xfId="0" applyNumberFormat="1" applyFont="1" applyFill="1" applyBorder="1" applyAlignment="1">
      <alignment horizontal="center" vertical="center"/>
    </xf>
    <xf numFmtId="3" fontId="20" fillId="0" borderId="81" xfId="0" applyNumberFormat="1" applyFont="1" applyFill="1" applyBorder="1" applyAlignment="1">
      <alignment horizontal="center" vertical="center" shrinkToFit="1"/>
    </xf>
    <xf numFmtId="3" fontId="20" fillId="0" borderId="82" xfId="0" applyNumberFormat="1" applyFont="1" applyFill="1" applyBorder="1" applyAlignment="1">
      <alignment horizontal="center" vertical="center" shrinkToFit="1"/>
    </xf>
    <xf numFmtId="0" fontId="20" fillId="0" borderId="82" xfId="0" applyFont="1" applyFill="1" applyBorder="1" applyAlignment="1">
      <alignment horizontal="center" vertical="center"/>
    </xf>
    <xf numFmtId="0" fontId="20" fillId="0" borderId="149" xfId="0" applyFont="1" applyFill="1" applyBorder="1" applyAlignment="1">
      <alignment horizontal="center" vertical="center"/>
    </xf>
    <xf numFmtId="0" fontId="20" fillId="0" borderId="150" xfId="0" applyFont="1" applyFill="1" applyBorder="1" applyAlignment="1">
      <alignment horizontal="center" vertical="center"/>
    </xf>
    <xf numFmtId="183" fontId="20" fillId="0" borderId="54" xfId="0" applyNumberFormat="1" applyFont="1" applyFill="1" applyBorder="1" applyAlignment="1">
      <alignment horizontal="center" vertical="center"/>
    </xf>
    <xf numFmtId="183" fontId="20" fillId="0" borderId="129" xfId="0" applyNumberFormat="1" applyFont="1" applyFill="1" applyBorder="1" applyAlignment="1">
      <alignment horizontal="center" vertical="center"/>
    </xf>
    <xf numFmtId="178" fontId="20" fillId="0" borderId="81" xfId="0" applyNumberFormat="1" applyFont="1" applyFill="1" applyBorder="1" applyAlignment="1">
      <alignment horizontal="center" vertical="center" shrinkToFit="1"/>
    </xf>
    <xf numFmtId="178" fontId="20" fillId="0" borderId="82" xfId="0" applyNumberFormat="1" applyFont="1" applyFill="1" applyBorder="1" applyAlignment="1">
      <alignment horizontal="center" vertical="center" shrinkToFit="1"/>
    </xf>
    <xf numFmtId="3" fontId="20" fillId="0" borderId="81" xfId="0" applyNumberFormat="1" applyFont="1" applyFill="1" applyBorder="1" applyAlignment="1">
      <alignment horizontal="center" vertical="center" wrapText="1"/>
    </xf>
    <xf numFmtId="3" fontId="20" fillId="0" borderId="82" xfId="0" applyNumberFormat="1" applyFont="1" applyFill="1" applyBorder="1" applyAlignment="1">
      <alignment horizontal="center" vertical="center" wrapText="1"/>
    </xf>
    <xf numFmtId="3" fontId="20" fillId="0" borderId="81" xfId="0" applyNumberFormat="1" applyFont="1" applyFill="1" applyBorder="1" applyAlignment="1">
      <alignment horizontal="left" vertical="center" wrapText="1"/>
    </xf>
    <xf numFmtId="3" fontId="20" fillId="0" borderId="82" xfId="0" applyNumberFormat="1" applyFont="1" applyFill="1" applyBorder="1" applyAlignment="1">
      <alignment horizontal="left" vertical="center" wrapText="1"/>
    </xf>
    <xf numFmtId="0" fontId="20" fillId="0" borderId="139" xfId="0" applyFont="1" applyFill="1" applyBorder="1" applyAlignment="1">
      <alignment horizontal="center" vertical="center"/>
    </xf>
    <xf numFmtId="0" fontId="20" fillId="0" borderId="140" xfId="0" applyFont="1" applyFill="1" applyBorder="1" applyAlignment="1">
      <alignment horizontal="center" vertical="center"/>
    </xf>
    <xf numFmtId="183" fontId="20" fillId="0" borderId="27" xfId="0" applyNumberFormat="1" applyFont="1" applyFill="1" applyBorder="1" applyAlignment="1">
      <alignment vertical="center" wrapText="1" shrinkToFit="1"/>
    </xf>
    <xf numFmtId="183" fontId="20" fillId="0" borderId="25" xfId="0" applyNumberFormat="1" applyFont="1" applyFill="1" applyBorder="1" applyAlignment="1">
      <alignment vertical="center" wrapText="1" shrinkToFit="1"/>
    </xf>
    <xf numFmtId="183" fontId="20" fillId="0" borderId="27" xfId="0" applyNumberFormat="1" applyFont="1" applyFill="1" applyBorder="1" applyAlignment="1">
      <alignment vertical="center" wrapText="1"/>
    </xf>
    <xf numFmtId="183" fontId="20" fillId="0" borderId="25" xfId="0" applyNumberFormat="1" applyFont="1" applyFill="1" applyBorder="1" applyAlignment="1">
      <alignment vertical="center" wrapText="1"/>
    </xf>
    <xf numFmtId="177" fontId="20" fillId="0" borderId="95" xfId="0" applyNumberFormat="1" applyFont="1" applyFill="1" applyBorder="1" applyAlignment="1">
      <alignment horizontal="center" vertical="center"/>
    </xf>
    <xf numFmtId="183" fontId="20" fillId="0" borderId="27" xfId="0" applyNumberFormat="1" applyFont="1" applyFill="1" applyBorder="1" applyAlignment="1">
      <alignment horizontal="left" vertical="center" wrapText="1" shrinkToFit="1"/>
    </xf>
    <xf numFmtId="183" fontId="20" fillId="0" borderId="25" xfId="0" applyNumberFormat="1" applyFont="1" applyFill="1" applyBorder="1" applyAlignment="1">
      <alignment horizontal="left" vertical="center" wrapText="1" shrinkToFit="1"/>
    </xf>
    <xf numFmtId="183" fontId="20" fillId="0" borderId="5" xfId="0" applyNumberFormat="1" applyFont="1" applyFill="1" applyBorder="1" applyAlignment="1">
      <alignment horizontal="left" vertical="center" wrapText="1" shrinkToFit="1"/>
    </xf>
    <xf numFmtId="183" fontId="32" fillId="0" borderId="5" xfId="0" applyNumberFormat="1" applyFont="1" applyFill="1" applyBorder="1" applyAlignment="1">
      <alignment horizontal="center" vertical="center" wrapText="1"/>
    </xf>
    <xf numFmtId="178" fontId="32" fillId="0" borderId="27" xfId="0" applyNumberFormat="1" applyFont="1" applyFill="1" applyBorder="1" applyAlignment="1">
      <alignment horizontal="center" vertical="center" shrinkToFit="1"/>
    </xf>
    <xf numFmtId="178" fontId="32" fillId="0" borderId="25" xfId="0" applyNumberFormat="1" applyFont="1" applyFill="1" applyBorder="1" applyAlignment="1">
      <alignment horizontal="center" vertical="center" shrinkToFit="1"/>
    </xf>
    <xf numFmtId="178" fontId="32" fillId="0" borderId="5" xfId="0" applyNumberFormat="1" applyFont="1" applyFill="1" applyBorder="1" applyAlignment="1">
      <alignment horizontal="center" vertical="center" shrinkToFit="1"/>
    </xf>
    <xf numFmtId="0" fontId="32" fillId="0" borderId="27" xfId="0" applyNumberFormat="1" applyFont="1" applyFill="1" applyBorder="1" applyAlignment="1">
      <alignment horizontal="center" vertical="center" wrapText="1"/>
    </xf>
    <xf numFmtId="0" fontId="32" fillId="0" borderId="25" xfId="0" applyNumberFormat="1" applyFont="1" applyFill="1" applyBorder="1" applyAlignment="1">
      <alignment horizontal="center" vertical="center" wrapText="1"/>
    </xf>
    <xf numFmtId="0" fontId="20" fillId="0" borderId="27" xfId="0" applyNumberFormat="1" applyFont="1" applyFill="1" applyBorder="1" applyAlignment="1">
      <alignment horizontal="left" vertical="center" wrapText="1" shrinkToFit="1"/>
    </xf>
    <xf numFmtId="0" fontId="20" fillId="0" borderId="25" xfId="0" applyNumberFormat="1" applyFont="1" applyFill="1" applyBorder="1" applyAlignment="1">
      <alignment horizontal="left" vertical="center" wrapText="1" shrinkToFit="1"/>
    </xf>
    <xf numFmtId="178" fontId="25" fillId="0" borderId="27" xfId="0" applyNumberFormat="1" applyFont="1" applyFill="1" applyBorder="1" applyAlignment="1">
      <alignment horizontal="center" vertical="center" shrinkToFit="1"/>
    </xf>
    <xf numFmtId="178" fontId="25" fillId="0" borderId="25" xfId="0" applyNumberFormat="1" applyFont="1" applyFill="1" applyBorder="1" applyAlignment="1">
      <alignment horizontal="center" vertical="center" shrinkToFit="1"/>
    </xf>
    <xf numFmtId="183" fontId="20" fillId="0" borderId="25" xfId="0" applyNumberFormat="1" applyFont="1" applyFill="1" applyBorder="1" applyAlignment="1">
      <alignment horizontal="center" vertical="center" wrapText="1" shrinkToFit="1"/>
    </xf>
    <xf numFmtId="183" fontId="25" fillId="0" borderId="25" xfId="0" applyNumberFormat="1" applyFont="1" applyFill="1" applyBorder="1" applyAlignment="1">
      <alignment horizontal="left" vertical="center" shrinkToFit="1"/>
    </xf>
    <xf numFmtId="0" fontId="20" fillId="0" borderId="38"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34" xfId="0" applyFont="1" applyFill="1" applyBorder="1" applyAlignment="1">
      <alignment vertical="center"/>
    </xf>
    <xf numFmtId="0" fontId="25" fillId="0" borderId="64" xfId="0" applyFont="1" applyFill="1" applyBorder="1" applyAlignment="1">
      <alignment vertical="center"/>
    </xf>
    <xf numFmtId="0" fontId="25" fillId="0" borderId="38" xfId="0" applyFont="1" applyFill="1" applyBorder="1" applyAlignment="1">
      <alignment horizontal="left" vertical="center" wrapText="1"/>
    </xf>
    <xf numFmtId="0" fontId="25" fillId="0" borderId="5" xfId="0" applyFont="1" applyFill="1" applyBorder="1" applyAlignment="1">
      <alignment horizontal="left" vertical="center"/>
    </xf>
    <xf numFmtId="0" fontId="25" fillId="0" borderId="7" xfId="0" applyFont="1" applyFill="1" applyBorder="1" applyAlignment="1">
      <alignment horizontal="left" vertical="center"/>
    </xf>
    <xf numFmtId="0" fontId="20" fillId="0" borderId="38"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89"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77" xfId="0" applyFont="1" applyFill="1" applyBorder="1" applyAlignment="1">
      <alignment horizontal="center" vertical="center" wrapText="1"/>
    </xf>
    <xf numFmtId="0" fontId="25" fillId="0" borderId="18" xfId="0" applyFont="1" applyFill="1" applyBorder="1" applyAlignment="1">
      <alignment horizontal="center" vertical="center" wrapText="1"/>
    </xf>
    <xf numFmtId="49" fontId="32" fillId="0" borderId="25" xfId="0" applyNumberFormat="1" applyFont="1" applyFill="1" applyBorder="1" applyAlignment="1">
      <alignment horizontal="left" vertical="center" shrinkToFit="1"/>
    </xf>
    <xf numFmtId="3" fontId="25" fillId="0" borderId="27" xfId="0" applyNumberFormat="1" applyFont="1" applyFill="1" applyBorder="1" applyAlignment="1">
      <alignment horizontal="left" vertical="center" wrapText="1"/>
    </xf>
    <xf numFmtId="3" fontId="25" fillId="0" borderId="25" xfId="0" applyNumberFormat="1" applyFont="1" applyFill="1" applyBorder="1" applyAlignment="1">
      <alignment horizontal="left" vertical="center" wrapText="1"/>
    </xf>
    <xf numFmtId="0" fontId="14" fillId="0" borderId="1" xfId="0" applyFont="1" applyFill="1" applyBorder="1" applyAlignment="1">
      <alignment horizontal="right"/>
    </xf>
    <xf numFmtId="0" fontId="0" fillId="0" borderId="1" xfId="0" applyFont="1" applyFill="1" applyBorder="1" applyAlignment="1">
      <alignment horizontal="right"/>
    </xf>
    <xf numFmtId="0" fontId="20" fillId="0" borderId="78"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79"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7" xfId="0" applyFont="1" applyFill="1" applyBorder="1" applyAlignment="1">
      <alignment horizontal="center" vertical="center"/>
    </xf>
    <xf numFmtId="178" fontId="20" fillId="0" borderId="38" xfId="0" applyNumberFormat="1" applyFont="1" applyFill="1" applyBorder="1" applyAlignment="1">
      <alignment horizontal="center" vertical="center" wrapText="1"/>
    </xf>
    <xf numFmtId="178" fontId="20" fillId="0" borderId="5" xfId="0" applyNumberFormat="1" applyFont="1" applyFill="1" applyBorder="1" applyAlignment="1">
      <alignment horizontal="center" vertical="center"/>
    </xf>
    <xf numFmtId="178" fontId="20" fillId="0" borderId="7" xfId="0" applyNumberFormat="1" applyFont="1" applyFill="1" applyBorder="1" applyAlignment="1">
      <alignment horizontal="center" vertical="center"/>
    </xf>
    <xf numFmtId="0" fontId="20" fillId="0" borderId="7" xfId="0" applyFont="1" applyFill="1" applyBorder="1" applyAlignment="1">
      <alignment horizontal="center" vertical="center" wrapText="1"/>
    </xf>
    <xf numFmtId="0" fontId="20" fillId="0" borderId="8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0" fillId="0" borderId="65"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14" fillId="0" borderId="0" xfId="0" applyFont="1" applyFill="1" applyAlignment="1">
      <alignment vertical="top" wrapText="1"/>
    </xf>
    <xf numFmtId="0" fontId="0" fillId="0" borderId="0" xfId="0" applyFont="1" applyFill="1" applyAlignment="1">
      <alignment vertical="top" wrapText="1"/>
    </xf>
    <xf numFmtId="0" fontId="20" fillId="0" borderId="5" xfId="0" applyNumberFormat="1" applyFont="1" applyFill="1" applyBorder="1" applyAlignment="1">
      <alignment horizontal="center" vertical="center" wrapText="1"/>
    </xf>
    <xf numFmtId="0" fontId="25" fillId="0" borderId="74" xfId="0" applyFont="1" applyBorder="1" applyAlignment="1"/>
    <xf numFmtId="0" fontId="25" fillId="0" borderId="75" xfId="0" applyFont="1" applyBorder="1" applyAlignment="1"/>
    <xf numFmtId="0" fontId="25" fillId="0" borderId="76" xfId="0" applyFont="1" applyBorder="1" applyAlignment="1"/>
    <xf numFmtId="0" fontId="20" fillId="2" borderId="9"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77" xfId="0" applyFont="1" applyFill="1" applyBorder="1" applyAlignment="1">
      <alignment horizontal="center" vertical="center"/>
    </xf>
    <xf numFmtId="0" fontId="14" fillId="0" borderId="0" xfId="0" applyFont="1" applyAlignment="1">
      <alignment vertical="top" wrapText="1"/>
    </xf>
    <xf numFmtId="0" fontId="0" fillId="0" borderId="0" xfId="0" applyAlignment="1">
      <alignment vertical="top" wrapText="1"/>
    </xf>
    <xf numFmtId="0" fontId="20" fillId="0" borderId="72" xfId="0" applyFont="1" applyBorder="1" applyAlignment="1">
      <alignment horizontal="center" vertical="center"/>
    </xf>
    <xf numFmtId="0" fontId="0" fillId="0" borderId="136" xfId="0" applyBorder="1" applyAlignment="1">
      <alignment horizontal="center" vertical="center"/>
    </xf>
    <xf numFmtId="0" fontId="0" fillId="0" borderId="123" xfId="0" applyBorder="1" applyAlignment="1">
      <alignment horizontal="center" vertical="center"/>
    </xf>
    <xf numFmtId="0" fontId="20" fillId="0" borderId="67" xfId="0" applyFont="1" applyBorder="1" applyAlignment="1">
      <alignment horizontal="center" vertical="center"/>
    </xf>
    <xf numFmtId="0" fontId="0" fillId="0" borderId="137" xfId="0" applyBorder="1" applyAlignment="1">
      <alignment horizontal="center" vertical="center"/>
    </xf>
    <xf numFmtId="0" fontId="0" fillId="0" borderId="124" xfId="0" applyBorder="1" applyAlignment="1">
      <alignment horizontal="center" vertical="center"/>
    </xf>
    <xf numFmtId="0" fontId="20" fillId="0" borderId="73" xfId="0" applyFont="1" applyBorder="1" applyAlignment="1">
      <alignment horizontal="center" vertical="center"/>
    </xf>
    <xf numFmtId="0" fontId="0" fillId="0" borderId="138" xfId="0" applyBorder="1" applyAlignment="1">
      <alignment horizontal="center" vertical="center"/>
    </xf>
    <xf numFmtId="0" fontId="0" fillId="0" borderId="125"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20" fillId="0" borderId="69" xfId="0" applyFont="1" applyBorder="1" applyAlignment="1">
      <alignment horizontal="center" vertical="center"/>
    </xf>
    <xf numFmtId="0" fontId="25" fillId="0" borderId="70" xfId="0" applyFont="1" applyBorder="1" applyAlignment="1">
      <alignment horizontal="center" vertical="center"/>
    </xf>
    <xf numFmtId="0" fontId="25" fillId="0" borderId="71" xfId="0" applyFont="1" applyBorder="1" applyAlignment="1">
      <alignment horizontal="center" vertical="center"/>
    </xf>
    <xf numFmtId="3" fontId="20" fillId="2" borderId="69" xfId="0" applyNumberFormat="1" applyFont="1" applyFill="1" applyBorder="1" applyAlignment="1">
      <alignment horizontal="center" vertical="center" wrapText="1"/>
    </xf>
    <xf numFmtId="3" fontId="20" fillId="2" borderId="70" xfId="0" applyNumberFormat="1" applyFont="1" applyFill="1" applyBorder="1" applyAlignment="1">
      <alignment horizontal="center" vertical="center" wrapText="1"/>
    </xf>
    <xf numFmtId="3" fontId="20" fillId="2" borderId="71" xfId="0" applyNumberFormat="1" applyFont="1" applyFill="1" applyBorder="1" applyAlignment="1">
      <alignment horizontal="center" vertical="center" wrapText="1"/>
    </xf>
    <xf numFmtId="3" fontId="20" fillId="0" borderId="69" xfId="0" applyNumberFormat="1" applyFont="1" applyBorder="1" applyAlignment="1">
      <alignment horizontal="center" vertical="center" shrinkToFit="1"/>
    </xf>
    <xf numFmtId="3" fontId="20" fillId="0" borderId="70" xfId="0" applyNumberFormat="1" applyFont="1" applyBorder="1" applyAlignment="1">
      <alignment horizontal="center" vertical="center" shrinkToFit="1"/>
    </xf>
    <xf numFmtId="3" fontId="20" fillId="0" borderId="71" xfId="0" applyNumberFormat="1" applyFont="1" applyBorder="1" applyAlignment="1">
      <alignment horizontal="center" vertical="center" shrinkToFit="1"/>
    </xf>
    <xf numFmtId="0" fontId="20" fillId="0" borderId="70" xfId="0" applyFont="1" applyBorder="1" applyAlignment="1">
      <alignment horizontal="center" vertical="center"/>
    </xf>
    <xf numFmtId="0" fontId="20" fillId="0" borderId="71" xfId="0" applyFont="1" applyBorder="1" applyAlignment="1">
      <alignment horizontal="center" vertical="center"/>
    </xf>
    <xf numFmtId="0" fontId="20" fillId="2" borderId="21" xfId="0" applyFont="1" applyFill="1" applyBorder="1" applyAlignment="1">
      <alignment horizontal="center" vertical="center"/>
    </xf>
    <xf numFmtId="0" fontId="20" fillId="2" borderId="87" xfId="0" applyFont="1" applyFill="1" applyBorder="1" applyAlignment="1">
      <alignment horizontal="center" vertical="center"/>
    </xf>
    <xf numFmtId="177" fontId="20" fillId="0" borderId="83" xfId="0" applyNumberFormat="1" applyFont="1" applyBorder="1" applyAlignment="1">
      <alignment horizontal="center" vertical="center"/>
    </xf>
    <xf numFmtId="177" fontId="20" fillId="0" borderId="49" xfId="0" applyNumberFormat="1" applyFont="1" applyBorder="1" applyAlignment="1">
      <alignment horizontal="center" vertical="center"/>
    </xf>
    <xf numFmtId="177" fontId="20" fillId="0" borderId="24" xfId="0" applyNumberFormat="1" applyFont="1" applyBorder="1" applyAlignment="1">
      <alignment horizontal="center" vertical="center"/>
    </xf>
    <xf numFmtId="177" fontId="20" fillId="0" borderId="26" xfId="0" applyNumberFormat="1" applyFont="1" applyBorder="1" applyAlignment="1">
      <alignment horizontal="center" vertical="center"/>
    </xf>
    <xf numFmtId="177" fontId="20" fillId="0" borderId="79" xfId="0" applyNumberFormat="1" applyFont="1" applyBorder="1" applyAlignment="1">
      <alignment horizontal="center" vertical="center"/>
    </xf>
    <xf numFmtId="177" fontId="20" fillId="0" borderId="51" xfId="0" applyNumberFormat="1" applyFont="1" applyBorder="1" applyAlignment="1">
      <alignment horizontal="center" vertical="center"/>
    </xf>
    <xf numFmtId="0" fontId="20" fillId="2" borderId="17" xfId="0" applyFont="1" applyFill="1" applyBorder="1" applyAlignment="1">
      <alignment horizontal="center" vertical="center"/>
    </xf>
    <xf numFmtId="0" fontId="20" fillId="2" borderId="84" xfId="0" applyFont="1" applyFill="1" applyBorder="1" applyAlignment="1">
      <alignment horizontal="center" vertical="center"/>
    </xf>
    <xf numFmtId="178" fontId="20" fillId="2" borderId="69" xfId="0" applyNumberFormat="1" applyFont="1" applyFill="1" applyBorder="1" applyAlignment="1">
      <alignment horizontal="center" vertical="center" shrinkToFit="1"/>
    </xf>
    <xf numFmtId="178" fontId="20" fillId="2" borderId="70" xfId="0" applyNumberFormat="1" applyFont="1" applyFill="1" applyBorder="1" applyAlignment="1">
      <alignment horizontal="center" vertical="center" shrinkToFit="1"/>
    </xf>
    <xf numFmtId="178" fontId="20" fillId="2" borderId="71" xfId="0" applyNumberFormat="1" applyFont="1" applyFill="1" applyBorder="1" applyAlignment="1">
      <alignment horizontal="center" vertical="center" shrinkToFit="1"/>
    </xf>
    <xf numFmtId="177" fontId="20" fillId="0" borderId="4" xfId="0" applyNumberFormat="1" applyFont="1" applyBorder="1" applyAlignment="1">
      <alignment horizontal="center" vertical="center"/>
    </xf>
    <xf numFmtId="177" fontId="20" fillId="0" borderId="12" xfId="0" applyNumberFormat="1" applyFont="1" applyBorder="1" applyAlignment="1">
      <alignment horizontal="center" vertical="center"/>
    </xf>
    <xf numFmtId="0" fontId="20" fillId="2" borderId="47" xfId="0" applyFont="1" applyFill="1" applyBorder="1" applyAlignment="1">
      <alignment horizontal="center" vertical="center"/>
    </xf>
    <xf numFmtId="0" fontId="20" fillId="2" borderId="62" xfId="0" applyFont="1" applyFill="1" applyBorder="1" applyAlignment="1">
      <alignment horizontal="center" vertical="center"/>
    </xf>
    <xf numFmtId="178" fontId="20" fillId="2" borderId="81" xfId="0" applyNumberFormat="1" applyFont="1" applyFill="1" applyBorder="1" applyAlignment="1">
      <alignment horizontal="center" vertical="center" shrinkToFit="1"/>
    </xf>
    <xf numFmtId="178" fontId="20" fillId="2" borderId="82" xfId="0" applyNumberFormat="1" applyFont="1" applyFill="1" applyBorder="1" applyAlignment="1">
      <alignment horizontal="center" vertical="center" shrinkToFit="1"/>
    </xf>
    <xf numFmtId="0" fontId="20" fillId="0" borderId="66" xfId="0" applyFont="1" applyBorder="1" applyAlignment="1">
      <alignment horizontal="center" vertical="center"/>
    </xf>
    <xf numFmtId="0" fontId="0" fillId="0" borderId="139" xfId="0" applyBorder="1" applyAlignment="1">
      <alignment horizontal="center" vertical="center"/>
    </xf>
    <xf numFmtId="0" fontId="0" fillId="0" borderId="134" xfId="0" applyBorder="1" applyAlignment="1">
      <alignment horizontal="center" vertical="center"/>
    </xf>
    <xf numFmtId="0" fontId="20" fillId="0" borderId="68" xfId="0" applyFont="1" applyBorder="1" applyAlignment="1">
      <alignment horizontal="center" vertical="center"/>
    </xf>
    <xf numFmtId="0" fontId="0" fillId="0" borderId="140" xfId="0" applyBorder="1" applyAlignment="1">
      <alignment horizontal="center" vertical="center"/>
    </xf>
    <xf numFmtId="0" fontId="0" fillId="0" borderId="135"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20" fillId="0" borderId="81" xfId="0" applyFont="1" applyBorder="1" applyAlignment="1">
      <alignment horizontal="center" vertical="center"/>
    </xf>
    <xf numFmtId="0" fontId="25" fillId="0" borderId="82" xfId="0" applyFont="1" applyBorder="1" applyAlignment="1">
      <alignment horizontal="center" vertical="center"/>
    </xf>
    <xf numFmtId="3" fontId="20" fillId="2" borderId="81" xfId="0" applyNumberFormat="1" applyFont="1" applyFill="1" applyBorder="1" applyAlignment="1">
      <alignment horizontal="center" vertical="center" wrapText="1"/>
    </xf>
    <xf numFmtId="3" fontId="20" fillId="2" borderId="82" xfId="0" applyNumberFormat="1" applyFont="1" applyFill="1" applyBorder="1" applyAlignment="1">
      <alignment horizontal="center" vertical="center" wrapText="1"/>
    </xf>
    <xf numFmtId="0" fontId="25" fillId="0" borderId="85" xfId="0" applyFont="1" applyBorder="1" applyAlignment="1"/>
    <xf numFmtId="0" fontId="25" fillId="0" borderId="86" xfId="0" applyFont="1" applyBorder="1" applyAlignment="1"/>
    <xf numFmtId="3" fontId="20" fillId="0" borderId="81" xfId="0" applyNumberFormat="1" applyFont="1" applyBorder="1" applyAlignment="1">
      <alignment horizontal="center" vertical="center" shrinkToFit="1"/>
    </xf>
    <xf numFmtId="3" fontId="20" fillId="0" borderId="82" xfId="0" applyNumberFormat="1" applyFont="1" applyBorder="1" applyAlignment="1">
      <alignment horizontal="center" vertical="center" shrinkToFit="1"/>
    </xf>
    <xf numFmtId="0" fontId="20" fillId="0" borderId="82" xfId="0" applyFont="1" applyBorder="1" applyAlignment="1">
      <alignment horizontal="center" vertical="center"/>
    </xf>
    <xf numFmtId="0" fontId="20" fillId="5" borderId="0"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27"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43" xfId="0" applyFont="1" applyFill="1" applyBorder="1" applyAlignment="1">
      <alignment horizontal="center" vertical="center" wrapText="1"/>
    </xf>
    <xf numFmtId="0" fontId="20" fillId="5" borderId="55" xfId="0" applyFont="1" applyFill="1" applyBorder="1" applyAlignment="1">
      <alignment horizontal="center" vertical="center" wrapText="1"/>
    </xf>
    <xf numFmtId="0" fontId="20" fillId="5" borderId="45" xfId="0" applyFont="1" applyFill="1" applyBorder="1" applyAlignment="1">
      <alignment horizontal="center" vertical="center" wrapText="1"/>
    </xf>
    <xf numFmtId="0" fontId="25" fillId="5" borderId="80" xfId="0" applyFont="1" applyFill="1" applyBorder="1" applyAlignment="1">
      <alignment horizontal="center" vertical="center" wrapText="1"/>
    </xf>
    <xf numFmtId="0" fontId="25" fillId="5" borderId="45" xfId="0" applyFont="1" applyFill="1" applyBorder="1" applyAlignment="1">
      <alignment horizontal="center" vertical="center" wrapText="1"/>
    </xf>
    <xf numFmtId="0" fontId="25" fillId="5" borderId="89" xfId="0" applyFont="1" applyFill="1" applyBorder="1" applyAlignment="1">
      <alignment horizontal="center" vertical="center" wrapText="1"/>
    </xf>
    <xf numFmtId="0" fontId="25" fillId="5" borderId="19" xfId="0" applyFont="1" applyFill="1" applyBorder="1" applyAlignment="1">
      <alignment horizontal="center" vertical="center" wrapText="1"/>
    </xf>
    <xf numFmtId="0" fontId="25" fillId="5" borderId="0"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25" fillId="5" borderId="38" xfId="0" applyFont="1" applyFill="1" applyBorder="1" applyAlignment="1">
      <alignment horizontal="left" vertical="center" wrapText="1"/>
    </xf>
    <xf numFmtId="0" fontId="25" fillId="0" borderId="5" xfId="0" applyFont="1" applyBorder="1" applyAlignment="1">
      <alignment horizontal="left" vertical="center"/>
    </xf>
    <xf numFmtId="0" fontId="25" fillId="0" borderId="7" xfId="0" applyFont="1" applyBorder="1" applyAlignment="1">
      <alignment horizontal="left" vertical="center"/>
    </xf>
    <xf numFmtId="0" fontId="20" fillId="5" borderId="38" xfId="0" applyFont="1" applyFill="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0" fillId="5" borderId="63" xfId="0" applyFont="1" applyFill="1" applyBorder="1" applyAlignment="1">
      <alignment horizontal="center" vertical="center" wrapText="1"/>
    </xf>
    <xf numFmtId="0" fontId="25" fillId="0" borderId="34" xfId="0" applyFont="1" applyBorder="1" applyAlignment="1">
      <alignment horizontal="center" vertical="center" wrapText="1"/>
    </xf>
    <xf numFmtId="0" fontId="25" fillId="0" borderId="64" xfId="0" applyFont="1" applyBorder="1" applyAlignment="1">
      <alignment horizontal="center" vertical="center" wrapText="1"/>
    </xf>
    <xf numFmtId="0" fontId="25" fillId="5" borderId="18" xfId="0" applyFont="1" applyFill="1" applyBorder="1" applyAlignment="1">
      <alignment horizontal="center" vertical="center" wrapText="1"/>
    </xf>
    <xf numFmtId="0" fontId="25" fillId="5" borderId="52" xfId="0" applyFont="1" applyFill="1" applyBorder="1" applyAlignment="1">
      <alignment horizontal="center" vertical="center" wrapText="1"/>
    </xf>
    <xf numFmtId="0" fontId="25" fillId="5" borderId="77" xfId="0" applyFont="1" applyFill="1" applyBorder="1" applyAlignment="1">
      <alignment horizontal="center" vertical="center" wrapText="1"/>
    </xf>
    <xf numFmtId="0" fontId="18" fillId="0" borderId="0" xfId="0" applyFont="1" applyBorder="1" applyAlignment="1">
      <alignment horizontal="center"/>
    </xf>
    <xf numFmtId="0" fontId="14" fillId="0" borderId="1" xfId="0" applyFont="1" applyBorder="1" applyAlignment="1">
      <alignment horizontal="right"/>
    </xf>
    <xf numFmtId="0" fontId="0" fillId="0" borderId="1" xfId="0" applyBorder="1" applyAlignment="1">
      <alignment horizontal="right"/>
    </xf>
    <xf numFmtId="0" fontId="20" fillId="5" borderId="78" xfId="0" applyFont="1" applyFill="1" applyBorder="1" applyAlignment="1">
      <alignment horizontal="center" vertical="center" wrapText="1"/>
    </xf>
    <xf numFmtId="0" fontId="20" fillId="5" borderId="24" xfId="0" applyFont="1" applyFill="1" applyBorder="1" applyAlignment="1">
      <alignment horizontal="center" vertical="center"/>
    </xf>
    <xf numFmtId="0" fontId="20" fillId="5" borderId="79" xfId="0" applyFont="1" applyFill="1" applyBorder="1" applyAlignment="1">
      <alignment horizontal="center" vertical="center"/>
    </xf>
    <xf numFmtId="0" fontId="20" fillId="5" borderId="38"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80" xfId="0" applyFont="1" applyFill="1" applyBorder="1" applyAlignment="1">
      <alignment horizontal="center" vertical="center" wrapText="1"/>
    </xf>
    <xf numFmtId="0" fontId="20" fillId="5" borderId="19"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41" xfId="0" applyFont="1" applyFill="1" applyBorder="1" applyAlignment="1">
      <alignment horizontal="center" vertical="center" wrapText="1"/>
    </xf>
    <xf numFmtId="0" fontId="20" fillId="5" borderId="62" xfId="0" applyFont="1" applyFill="1" applyBorder="1" applyAlignment="1">
      <alignment horizontal="center" vertical="center" wrapText="1"/>
    </xf>
    <xf numFmtId="0" fontId="20" fillId="5" borderId="47" xfId="0" applyFont="1" applyFill="1" applyBorder="1" applyAlignment="1">
      <alignment horizontal="center" vertical="center" wrapText="1"/>
    </xf>
    <xf numFmtId="0" fontId="25" fillId="0" borderId="41" xfId="0" applyFont="1" applyBorder="1" applyAlignment="1">
      <alignment horizontal="center" vertical="center" wrapText="1"/>
    </xf>
    <xf numFmtId="0" fontId="25" fillId="0" borderId="62" xfId="0" applyFont="1" applyBorder="1" applyAlignment="1">
      <alignment horizontal="center" vertical="center" wrapText="1"/>
    </xf>
    <xf numFmtId="0" fontId="25" fillId="0" borderId="5" xfId="0" applyFont="1" applyBorder="1" applyAlignment="1">
      <alignment horizontal="center" vertical="center"/>
    </xf>
    <xf numFmtId="0" fontId="25" fillId="0" borderId="7" xfId="0" applyFont="1" applyBorder="1" applyAlignment="1">
      <alignment horizontal="center" vertical="center"/>
    </xf>
    <xf numFmtId="0" fontId="25" fillId="5" borderId="38" xfId="0" applyFont="1" applyFill="1" applyBorder="1" applyAlignment="1">
      <alignment horizontal="center" vertical="center"/>
    </xf>
    <xf numFmtId="0" fontId="25" fillId="0" borderId="5" xfId="0" applyFont="1" applyBorder="1" applyAlignment="1">
      <alignment vertical="center"/>
    </xf>
    <xf numFmtId="0" fontId="25" fillId="0" borderId="7" xfId="0" applyFont="1" applyBorder="1" applyAlignment="1">
      <alignment vertical="center"/>
    </xf>
    <xf numFmtId="0" fontId="20" fillId="5" borderId="65" xfId="0" applyFont="1" applyFill="1" applyBorder="1" applyAlignment="1">
      <alignment horizontal="center" vertical="center" wrapText="1"/>
    </xf>
    <xf numFmtId="0" fontId="20" fillId="5" borderId="51" xfId="0" applyFont="1" applyFill="1" applyBorder="1" applyAlignment="1">
      <alignment horizontal="center" vertical="center" wrapText="1"/>
    </xf>
    <xf numFmtId="0" fontId="0" fillId="0" borderId="0" xfId="0" applyFont="1" applyBorder="1" applyAlignment="1"/>
    <xf numFmtId="0" fontId="25" fillId="0" borderId="69" xfId="0" applyFont="1" applyBorder="1" applyAlignment="1">
      <alignment horizontal="center" vertical="center"/>
    </xf>
    <xf numFmtId="0" fontId="25"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88" xfId="0" applyFont="1" applyBorder="1" applyAlignment="1">
      <alignment horizontal="center" vertical="center"/>
    </xf>
    <xf numFmtId="0" fontId="0" fillId="0" borderId="1" xfId="0" applyFont="1" applyBorder="1" applyAlignment="1">
      <alignment horizontal="right"/>
    </xf>
    <xf numFmtId="0" fontId="25" fillId="5" borderId="63" xfId="0" applyFont="1" applyFill="1" applyBorder="1" applyAlignment="1">
      <alignment horizontal="center" vertical="center" wrapText="1"/>
    </xf>
    <xf numFmtId="0" fontId="25" fillId="5" borderId="38" xfId="0" applyFont="1" applyFill="1" applyBorder="1" applyAlignment="1">
      <alignment horizontal="center" vertical="center" wrapText="1"/>
    </xf>
    <xf numFmtId="185" fontId="20" fillId="5" borderId="38" xfId="0" applyNumberFormat="1" applyFont="1" applyFill="1" applyBorder="1" applyAlignment="1">
      <alignment horizontal="center" vertical="center" wrapText="1"/>
    </xf>
    <xf numFmtId="185" fontId="20" fillId="5" borderId="5" xfId="0" applyNumberFormat="1" applyFont="1" applyFill="1" applyBorder="1" applyAlignment="1">
      <alignment horizontal="center" vertical="center" wrapText="1"/>
    </xf>
    <xf numFmtId="185" fontId="20" fillId="5" borderId="7" xfId="0" applyNumberFormat="1" applyFont="1" applyFill="1" applyBorder="1" applyAlignment="1">
      <alignment horizontal="center" vertical="center" wrapText="1"/>
    </xf>
    <xf numFmtId="0" fontId="25" fillId="5" borderId="54" xfId="0" applyFont="1" applyFill="1" applyBorder="1" applyAlignment="1">
      <alignment horizontal="center" vertical="center" wrapText="1"/>
    </xf>
    <xf numFmtId="0" fontId="25" fillId="5" borderId="53" xfId="0" applyFont="1" applyFill="1" applyBorder="1" applyAlignment="1">
      <alignment horizontal="center" vertical="center" wrapText="1"/>
    </xf>
    <xf numFmtId="0" fontId="25" fillId="5" borderId="129" xfId="0" applyFont="1" applyFill="1" applyBorder="1" applyAlignment="1">
      <alignment horizontal="center" vertical="center" wrapText="1"/>
    </xf>
    <xf numFmtId="0" fontId="14" fillId="0" borderId="69" xfId="0" applyFont="1" applyBorder="1" applyAlignment="1">
      <alignment horizontal="center"/>
    </xf>
    <xf numFmtId="0" fontId="14" fillId="0" borderId="70" xfId="0" applyFont="1" applyBorder="1" applyAlignment="1">
      <alignment horizontal="center"/>
    </xf>
    <xf numFmtId="0" fontId="14" fillId="0" borderId="71" xfId="0" applyFont="1" applyBorder="1" applyAlignment="1">
      <alignment horizont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14" fillId="2" borderId="72" xfId="0" applyFont="1" applyFill="1" applyBorder="1" applyAlignment="1">
      <alignment horizontal="center" vertical="center"/>
    </xf>
    <xf numFmtId="0" fontId="14" fillId="2" borderId="67" xfId="0" applyFont="1" applyFill="1" applyBorder="1" applyAlignment="1">
      <alignment horizontal="center" vertical="center"/>
    </xf>
    <xf numFmtId="0" fontId="14" fillId="2" borderId="73" xfId="0" applyFont="1" applyFill="1" applyBorder="1" applyAlignment="1">
      <alignment horizontal="center" vertical="center"/>
    </xf>
    <xf numFmtId="0" fontId="0" fillId="5" borderId="80" xfId="0" applyFont="1" applyFill="1" applyBorder="1" applyAlignment="1">
      <alignment horizontal="center" vertical="center"/>
    </xf>
    <xf numFmtId="0" fontId="0" fillId="0" borderId="19" xfId="0" applyBorder="1" applyAlignment="1">
      <alignment vertical="center"/>
    </xf>
    <xf numFmtId="0" fontId="0" fillId="0" borderId="55" xfId="0" applyBorder="1" applyAlignment="1">
      <alignment vertical="center"/>
    </xf>
    <xf numFmtId="0" fontId="0" fillId="0" borderId="34"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14" fillId="2" borderId="69" xfId="0" applyFont="1" applyFill="1" applyBorder="1" applyAlignment="1">
      <alignment horizontal="center" vertical="center"/>
    </xf>
    <xf numFmtId="0" fontId="14" fillId="5" borderId="80" xfId="0" applyFont="1" applyFill="1" applyBorder="1" applyAlignment="1">
      <alignment horizontal="center" vertical="center"/>
    </xf>
    <xf numFmtId="0" fontId="0" fillId="0" borderId="0" xfId="0" applyBorder="1" applyAlignment="1"/>
    <xf numFmtId="0" fontId="0" fillId="0" borderId="45" xfId="0" applyBorder="1" applyAlignment="1"/>
    <xf numFmtId="177" fontId="14" fillId="2" borderId="83" xfId="0" applyNumberFormat="1" applyFont="1" applyFill="1" applyBorder="1" applyAlignment="1">
      <alignment horizontal="center" vertical="center"/>
    </xf>
    <xf numFmtId="177" fontId="14" fillId="2" borderId="49" xfId="0" applyNumberFormat="1" applyFont="1" applyFill="1" applyBorder="1" applyAlignment="1">
      <alignment horizontal="center" vertical="center"/>
    </xf>
    <xf numFmtId="177" fontId="14" fillId="2" borderId="24" xfId="0" applyNumberFormat="1" applyFont="1" applyFill="1" applyBorder="1" applyAlignment="1">
      <alignment horizontal="center" vertical="center"/>
    </xf>
    <xf numFmtId="177" fontId="14" fillId="2" borderId="26" xfId="0" applyNumberFormat="1" applyFont="1" applyFill="1" applyBorder="1" applyAlignment="1">
      <alignment horizontal="center" vertical="center"/>
    </xf>
    <xf numFmtId="177" fontId="14" fillId="2" borderId="79" xfId="0" applyNumberFormat="1" applyFont="1" applyFill="1" applyBorder="1" applyAlignment="1">
      <alignment horizontal="center" vertical="center"/>
    </xf>
    <xf numFmtId="177" fontId="14" fillId="2" borderId="51" xfId="0" applyNumberFormat="1" applyFont="1" applyFill="1" applyBorder="1" applyAlignment="1">
      <alignment horizontal="center" vertical="center"/>
    </xf>
    <xf numFmtId="3" fontId="14" fillId="2" borderId="69" xfId="0" applyNumberFormat="1" applyFont="1" applyFill="1" applyBorder="1" applyAlignment="1">
      <alignment horizontal="center" vertical="center" shrinkToFit="1"/>
    </xf>
    <xf numFmtId="3" fontId="14" fillId="2" borderId="70" xfId="0" applyNumberFormat="1" applyFont="1" applyFill="1" applyBorder="1" applyAlignment="1">
      <alignment horizontal="center" vertical="center" shrinkToFit="1"/>
    </xf>
    <xf numFmtId="3" fontId="14" fillId="2" borderId="71" xfId="0" applyNumberFormat="1" applyFont="1" applyFill="1" applyBorder="1" applyAlignment="1">
      <alignment horizontal="center" vertical="center" shrinkToFit="1"/>
    </xf>
    <xf numFmtId="0" fontId="14" fillId="5" borderId="78" xfId="0" applyFont="1" applyFill="1" applyBorder="1" applyAlignment="1">
      <alignment horizontal="center" vertical="center" wrapText="1"/>
    </xf>
    <xf numFmtId="0" fontId="14" fillId="5" borderId="24" xfId="0" applyFont="1" applyFill="1" applyBorder="1" applyAlignment="1">
      <alignment horizontal="center" vertical="center"/>
    </xf>
    <xf numFmtId="0" fontId="14" fillId="5" borderId="79" xfId="0" applyFont="1" applyFill="1" applyBorder="1" applyAlignment="1">
      <alignment horizontal="center" vertical="center"/>
    </xf>
    <xf numFmtId="0" fontId="14" fillId="5" borderId="38"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7"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14" fillId="5" borderId="38"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7" xfId="0" applyFont="1" applyFill="1" applyBorder="1" applyAlignment="1">
      <alignment horizontal="center" vertical="center" wrapText="1"/>
    </xf>
    <xf numFmtId="185" fontId="14" fillId="5" borderId="38" xfId="0" applyNumberFormat="1" applyFont="1" applyFill="1" applyBorder="1" applyAlignment="1">
      <alignment horizontal="center" vertical="center" wrapText="1"/>
    </xf>
    <xf numFmtId="185" fontId="14" fillId="5" borderId="5" xfId="0" applyNumberFormat="1" applyFont="1" applyFill="1" applyBorder="1" applyAlignment="1">
      <alignment horizontal="center" vertical="center" wrapText="1"/>
    </xf>
    <xf numFmtId="185" fontId="14" fillId="5" borderId="7" xfId="0" applyNumberFormat="1" applyFont="1" applyFill="1" applyBorder="1" applyAlignment="1">
      <alignment horizontal="center" vertical="center" wrapText="1"/>
    </xf>
    <xf numFmtId="0" fontId="14" fillId="7" borderId="78" xfId="0" applyFont="1" applyFill="1" applyBorder="1" applyAlignment="1">
      <alignment horizontal="center" vertical="center" wrapText="1"/>
    </xf>
    <xf numFmtId="0" fontId="14" fillId="7" borderId="45" xfId="0" applyFont="1" applyFill="1" applyBorder="1" applyAlignment="1">
      <alignment horizontal="center" vertical="center" wrapText="1"/>
    </xf>
    <xf numFmtId="0" fontId="14" fillId="7" borderId="108" xfId="0" applyFont="1" applyFill="1" applyBorder="1" applyAlignment="1">
      <alignment horizontal="center" vertical="center" wrapText="1"/>
    </xf>
    <xf numFmtId="0" fontId="14" fillId="7" borderId="24"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92" xfId="0" applyFont="1" applyFill="1" applyBorder="1" applyAlignment="1">
      <alignment horizontal="center" vertical="center" wrapText="1"/>
    </xf>
    <xf numFmtId="0" fontId="14" fillId="7" borderId="7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11" xfId="0" applyFont="1" applyFill="1" applyBorder="1" applyAlignment="1">
      <alignment horizontal="center" vertical="center" wrapText="1"/>
    </xf>
    <xf numFmtId="0" fontId="14" fillId="2" borderId="123" xfId="0" applyFont="1" applyFill="1" applyBorder="1" applyAlignment="1">
      <alignment horizontal="center" vertical="center"/>
    </xf>
    <xf numFmtId="0" fontId="0" fillId="0" borderId="141" xfId="0" applyBorder="1" applyAlignment="1">
      <alignment horizontal="center" vertical="center"/>
    </xf>
    <xf numFmtId="0" fontId="0" fillId="0" borderId="143" xfId="0" applyBorder="1" applyAlignment="1">
      <alignment horizontal="center" vertical="center"/>
    </xf>
    <xf numFmtId="0" fontId="0" fillId="0" borderId="145" xfId="0" applyBorder="1" applyAlignment="1">
      <alignment horizontal="center" vertical="center"/>
    </xf>
    <xf numFmtId="0" fontId="0" fillId="0" borderId="142" xfId="0" applyBorder="1" applyAlignment="1">
      <alignment horizontal="center" vertical="center"/>
    </xf>
    <xf numFmtId="0" fontId="0" fillId="0" borderId="144" xfId="0" applyBorder="1" applyAlignment="1">
      <alignment horizontal="center" vertical="center"/>
    </xf>
    <xf numFmtId="0" fontId="0" fillId="0" borderId="146" xfId="0" applyBorder="1" applyAlignment="1">
      <alignment horizontal="center" vertical="center"/>
    </xf>
    <xf numFmtId="0" fontId="0" fillId="0" borderId="19" xfId="0" applyFont="1" applyBorder="1" applyAlignment="1">
      <alignment horizontal="center" vertical="center" wrapText="1"/>
    </xf>
    <xf numFmtId="0" fontId="0" fillId="0" borderId="55" xfId="0" applyFont="1" applyBorder="1" applyAlignment="1">
      <alignment horizontal="center" vertical="center" wrapText="1"/>
    </xf>
    <xf numFmtId="0" fontId="23" fillId="3" borderId="27"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4" fillId="0" borderId="1" xfId="0" applyFont="1" applyBorder="1" applyAlignment="1">
      <alignment horizontal="right" vertical="center"/>
    </xf>
    <xf numFmtId="0" fontId="0" fillId="0" borderId="1" xfId="0" applyBorder="1" applyAlignment="1">
      <alignment horizontal="right" vertical="center"/>
    </xf>
    <xf numFmtId="0" fontId="23" fillId="3" borderId="80" xfId="0" applyFont="1" applyFill="1" applyBorder="1" applyAlignment="1">
      <alignment horizontal="center" vertical="center"/>
    </xf>
    <xf numFmtId="0" fontId="0" fillId="3" borderId="89" xfId="0" applyFill="1" applyBorder="1" applyAlignment="1">
      <alignment horizontal="center" vertical="center"/>
    </xf>
    <xf numFmtId="0" fontId="0" fillId="3" borderId="19" xfId="0" applyFill="1" applyBorder="1" applyAlignment="1">
      <alignment horizontal="center" vertical="center"/>
    </xf>
    <xf numFmtId="0" fontId="0" fillId="3" borderId="26" xfId="0" applyFill="1" applyBorder="1" applyAlignment="1">
      <alignment horizontal="center" vertical="center"/>
    </xf>
    <xf numFmtId="0" fontId="0" fillId="3" borderId="55" xfId="0" applyFill="1" applyBorder="1" applyAlignment="1">
      <alignment horizontal="center" vertical="center"/>
    </xf>
    <xf numFmtId="0" fontId="0" fillId="3" borderId="51" xfId="0" applyFill="1" applyBorder="1" applyAlignment="1">
      <alignment horizontal="center" vertical="center"/>
    </xf>
    <xf numFmtId="0" fontId="23" fillId="0" borderId="47" xfId="0" applyNumberFormat="1" applyFont="1" applyBorder="1" applyAlignment="1">
      <alignment vertical="center" wrapText="1"/>
    </xf>
    <xf numFmtId="0" fontId="0" fillId="0" borderId="62" xfId="0" applyBorder="1" applyAlignment="1">
      <alignment vertical="center"/>
    </xf>
    <xf numFmtId="177" fontId="23" fillId="0" borderId="90" xfId="0" applyNumberFormat="1" applyFont="1" applyBorder="1" applyAlignment="1">
      <alignment horizontal="center" vertical="center"/>
    </xf>
    <xf numFmtId="177" fontId="23" fillId="0" borderId="31" xfId="0" applyNumberFormat="1" applyFont="1" applyBorder="1" applyAlignment="1">
      <alignment horizontal="center" vertical="center"/>
    </xf>
    <xf numFmtId="177" fontId="23" fillId="0" borderId="32" xfId="0" applyNumberFormat="1" applyFont="1" applyBorder="1" applyAlignment="1">
      <alignment horizontal="center" vertical="center"/>
    </xf>
    <xf numFmtId="0" fontId="23" fillId="0" borderId="9" xfId="0" applyNumberFormat="1" applyFont="1" applyBorder="1" applyAlignment="1">
      <alignment vertical="center" wrapText="1"/>
    </xf>
    <xf numFmtId="0" fontId="0" fillId="0" borderId="11" xfId="0" applyBorder="1" applyAlignment="1">
      <alignment vertical="center"/>
    </xf>
    <xf numFmtId="0" fontId="22" fillId="0" borderId="0" xfId="0" applyFont="1" applyBorder="1" applyAlignment="1">
      <alignment horizontal="center"/>
    </xf>
    <xf numFmtId="0" fontId="23" fillId="3" borderId="78" xfId="0" applyFont="1" applyFill="1" applyBorder="1" applyAlignment="1">
      <alignment horizontal="center" vertical="center" wrapText="1"/>
    </xf>
    <xf numFmtId="0" fontId="23" fillId="3" borderId="24" xfId="0" applyFont="1" applyFill="1" applyBorder="1" applyAlignment="1">
      <alignment horizontal="center" vertical="center"/>
    </xf>
    <xf numFmtId="0" fontId="23" fillId="3" borderId="79" xfId="0" applyFont="1" applyFill="1" applyBorder="1" applyAlignment="1">
      <alignment horizontal="center" vertical="center"/>
    </xf>
    <xf numFmtId="0" fontId="23" fillId="3" borderId="38" xfId="0" applyFont="1" applyFill="1" applyBorder="1" applyAlignment="1">
      <alignment horizontal="center" vertical="center" wrapText="1"/>
    </xf>
    <xf numFmtId="0" fontId="23" fillId="3" borderId="5"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41" xfId="0" applyFont="1" applyFill="1" applyBorder="1" applyAlignment="1">
      <alignment horizontal="center" vertical="center" wrapText="1"/>
    </xf>
    <xf numFmtId="0" fontId="23" fillId="3" borderId="62" xfId="0" applyFont="1" applyFill="1" applyBorder="1" applyAlignment="1">
      <alignment horizontal="center" vertical="center" wrapText="1"/>
    </xf>
    <xf numFmtId="0" fontId="23" fillId="3" borderId="45"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47"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62" xfId="0" applyBorder="1" applyAlignment="1">
      <alignment horizontal="center" vertical="center" wrapText="1"/>
    </xf>
    <xf numFmtId="0" fontId="23" fillId="3" borderId="63" xfId="0" applyFont="1" applyFill="1" applyBorder="1" applyAlignment="1">
      <alignment horizontal="center" vertical="center"/>
    </xf>
    <xf numFmtId="0" fontId="23" fillId="3" borderId="34" xfId="0" applyFont="1" applyFill="1" applyBorder="1" applyAlignment="1">
      <alignment horizontal="center" vertical="center"/>
    </xf>
    <xf numFmtId="0" fontId="23" fillId="3" borderId="64" xfId="0" applyFont="1" applyFill="1" applyBorder="1" applyAlignment="1">
      <alignment horizontal="center" vertical="center"/>
    </xf>
    <xf numFmtId="0" fontId="23" fillId="3" borderId="5" xfId="0" applyFont="1" applyFill="1" applyBorder="1" applyAlignment="1">
      <alignment horizontal="center" vertical="center" wrapText="1"/>
    </xf>
    <xf numFmtId="0" fontId="23" fillId="3" borderId="43" xfId="0" applyFont="1" applyFill="1" applyBorder="1" applyAlignment="1">
      <alignment horizontal="center" vertical="center" wrapText="1"/>
    </xf>
    <xf numFmtId="0" fontId="23" fillId="3" borderId="65" xfId="0" applyFont="1" applyFill="1" applyBorder="1" applyAlignment="1">
      <alignment horizontal="center" vertical="center" wrapText="1"/>
    </xf>
    <xf numFmtId="0" fontId="23" fillId="3" borderId="55" xfId="0" applyFont="1" applyFill="1" applyBorder="1" applyAlignment="1">
      <alignment horizontal="center" vertical="center" wrapText="1"/>
    </xf>
    <xf numFmtId="0" fontId="23" fillId="3" borderId="5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4" fillId="0" borderId="0" xfId="0" applyFont="1" applyAlignment="1">
      <alignment vertical="center"/>
    </xf>
    <xf numFmtId="178" fontId="20" fillId="0" borderId="98" xfId="0" applyNumberFormat="1" applyFont="1" applyBorder="1" applyAlignment="1">
      <alignment horizontal="center" vertical="center" shrinkToFit="1"/>
    </xf>
    <xf numFmtId="178" fontId="20" fillId="0" borderId="19" xfId="0" applyNumberFormat="1" applyFont="1" applyBorder="1" applyAlignment="1">
      <alignment horizontal="center" vertical="center" shrinkToFit="1"/>
    </xf>
    <xf numFmtId="178" fontId="20" fillId="0" borderId="57" xfId="0" applyNumberFormat="1" applyFont="1" applyBorder="1" applyAlignment="1">
      <alignment horizontal="center" vertical="center" shrinkToFit="1"/>
    </xf>
    <xf numFmtId="0" fontId="20" fillId="0" borderId="99" xfId="0" applyFont="1" applyBorder="1" applyAlignment="1">
      <alignment horizontal="distributed" vertical="center"/>
    </xf>
    <xf numFmtId="0" fontId="20" fillId="0" borderId="100" xfId="0" applyFont="1" applyBorder="1" applyAlignment="1">
      <alignment horizontal="distributed" vertical="center"/>
    </xf>
    <xf numFmtId="0" fontId="20" fillId="0" borderId="101" xfId="0" applyFont="1" applyBorder="1" applyAlignment="1">
      <alignment horizontal="distributed" vertical="center"/>
    </xf>
    <xf numFmtId="178" fontId="20" fillId="0" borderId="102" xfId="0" applyNumberFormat="1" applyFont="1" applyBorder="1" applyAlignment="1">
      <alignment vertical="center" shrinkToFit="1"/>
    </xf>
    <xf numFmtId="178" fontId="20" fillId="0" borderId="103" xfId="0" applyNumberFormat="1" applyFont="1" applyBorder="1" applyAlignment="1">
      <alignment vertical="center" shrinkToFit="1"/>
    </xf>
    <xf numFmtId="178" fontId="20" fillId="0" borderId="104" xfId="0" applyNumberFormat="1" applyFont="1" applyBorder="1" applyAlignment="1">
      <alignment vertical="center" shrinkToFit="1"/>
    </xf>
    <xf numFmtId="178" fontId="20" fillId="0" borderId="94" xfId="0" applyNumberFormat="1" applyFont="1" applyBorder="1" applyAlignment="1">
      <alignment horizontal="center" vertical="center" shrinkToFit="1"/>
    </xf>
    <xf numFmtId="178" fontId="20" fillId="0" borderId="95" xfId="0" applyNumberFormat="1" applyFont="1" applyBorder="1" applyAlignment="1">
      <alignment horizontal="center" vertical="center" shrinkToFit="1"/>
    </xf>
    <xf numFmtId="178" fontId="20" fillId="0" borderId="56" xfId="0" applyNumberFormat="1" applyFont="1" applyBorder="1" applyAlignment="1">
      <alignment horizontal="center" vertical="center" shrinkToFit="1"/>
    </xf>
    <xf numFmtId="178" fontId="20" fillId="0" borderId="94" xfId="0" applyNumberFormat="1" applyFont="1" applyBorder="1" applyAlignment="1">
      <alignment vertical="center" shrinkToFit="1"/>
    </xf>
    <xf numFmtId="178" fontId="20" fillId="0" borderId="95" xfId="0" applyNumberFormat="1" applyFont="1" applyBorder="1" applyAlignment="1">
      <alignment vertical="center" shrinkToFit="1"/>
    </xf>
    <xf numFmtId="178" fontId="20" fillId="0" borderId="56" xfId="0" applyNumberFormat="1" applyFont="1" applyBorder="1" applyAlignment="1">
      <alignment vertical="center" shrinkToFit="1"/>
    </xf>
    <xf numFmtId="178" fontId="20" fillId="0" borderId="110" xfId="0" applyNumberFormat="1" applyFont="1" applyBorder="1" applyAlignment="1">
      <alignment vertical="center" shrinkToFit="1"/>
    </xf>
    <xf numFmtId="178" fontId="20" fillId="0" borderId="106" xfId="0" applyNumberFormat="1" applyFont="1" applyBorder="1" applyAlignment="1">
      <alignment vertical="center" shrinkToFit="1"/>
    </xf>
    <xf numFmtId="178" fontId="20" fillId="0" borderId="107" xfId="0" applyNumberFormat="1" applyFont="1" applyBorder="1" applyAlignment="1">
      <alignment vertical="center" shrinkToFit="1"/>
    </xf>
    <xf numFmtId="178" fontId="20" fillId="0" borderId="91" xfId="0" applyNumberFormat="1" applyFont="1" applyBorder="1" applyAlignment="1">
      <alignment vertical="center" shrinkToFit="1"/>
    </xf>
    <xf numFmtId="178" fontId="20" fillId="0" borderId="92" xfId="0" applyNumberFormat="1" applyFont="1" applyBorder="1" applyAlignment="1">
      <alignment vertical="center" shrinkToFit="1"/>
    </xf>
    <xf numFmtId="178" fontId="20" fillId="0" borderId="93" xfId="0" applyNumberFormat="1" applyFont="1" applyBorder="1" applyAlignment="1">
      <alignment vertical="center" shrinkToFit="1"/>
    </xf>
    <xf numFmtId="178" fontId="20" fillId="0" borderId="99" xfId="0" applyNumberFormat="1" applyFont="1" applyBorder="1" applyAlignment="1">
      <alignment vertical="center" shrinkToFit="1"/>
    </xf>
    <xf numFmtId="178" fontId="20" fillId="0" borderId="100" xfId="0" applyNumberFormat="1" applyFont="1" applyBorder="1" applyAlignment="1">
      <alignment vertical="center" shrinkToFit="1"/>
    </xf>
    <xf numFmtId="178" fontId="20" fillId="0" borderId="101" xfId="0" applyNumberFormat="1" applyFont="1" applyBorder="1" applyAlignment="1">
      <alignment vertical="center" shrinkToFit="1"/>
    </xf>
    <xf numFmtId="178" fontId="20" fillId="0" borderId="110" xfId="0" applyNumberFormat="1" applyFont="1" applyBorder="1" applyAlignment="1">
      <alignment horizontal="center" vertical="center" shrinkToFit="1"/>
    </xf>
    <xf numFmtId="178" fontId="20" fillId="0" borderId="106" xfId="0" applyNumberFormat="1" applyFont="1" applyBorder="1" applyAlignment="1">
      <alignment horizontal="center" vertical="center" shrinkToFit="1"/>
    </xf>
    <xf numFmtId="178" fontId="20" fillId="0" borderId="107" xfId="0" applyNumberFormat="1" applyFont="1" applyBorder="1" applyAlignment="1">
      <alignment horizontal="center" vertical="center" shrinkToFit="1"/>
    </xf>
    <xf numFmtId="178" fontId="20" fillId="0" borderId="96" xfId="0" applyNumberFormat="1" applyFont="1" applyBorder="1" applyAlignment="1">
      <alignment horizontal="center" vertical="center" shrinkToFit="1"/>
    </xf>
    <xf numFmtId="178" fontId="20" fillId="0" borderId="24" xfId="0" applyNumberFormat="1" applyFont="1" applyBorder="1" applyAlignment="1">
      <alignment horizontal="center" vertical="center" shrinkToFit="1"/>
    </xf>
    <xf numFmtId="178" fontId="20" fillId="0" borderId="97" xfId="0" applyNumberFormat="1" applyFont="1" applyBorder="1" applyAlignment="1">
      <alignment horizontal="center" vertical="center" shrinkToFit="1"/>
    </xf>
    <xf numFmtId="178" fontId="20" fillId="0" borderId="91" xfId="0" applyNumberFormat="1" applyFont="1" applyBorder="1" applyAlignment="1">
      <alignment horizontal="center" vertical="center" shrinkToFit="1"/>
    </xf>
    <xf numFmtId="178" fontId="20" fillId="0" borderId="92" xfId="0" applyNumberFormat="1" applyFont="1" applyBorder="1" applyAlignment="1">
      <alignment horizontal="center" vertical="center" shrinkToFit="1"/>
    </xf>
    <xf numFmtId="178" fontId="20" fillId="0" borderId="93" xfId="0" applyNumberFormat="1" applyFont="1" applyBorder="1" applyAlignment="1">
      <alignment horizontal="center" vertical="center" shrinkToFit="1"/>
    </xf>
    <xf numFmtId="0" fontId="20" fillId="0" borderId="78" xfId="0" applyFont="1" applyBorder="1" applyAlignment="1">
      <alignment horizontal="center" vertical="center"/>
    </xf>
    <xf numFmtId="0" fontId="20" fillId="0" borderId="108" xfId="0" applyFont="1" applyBorder="1" applyAlignment="1">
      <alignment horizontal="center" vertical="center"/>
    </xf>
    <xf numFmtId="0" fontId="20" fillId="0" borderId="79" xfId="0" applyFont="1" applyBorder="1" applyAlignment="1">
      <alignment horizontal="center" vertical="center"/>
    </xf>
    <xf numFmtId="0" fontId="20" fillId="0" borderId="111" xfId="0" applyFont="1" applyBorder="1" applyAlignment="1">
      <alignment horizontal="center" vertical="center"/>
    </xf>
    <xf numFmtId="0" fontId="20" fillId="0" borderId="105" xfId="0" applyFont="1" applyBorder="1" applyAlignment="1">
      <alignment horizontal="center" vertical="center" wrapText="1"/>
    </xf>
    <xf numFmtId="0" fontId="20" fillId="0" borderId="106" xfId="0" applyFont="1" applyBorder="1" applyAlignment="1">
      <alignment horizontal="center" vertical="center" wrapText="1"/>
    </xf>
    <xf numFmtId="0" fontId="20" fillId="0" borderId="107"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24" xfId="0" applyFont="1" applyBorder="1" applyAlignment="1">
      <alignment horizontal="center" vertical="center"/>
    </xf>
    <xf numFmtId="0" fontId="20" fillId="0" borderId="97" xfId="0" applyFont="1" applyBorder="1" applyAlignment="1">
      <alignment horizontal="center" vertical="center"/>
    </xf>
    <xf numFmtId="0" fontId="20" fillId="0" borderId="109" xfId="0" applyFont="1" applyBorder="1" applyAlignment="1">
      <alignment horizontal="center" vertical="center" wrapText="1"/>
    </xf>
    <xf numFmtId="0" fontId="20" fillId="0" borderId="103" xfId="0" applyFont="1" applyBorder="1" applyAlignment="1">
      <alignment horizontal="center" vertical="center" wrapText="1"/>
    </xf>
    <xf numFmtId="0" fontId="20" fillId="0" borderId="104" xfId="0" applyFont="1" applyBorder="1" applyAlignment="1">
      <alignment horizontal="center" vertical="center" wrapText="1"/>
    </xf>
    <xf numFmtId="0" fontId="18" fillId="0" borderId="0" xfId="0" applyFont="1" applyAlignment="1">
      <alignment horizontal="center"/>
    </xf>
    <xf numFmtId="0" fontId="20" fillId="0" borderId="112" xfId="0" applyFont="1" applyBorder="1" applyAlignment="1">
      <alignment horizontal="center" vertical="center"/>
    </xf>
    <xf numFmtId="0" fontId="20" fillId="0" borderId="113" xfId="0" applyFont="1" applyBorder="1" applyAlignment="1">
      <alignment horizontal="center" vertical="center"/>
    </xf>
    <xf numFmtId="0" fontId="20" fillId="0" borderId="114" xfId="0" applyFont="1" applyBorder="1" applyAlignment="1">
      <alignment horizontal="center" vertical="center"/>
    </xf>
    <xf numFmtId="0" fontId="20" fillId="0" borderId="115" xfId="0" applyFont="1" applyBorder="1" applyAlignment="1">
      <alignment horizontal="center" vertical="center" wrapText="1"/>
    </xf>
    <xf numFmtId="0" fontId="20" fillId="0" borderId="116" xfId="0" applyFont="1" applyBorder="1" applyAlignment="1">
      <alignment horizontal="center" vertical="center" wrapText="1"/>
    </xf>
    <xf numFmtId="0" fontId="20" fillId="0" borderId="117" xfId="0" applyFont="1" applyBorder="1" applyAlignment="1">
      <alignment horizontal="center" vertical="center" wrapText="1"/>
    </xf>
    <xf numFmtId="0" fontId="20" fillId="0" borderId="99" xfId="0" applyFont="1" applyBorder="1" applyAlignment="1">
      <alignment horizontal="center" vertical="center" wrapText="1"/>
    </xf>
    <xf numFmtId="0" fontId="20" fillId="0" borderId="118" xfId="0" applyFont="1" applyBorder="1" applyAlignment="1">
      <alignment horizontal="center" vertical="center" wrapText="1"/>
    </xf>
    <xf numFmtId="0" fontId="20" fillId="0" borderId="119"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97" xfId="0" applyFont="1" applyBorder="1" applyAlignment="1">
      <alignment horizontal="center" vertical="center" wrapText="1"/>
    </xf>
    <xf numFmtId="0" fontId="20" fillId="0" borderId="45" xfId="0" applyFont="1" applyBorder="1" applyAlignment="1">
      <alignment horizontal="center" vertical="center"/>
    </xf>
    <xf numFmtId="0" fontId="20" fillId="0" borderId="0" xfId="0" applyFont="1" applyBorder="1" applyAlignment="1">
      <alignment horizontal="center" vertical="center"/>
    </xf>
    <xf numFmtId="0" fontId="20" fillId="0" borderId="92" xfId="0" applyFont="1" applyBorder="1" applyAlignment="1">
      <alignment horizontal="center" vertical="center"/>
    </xf>
    <xf numFmtId="0" fontId="20" fillId="0" borderId="106" xfId="0" applyFont="1" applyBorder="1" applyAlignment="1">
      <alignment horizontal="center" vertical="center"/>
    </xf>
    <xf numFmtId="0" fontId="20" fillId="0" borderId="107" xfId="0" applyFont="1" applyBorder="1" applyAlignment="1">
      <alignment horizontal="center" vertical="center"/>
    </xf>
    <xf numFmtId="177" fontId="14" fillId="0" borderId="83" xfId="0" applyNumberFormat="1" applyFont="1" applyFill="1" applyBorder="1" applyAlignment="1">
      <alignment horizontal="center" vertical="center"/>
    </xf>
    <xf numFmtId="177" fontId="14" fillId="0" borderId="126" xfId="0" applyNumberFormat="1" applyFont="1" applyFill="1" applyBorder="1" applyAlignment="1">
      <alignment horizontal="center" vertical="center"/>
    </xf>
    <xf numFmtId="177" fontId="14" fillId="0" borderId="49" xfId="0" applyNumberFormat="1" applyFont="1" applyFill="1" applyBorder="1" applyAlignment="1">
      <alignment horizontal="center" vertical="center"/>
    </xf>
    <xf numFmtId="177" fontId="14" fillId="0" borderId="24" xfId="0" applyNumberFormat="1" applyFont="1" applyFill="1" applyBorder="1" applyAlignment="1">
      <alignment horizontal="center" vertical="center"/>
    </xf>
    <xf numFmtId="177" fontId="14" fillId="0" borderId="0" xfId="0" applyNumberFormat="1" applyFont="1" applyFill="1" applyBorder="1" applyAlignment="1">
      <alignment horizontal="center" vertical="center"/>
    </xf>
    <xf numFmtId="177" fontId="14" fillId="0" borderId="26" xfId="0" applyNumberFormat="1" applyFont="1" applyFill="1" applyBorder="1" applyAlignment="1">
      <alignment horizontal="center" vertical="center"/>
    </xf>
    <xf numFmtId="177" fontId="14" fillId="0" borderId="79" xfId="0" applyNumberFormat="1" applyFont="1" applyFill="1" applyBorder="1" applyAlignment="1">
      <alignment horizontal="center" vertical="center"/>
    </xf>
    <xf numFmtId="177" fontId="14" fillId="0" borderId="1" xfId="0" applyNumberFormat="1" applyFont="1" applyFill="1" applyBorder="1" applyAlignment="1">
      <alignment horizontal="center" vertical="center"/>
    </xf>
    <xf numFmtId="177" fontId="14" fillId="0" borderId="51" xfId="0" applyNumberFormat="1" applyFont="1" applyFill="1" applyBorder="1" applyAlignment="1">
      <alignment horizontal="center" vertical="center"/>
    </xf>
    <xf numFmtId="0" fontId="14" fillId="0" borderId="72" xfId="0" applyNumberFormat="1" applyFont="1" applyFill="1" applyBorder="1" applyAlignment="1">
      <alignment horizontal="center" vertical="center"/>
    </xf>
    <xf numFmtId="0" fontId="14" fillId="0" borderId="67" xfId="0" applyNumberFormat="1" applyFont="1" applyFill="1" applyBorder="1" applyAlignment="1">
      <alignment horizontal="center" vertical="center"/>
    </xf>
    <xf numFmtId="0" fontId="14" fillId="0" borderId="73" xfId="0" applyNumberFormat="1" applyFont="1" applyFill="1" applyBorder="1" applyAlignment="1">
      <alignment horizontal="center" vertical="center"/>
    </xf>
    <xf numFmtId="0" fontId="14" fillId="0" borderId="72"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73" xfId="0" applyFont="1" applyFill="1" applyBorder="1" applyAlignment="1">
      <alignment horizontal="center" vertical="center"/>
    </xf>
    <xf numFmtId="0" fontId="14" fillId="0" borderId="42" xfId="0" applyFont="1" applyFill="1" applyBorder="1" applyAlignment="1">
      <alignment horizontal="center" vertical="center"/>
    </xf>
    <xf numFmtId="0" fontId="0" fillId="0" borderId="6" xfId="0" applyFont="1" applyFill="1" applyBorder="1" applyAlignment="1">
      <alignment vertical="center"/>
    </xf>
    <xf numFmtId="0" fontId="0" fillId="0" borderId="23" xfId="0" applyFont="1" applyFill="1" applyBorder="1" applyAlignment="1">
      <alignment vertical="center"/>
    </xf>
    <xf numFmtId="0" fontId="14" fillId="0" borderId="47" xfId="0" applyFont="1" applyFill="1" applyBorder="1" applyAlignment="1">
      <alignment horizontal="center" vertical="center"/>
    </xf>
    <xf numFmtId="0" fontId="0" fillId="0" borderId="46" xfId="0" applyFont="1" applyFill="1" applyBorder="1" applyAlignment="1">
      <alignment vertical="center"/>
    </xf>
    <xf numFmtId="0" fontId="14" fillId="0" borderId="69" xfId="0" applyNumberFormat="1" applyFont="1" applyFill="1" applyBorder="1" applyAlignment="1">
      <alignment horizontal="center" vertical="center"/>
    </xf>
    <xf numFmtId="0" fontId="14" fillId="0" borderId="70" xfId="0" applyNumberFormat="1" applyFont="1" applyFill="1" applyBorder="1" applyAlignment="1">
      <alignment horizontal="center" vertical="center"/>
    </xf>
    <xf numFmtId="0" fontId="14" fillId="0" borderId="71" xfId="0" applyNumberFormat="1" applyFont="1" applyFill="1" applyBorder="1" applyAlignment="1">
      <alignment horizontal="center" vertical="center"/>
    </xf>
    <xf numFmtId="0" fontId="14" fillId="0" borderId="123" xfId="0" applyNumberFormat="1" applyFont="1" applyFill="1" applyBorder="1" applyAlignment="1">
      <alignment horizontal="center" vertical="center"/>
    </xf>
    <xf numFmtId="0" fontId="14" fillId="0" borderId="124" xfId="0" applyNumberFormat="1" applyFont="1" applyFill="1" applyBorder="1" applyAlignment="1">
      <alignment horizontal="center" vertical="center"/>
    </xf>
    <xf numFmtId="0" fontId="14" fillId="0" borderId="125" xfId="0" applyNumberFormat="1" applyFont="1" applyFill="1" applyBorder="1" applyAlignment="1">
      <alignment horizontal="center" vertical="center"/>
    </xf>
    <xf numFmtId="0" fontId="14" fillId="0" borderId="120" xfId="0" applyNumberFormat="1" applyFont="1" applyFill="1" applyBorder="1" applyAlignment="1">
      <alignment horizontal="center" vertical="center"/>
    </xf>
    <xf numFmtId="0" fontId="14" fillId="0" borderId="121" xfId="0" applyNumberFormat="1" applyFont="1" applyFill="1" applyBorder="1" applyAlignment="1">
      <alignment horizontal="center" vertical="center"/>
    </xf>
    <xf numFmtId="0" fontId="14" fillId="0" borderId="122" xfId="0" applyNumberFormat="1" applyFont="1" applyFill="1" applyBorder="1" applyAlignment="1">
      <alignment horizontal="center" vertical="center"/>
    </xf>
    <xf numFmtId="0" fontId="17" fillId="0" borderId="0" xfId="0" applyFont="1" applyFill="1" applyAlignment="1">
      <alignment horizontal="center" vertical="center"/>
    </xf>
    <xf numFmtId="0" fontId="14" fillId="0" borderId="38"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36" xfId="0" applyFont="1" applyFill="1" applyBorder="1" applyAlignment="1">
      <alignment horizontal="center" vertical="center"/>
    </xf>
    <xf numFmtId="0" fontId="0" fillId="0" borderId="64" xfId="0" applyFont="1" applyFill="1" applyBorder="1" applyAlignment="1">
      <alignment vertical="center"/>
    </xf>
    <xf numFmtId="0" fontId="14" fillId="0" borderId="27" xfId="0" applyFont="1" applyFill="1" applyBorder="1" applyAlignment="1">
      <alignment horizontal="center" vertical="center"/>
    </xf>
    <xf numFmtId="0" fontId="0" fillId="0" borderId="7" xfId="0" applyFont="1" applyFill="1" applyBorder="1" applyAlignment="1">
      <alignment vertical="center"/>
    </xf>
    <xf numFmtId="0" fontId="14" fillId="0" borderId="147" xfId="0" applyFont="1" applyFill="1" applyBorder="1" applyAlignment="1">
      <alignment horizontal="center" vertical="center" wrapText="1"/>
    </xf>
    <xf numFmtId="0" fontId="14" fillId="0" borderId="95" xfId="0" applyFont="1" applyFill="1" applyBorder="1" applyAlignment="1">
      <alignment horizontal="center" vertical="center" wrapText="1"/>
    </xf>
    <xf numFmtId="0" fontId="14" fillId="0" borderId="148"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27" xfId="0" applyFont="1" applyFill="1" applyBorder="1" applyAlignment="1">
      <alignment horizontal="center" vertical="center" wrapText="1"/>
    </xf>
    <xf numFmtId="177" fontId="14" fillId="0" borderId="83" xfId="0" applyNumberFormat="1" applyFont="1" applyBorder="1" applyAlignment="1">
      <alignment horizontal="center" vertical="center"/>
    </xf>
    <xf numFmtId="177" fontId="14" fillId="0" borderId="126" xfId="0" applyNumberFormat="1" applyFont="1" applyBorder="1" applyAlignment="1">
      <alignment horizontal="center" vertical="center"/>
    </xf>
    <xf numFmtId="177" fontId="14" fillId="0" borderId="49" xfId="0" applyNumberFormat="1" applyFont="1" applyBorder="1" applyAlignment="1">
      <alignment horizontal="center" vertical="center"/>
    </xf>
    <xf numFmtId="177" fontId="14" fillId="0" borderId="24" xfId="0" applyNumberFormat="1" applyFont="1" applyBorder="1" applyAlignment="1">
      <alignment horizontal="center" vertical="center"/>
    </xf>
    <xf numFmtId="177" fontId="14" fillId="0" borderId="0" xfId="0" applyNumberFormat="1" applyFont="1" applyBorder="1" applyAlignment="1">
      <alignment horizontal="center" vertical="center"/>
    </xf>
    <xf numFmtId="177" fontId="14" fillId="0" borderId="26" xfId="0" applyNumberFormat="1" applyFont="1" applyBorder="1" applyAlignment="1">
      <alignment horizontal="center" vertical="center"/>
    </xf>
    <xf numFmtId="177" fontId="14" fillId="0" borderId="79" xfId="0" applyNumberFormat="1" applyFont="1" applyBorder="1" applyAlignment="1">
      <alignment horizontal="center" vertical="center"/>
    </xf>
    <xf numFmtId="177" fontId="14" fillId="0" borderId="1" xfId="0" applyNumberFormat="1" applyFont="1" applyBorder="1" applyAlignment="1">
      <alignment horizontal="center" vertical="center"/>
    </xf>
    <xf numFmtId="177" fontId="14" fillId="0" borderId="51" xfId="0" applyNumberFormat="1" applyFont="1" applyBorder="1" applyAlignment="1">
      <alignment horizontal="center" vertical="center"/>
    </xf>
    <xf numFmtId="0" fontId="14" fillId="0" borderId="72" xfId="0" applyFont="1" applyBorder="1" applyAlignment="1">
      <alignment horizontal="center" vertical="center"/>
    </xf>
    <xf numFmtId="0" fontId="14" fillId="0" borderId="67" xfId="0" applyFont="1" applyBorder="1" applyAlignment="1">
      <alignment horizontal="center" vertical="center"/>
    </xf>
    <xf numFmtId="0" fontId="14" fillId="0" borderId="73" xfId="0" applyFont="1" applyBorder="1" applyAlignment="1">
      <alignment horizontal="center" vertical="center"/>
    </xf>
    <xf numFmtId="0" fontId="14" fillId="0" borderId="72" xfId="0" applyNumberFormat="1" applyFont="1" applyBorder="1" applyAlignment="1">
      <alignment horizontal="center" vertical="center"/>
    </xf>
    <xf numFmtId="0" fontId="14" fillId="0" borderId="67" xfId="0" applyNumberFormat="1" applyFont="1" applyBorder="1" applyAlignment="1">
      <alignment horizontal="center" vertical="center"/>
    </xf>
    <xf numFmtId="0" fontId="14" fillId="0" borderId="73" xfId="0" applyNumberFormat="1" applyFont="1" applyBorder="1" applyAlignment="1">
      <alignment horizontal="center" vertical="center"/>
    </xf>
    <xf numFmtId="0" fontId="14" fillId="0" borderId="69" xfId="0" applyNumberFormat="1" applyFont="1" applyBorder="1" applyAlignment="1">
      <alignment horizontal="center" vertical="center"/>
    </xf>
    <xf numFmtId="0" fontId="14" fillId="0" borderId="70" xfId="0" applyNumberFormat="1" applyFont="1" applyBorder="1" applyAlignment="1">
      <alignment horizontal="center" vertical="center"/>
    </xf>
    <xf numFmtId="0" fontId="14" fillId="0" borderId="71" xfId="0" applyNumberFormat="1" applyFont="1" applyBorder="1" applyAlignment="1">
      <alignment horizontal="center" vertical="center"/>
    </xf>
    <xf numFmtId="0" fontId="14" fillId="0" borderId="123" xfId="0" applyNumberFormat="1" applyFont="1" applyBorder="1" applyAlignment="1">
      <alignment horizontal="center" vertical="center"/>
    </xf>
    <xf numFmtId="0" fontId="14" fillId="0" borderId="124" xfId="0" applyNumberFormat="1" applyFont="1" applyBorder="1" applyAlignment="1">
      <alignment horizontal="center" vertical="center"/>
    </xf>
    <xf numFmtId="0" fontId="14" fillId="0" borderId="125" xfId="0" applyNumberFormat="1" applyFont="1" applyBorder="1" applyAlignment="1">
      <alignment horizontal="center" vertical="center"/>
    </xf>
    <xf numFmtId="0" fontId="14" fillId="0" borderId="120" xfId="0" applyNumberFormat="1" applyFont="1" applyBorder="1" applyAlignment="1">
      <alignment horizontal="center" vertical="center"/>
    </xf>
    <xf numFmtId="0" fontId="14" fillId="0" borderId="121" xfId="0" applyNumberFormat="1" applyFont="1" applyBorder="1" applyAlignment="1">
      <alignment horizontal="center" vertical="center"/>
    </xf>
    <xf numFmtId="0" fontId="14" fillId="0" borderId="122" xfId="0" applyNumberFormat="1" applyFont="1" applyBorder="1" applyAlignment="1">
      <alignment horizontal="center" vertical="center"/>
    </xf>
    <xf numFmtId="0" fontId="14" fillId="5" borderId="42" xfId="0" applyFont="1" applyFill="1" applyBorder="1" applyAlignment="1">
      <alignment horizontal="center" vertical="center"/>
    </xf>
    <xf numFmtId="0" fontId="0" fillId="0" borderId="6" xfId="0" applyBorder="1" applyAlignment="1">
      <alignment vertical="center"/>
    </xf>
    <xf numFmtId="0" fontId="0" fillId="0" borderId="23" xfId="0" applyBorder="1" applyAlignment="1">
      <alignment vertical="center"/>
    </xf>
    <xf numFmtId="0" fontId="14" fillId="5" borderId="47" xfId="0" applyFont="1" applyFill="1" applyBorder="1" applyAlignment="1">
      <alignment horizontal="center" vertical="center"/>
    </xf>
    <xf numFmtId="0" fontId="0" fillId="0" borderId="46" xfId="0" applyBorder="1" applyAlignment="1">
      <alignment vertical="center"/>
    </xf>
    <xf numFmtId="0" fontId="14" fillId="5" borderId="27" xfId="0" applyFont="1" applyFill="1" applyBorder="1" applyAlignment="1">
      <alignment horizontal="center" vertical="center"/>
    </xf>
    <xf numFmtId="0" fontId="0" fillId="0" borderId="7" xfId="0" applyBorder="1" applyAlignment="1">
      <alignment vertical="center"/>
    </xf>
    <xf numFmtId="0" fontId="14" fillId="5" borderId="36" xfId="0" applyFont="1" applyFill="1" applyBorder="1" applyAlignment="1">
      <alignment horizontal="center" vertical="center"/>
    </xf>
    <xf numFmtId="0" fontId="0" fillId="0" borderId="64" xfId="0" applyBorder="1" applyAlignment="1">
      <alignment vertical="center"/>
    </xf>
    <xf numFmtId="0" fontId="17" fillId="0" borderId="0" xfId="0" applyFont="1" applyAlignment="1">
      <alignment horizontal="center" vertical="center"/>
    </xf>
    <xf numFmtId="0" fontId="0" fillId="5" borderId="79" xfId="0" applyFill="1" applyBorder="1"/>
    <xf numFmtId="0" fontId="0" fillId="5" borderId="7" xfId="0" applyFill="1" applyBorder="1" applyAlignment="1">
      <alignment horizontal="center"/>
    </xf>
    <xf numFmtId="0" fontId="14" fillId="5" borderId="47" xfId="0" applyFont="1" applyFill="1" applyBorder="1" applyAlignment="1">
      <alignment horizontal="center" vertical="center" wrapText="1"/>
    </xf>
    <xf numFmtId="0" fontId="14" fillId="5" borderId="62" xfId="0" applyFont="1" applyFill="1" applyBorder="1" applyAlignment="1">
      <alignment horizontal="center" vertical="center" wrapText="1"/>
    </xf>
    <xf numFmtId="0" fontId="0" fillId="5" borderId="7" xfId="0" applyFont="1" applyFill="1" applyBorder="1"/>
    <xf numFmtId="0" fontId="14" fillId="5" borderId="19" xfId="0" applyFont="1" applyFill="1" applyBorder="1" applyAlignment="1">
      <alignment horizontal="center" vertical="center"/>
    </xf>
    <xf numFmtId="0" fontId="0" fillId="5" borderId="55" xfId="0" applyFont="1" applyFill="1" applyBorder="1"/>
    <xf numFmtId="0" fontId="14" fillId="5" borderId="6" xfId="0" applyFont="1" applyFill="1" applyBorder="1" applyAlignment="1">
      <alignment horizontal="center" vertical="center"/>
    </xf>
    <xf numFmtId="0" fontId="14" fillId="5" borderId="23" xfId="0" applyFont="1" applyFill="1" applyBorder="1" applyAlignment="1">
      <alignment horizontal="center" vertical="center"/>
    </xf>
    <xf numFmtId="0" fontId="49" fillId="0" borderId="9" xfId="0" applyFont="1" applyFill="1" applyBorder="1" applyAlignment="1">
      <alignment horizontal="center" vertical="center" wrapText="1"/>
    </xf>
    <xf numFmtId="0" fontId="14" fillId="0" borderId="3" xfId="0" applyFont="1" applyFill="1" applyBorder="1" applyAlignment="1">
      <alignment horizontal="center" vertical="center"/>
    </xf>
    <xf numFmtId="0" fontId="20" fillId="0" borderId="19" xfId="0" applyFont="1" applyFill="1" applyBorder="1" applyAlignment="1">
      <alignment horizontal="left" vertical="center" wrapText="1"/>
    </xf>
    <xf numFmtId="0" fontId="14" fillId="0" borderId="19" xfId="0" applyFont="1" applyFill="1" applyBorder="1" applyAlignment="1">
      <alignment horizontal="center" vertical="center"/>
    </xf>
    <xf numFmtId="0" fontId="14" fillId="0" borderId="130" xfId="0" applyFont="1" applyFill="1" applyBorder="1" applyAlignment="1">
      <alignment horizontal="center" vertical="center"/>
    </xf>
    <xf numFmtId="178" fontId="51" fillId="0" borderId="11" xfId="0" applyNumberFormat="1" applyFont="1" applyFill="1" applyBorder="1" applyAlignment="1">
      <alignment vertical="center" shrinkToFit="1"/>
    </xf>
  </cellXfs>
  <cellStyles count="16">
    <cellStyle name="桁区切り 2" xfId="1"/>
    <cellStyle name="標準" xfId="0" builtinId="0"/>
    <cellStyle name="標準 2" xfId="2"/>
    <cellStyle name="標準 2 2" xfId="3"/>
    <cellStyle name="標準 2 2 2" xfId="5"/>
    <cellStyle name="標準 2 2 2 2" xfId="10"/>
    <cellStyle name="標準 2 2 2 3" xfId="14"/>
    <cellStyle name="標準 2 2 3" xfId="8"/>
    <cellStyle name="標準 2 2 4" xfId="12"/>
    <cellStyle name="標準 2 3" xfId="4"/>
    <cellStyle name="標準 2 3 2" xfId="9"/>
    <cellStyle name="標準 2 3 3" xfId="13"/>
    <cellStyle name="標準 2 4" xfId="7"/>
    <cellStyle name="標準 2 5" xfId="11"/>
    <cellStyle name="標準 2 6" xfId="15"/>
    <cellStyle name="標準 6" xfId="6"/>
  </cellStyles>
  <dxfs count="0"/>
  <tableStyles count="0" defaultTableStyle="TableStyleMedium2" defaultPivotStyle="PivotStyleLight16"/>
  <colors>
    <mruColors>
      <color rgb="FFD9D9D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371475</xdr:colOff>
      <xdr:row>17</xdr:row>
      <xdr:rowOff>38100</xdr:rowOff>
    </xdr:from>
    <xdr:to>
      <xdr:col>1</xdr:col>
      <xdr:colOff>390525</xdr:colOff>
      <xdr:row>53</xdr:row>
      <xdr:rowOff>66675</xdr:rowOff>
    </xdr:to>
    <xdr:sp macro="" textlink="">
      <xdr:nvSpPr>
        <xdr:cNvPr id="2" name="Line 13"/>
        <xdr:cNvSpPr>
          <a:spLocks noChangeShapeType="1"/>
        </xdr:cNvSpPr>
      </xdr:nvSpPr>
      <xdr:spPr bwMode="auto">
        <a:xfrm>
          <a:off x="876300" y="5172075"/>
          <a:ext cx="19050" cy="63150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24</xdr:row>
      <xdr:rowOff>76200</xdr:rowOff>
    </xdr:from>
    <xdr:to>
      <xdr:col>0</xdr:col>
      <xdr:colOff>228600</xdr:colOff>
      <xdr:row>53</xdr:row>
      <xdr:rowOff>104775</xdr:rowOff>
    </xdr:to>
    <xdr:sp macro="" textlink="">
      <xdr:nvSpPr>
        <xdr:cNvPr id="3" name="Line 14"/>
        <xdr:cNvSpPr>
          <a:spLocks noChangeShapeType="1"/>
        </xdr:cNvSpPr>
      </xdr:nvSpPr>
      <xdr:spPr bwMode="auto">
        <a:xfrm flipH="1">
          <a:off x="219075" y="6524625"/>
          <a:ext cx="9525" cy="500062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952319</xdr:colOff>
      <xdr:row>1</xdr:row>
      <xdr:rowOff>101889</xdr:rowOff>
    </xdr:from>
    <xdr:to>
      <xdr:col>4</xdr:col>
      <xdr:colOff>636492</xdr:colOff>
      <xdr:row>3</xdr:row>
      <xdr:rowOff>6618</xdr:rowOff>
    </xdr:to>
    <xdr:sp macro="" textlink="">
      <xdr:nvSpPr>
        <xdr:cNvPr id="4" name="Rectangle 16"/>
        <xdr:cNvSpPr>
          <a:spLocks noChangeArrowheads="1"/>
        </xdr:cNvSpPr>
      </xdr:nvSpPr>
      <xdr:spPr bwMode="auto">
        <a:xfrm>
          <a:off x="1457144" y="273339"/>
          <a:ext cx="4208548" cy="409554"/>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0</xdr:col>
      <xdr:colOff>247650</xdr:colOff>
      <xdr:row>57</xdr:row>
      <xdr:rowOff>47625</xdr:rowOff>
    </xdr:from>
    <xdr:to>
      <xdr:col>0</xdr:col>
      <xdr:colOff>247650</xdr:colOff>
      <xdr:row>60</xdr:row>
      <xdr:rowOff>142875</xdr:rowOff>
    </xdr:to>
    <xdr:sp macro="" textlink="">
      <xdr:nvSpPr>
        <xdr:cNvPr id="5" name="Line 14"/>
        <xdr:cNvSpPr>
          <a:spLocks noChangeShapeType="1"/>
        </xdr:cNvSpPr>
      </xdr:nvSpPr>
      <xdr:spPr bwMode="auto">
        <a:xfrm>
          <a:off x="247650" y="12439650"/>
          <a:ext cx="0" cy="6096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476250</xdr:colOff>
      <xdr:row>57</xdr:row>
      <xdr:rowOff>47625</xdr:rowOff>
    </xdr:from>
    <xdr:to>
      <xdr:col>1</xdr:col>
      <xdr:colOff>476250</xdr:colOff>
      <xdr:row>60</xdr:row>
      <xdr:rowOff>142875</xdr:rowOff>
    </xdr:to>
    <xdr:sp macro="" textlink="">
      <xdr:nvSpPr>
        <xdr:cNvPr id="6" name="Line 14"/>
        <xdr:cNvSpPr>
          <a:spLocks noChangeShapeType="1"/>
        </xdr:cNvSpPr>
      </xdr:nvSpPr>
      <xdr:spPr bwMode="auto">
        <a:xfrm>
          <a:off x="981075" y="12439650"/>
          <a:ext cx="0" cy="6096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534019</xdr:colOff>
      <xdr:row>20</xdr:row>
      <xdr:rowOff>158750</xdr:rowOff>
    </xdr:from>
    <xdr:to>
      <xdr:col>13</xdr:col>
      <xdr:colOff>154385</xdr:colOff>
      <xdr:row>33</xdr:row>
      <xdr:rowOff>49110</xdr:rowOff>
    </xdr:to>
    <xdr:sp macro="" textlink="">
      <xdr:nvSpPr>
        <xdr:cNvPr id="7" name="Rectangle 3"/>
        <xdr:cNvSpPr>
          <a:spLocks noChangeArrowheads="1"/>
        </xdr:cNvSpPr>
      </xdr:nvSpPr>
      <xdr:spPr bwMode="auto">
        <a:xfrm>
          <a:off x="6525244" y="5921375"/>
          <a:ext cx="10850341" cy="211921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４月１０日（水）の提出時点で、記載されている必要がある欄は以下のとおり。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　　</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・事業開始年度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・事業終了年度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・平成３０年度補正後予算額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・平成３１</a:t>
          </a:r>
          <a:r>
            <a:rPr kumimoji="0" lang="ja-JP" altLang="en-US" sz="1400" b="0" i="0" u="none" strike="noStrike" kern="0" cap="none" spc="0" normalizeH="0" baseline="0" noProof="0">
              <a:ln>
                <a:noFill/>
              </a:ln>
              <a:solidFill>
                <a:srgbClr val="000000"/>
              </a:solidFill>
              <a:effectLst/>
              <a:uLnTx/>
              <a:uFillTx/>
              <a:latin typeface="ＭＳ Ｐゴシック"/>
              <a:ea typeface="+mn-ea"/>
            </a:rPr>
            <a:t>年度当初予算額</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　　・備考欄及び備考欄より右の各欄</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　　</a:t>
          </a:r>
          <a:r>
            <a:rPr kumimoji="0" lang="en-US" altLang="ja-JP" sz="1400" b="0" i="0" u="none" strike="noStrike" kern="0" cap="none" spc="0" normalizeH="0" baseline="0" noProof="0">
              <a:ln>
                <a:noFill/>
              </a:ln>
              <a:solidFill>
                <a:srgbClr val="000000"/>
              </a:solidFill>
              <a:effectLst/>
              <a:uLnTx/>
              <a:uFillTx/>
              <a:latin typeface="ＭＳ Ｐゴシック"/>
              <a:ea typeface="+mn-ea"/>
            </a:rPr>
            <a:t>※</a:t>
          </a:r>
          <a:r>
            <a:rPr kumimoji="0" lang="ja-JP" altLang="en-US" sz="1400" b="0" i="0" u="none" strike="noStrike" kern="0" cap="none" spc="0" normalizeH="0" baseline="0" noProof="0">
              <a:ln>
                <a:noFill/>
              </a:ln>
              <a:solidFill>
                <a:srgbClr val="000000"/>
              </a:solidFill>
              <a:effectLst/>
              <a:uLnTx/>
              <a:uFillTx/>
              <a:latin typeface="ＭＳ Ｐゴシック"/>
              <a:ea typeface="+mn-ea"/>
            </a:rPr>
            <a:t>執行可能額、執行額は記載可能な範囲で記載</a:t>
          </a: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400050</xdr:colOff>
      <xdr:row>13</xdr:row>
      <xdr:rowOff>95250</xdr:rowOff>
    </xdr:from>
    <xdr:to>
      <xdr:col>1</xdr:col>
      <xdr:colOff>400050</xdr:colOff>
      <xdr:row>16</xdr:row>
      <xdr:rowOff>200025</xdr:rowOff>
    </xdr:to>
    <xdr:sp macro="" textlink="">
      <xdr:nvSpPr>
        <xdr:cNvPr id="2" name="Line 13"/>
        <xdr:cNvSpPr>
          <a:spLocks noChangeShapeType="1"/>
        </xdr:cNvSpPr>
      </xdr:nvSpPr>
      <xdr:spPr bwMode="auto">
        <a:xfrm>
          <a:off x="904875" y="3524250"/>
          <a:ext cx="0" cy="11049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2190311</xdr:colOff>
      <xdr:row>0</xdr:row>
      <xdr:rowOff>129507</xdr:rowOff>
    </xdr:from>
    <xdr:to>
      <xdr:col>3</xdr:col>
      <xdr:colOff>1297231</xdr:colOff>
      <xdr:row>2</xdr:row>
      <xdr:rowOff>161240</xdr:rowOff>
    </xdr:to>
    <xdr:sp macro="" textlink="">
      <xdr:nvSpPr>
        <xdr:cNvPr id="3" name="Rectangle 16"/>
        <xdr:cNvSpPr>
          <a:spLocks noChangeArrowheads="1"/>
        </xdr:cNvSpPr>
      </xdr:nvSpPr>
      <xdr:spPr bwMode="auto">
        <a:xfrm>
          <a:off x="2695136" y="129507"/>
          <a:ext cx="4183745" cy="460358"/>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1</xdr:col>
      <xdr:colOff>3417620</xdr:colOff>
      <xdr:row>19</xdr:row>
      <xdr:rowOff>322120</xdr:rowOff>
    </xdr:from>
    <xdr:to>
      <xdr:col>7</xdr:col>
      <xdr:colOff>343902</xdr:colOff>
      <xdr:row>25</xdr:row>
      <xdr:rowOff>97475</xdr:rowOff>
    </xdr:to>
    <xdr:sp macro="" textlink="">
      <xdr:nvSpPr>
        <xdr:cNvPr id="4" name="Rectangle 3"/>
        <xdr:cNvSpPr>
          <a:spLocks noChangeArrowheads="1"/>
        </xdr:cNvSpPr>
      </xdr:nvSpPr>
      <xdr:spPr bwMode="auto">
        <a:xfrm>
          <a:off x="3922445" y="5722795"/>
          <a:ext cx="9565957" cy="161368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４月１０日（水）の提出時点で、記載されている必要がある欄は以下のとおり。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・平成３１年度当初予算額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・備考欄及び備考欄より右の各欄</a:t>
          </a:r>
          <a:endParaRPr kumimoji="0" lang="ja-JP" altLang="en-US" sz="14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381000</xdr:colOff>
      <xdr:row>11</xdr:row>
      <xdr:rowOff>104775</xdr:rowOff>
    </xdr:from>
    <xdr:to>
      <xdr:col>1</xdr:col>
      <xdr:colOff>381000</xdr:colOff>
      <xdr:row>14</xdr:row>
      <xdr:rowOff>133350</xdr:rowOff>
    </xdr:to>
    <xdr:sp macro="" textlink="">
      <xdr:nvSpPr>
        <xdr:cNvPr id="2" name="Line 13"/>
        <xdr:cNvSpPr>
          <a:spLocks noChangeShapeType="1"/>
        </xdr:cNvSpPr>
      </xdr:nvSpPr>
      <xdr:spPr bwMode="auto">
        <a:xfrm flipH="1">
          <a:off x="885825" y="3076575"/>
          <a:ext cx="0" cy="5334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24</xdr:row>
      <xdr:rowOff>76200</xdr:rowOff>
    </xdr:from>
    <xdr:to>
      <xdr:col>0</xdr:col>
      <xdr:colOff>228600</xdr:colOff>
      <xdr:row>59</xdr:row>
      <xdr:rowOff>76200</xdr:rowOff>
    </xdr:to>
    <xdr:sp macro="" textlink="">
      <xdr:nvSpPr>
        <xdr:cNvPr id="3" name="Line 14"/>
        <xdr:cNvSpPr>
          <a:spLocks noChangeShapeType="1"/>
        </xdr:cNvSpPr>
      </xdr:nvSpPr>
      <xdr:spPr bwMode="auto">
        <a:xfrm>
          <a:off x="228600" y="5343525"/>
          <a:ext cx="0" cy="600075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2683797</xdr:colOff>
      <xdr:row>0</xdr:row>
      <xdr:rowOff>92768</xdr:rowOff>
    </xdr:from>
    <xdr:to>
      <xdr:col>2</xdr:col>
      <xdr:colOff>2545255</xdr:colOff>
      <xdr:row>2</xdr:row>
      <xdr:rowOff>122696</xdr:rowOff>
    </xdr:to>
    <xdr:sp macro="" textlink="">
      <xdr:nvSpPr>
        <xdr:cNvPr id="4" name="Rectangle 16"/>
        <xdr:cNvSpPr>
          <a:spLocks noChangeArrowheads="1"/>
        </xdr:cNvSpPr>
      </xdr:nvSpPr>
      <xdr:spPr bwMode="auto">
        <a:xfrm>
          <a:off x="3188622" y="92768"/>
          <a:ext cx="4185808" cy="458553"/>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1</xdr:col>
      <xdr:colOff>333375</xdr:colOff>
      <xdr:row>17</xdr:row>
      <xdr:rowOff>133350</xdr:rowOff>
    </xdr:from>
    <xdr:to>
      <xdr:col>1</xdr:col>
      <xdr:colOff>371475</xdr:colOff>
      <xdr:row>59</xdr:row>
      <xdr:rowOff>47625</xdr:rowOff>
    </xdr:to>
    <xdr:sp macro="" textlink="">
      <xdr:nvSpPr>
        <xdr:cNvPr id="5" name="Line 13"/>
        <xdr:cNvSpPr>
          <a:spLocks noChangeShapeType="1"/>
        </xdr:cNvSpPr>
      </xdr:nvSpPr>
      <xdr:spPr bwMode="auto">
        <a:xfrm flipH="1">
          <a:off x="838200" y="4200525"/>
          <a:ext cx="38100" cy="71151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190005</xdr:colOff>
      <xdr:row>21</xdr:row>
      <xdr:rowOff>45151</xdr:rowOff>
    </xdr:from>
    <xdr:to>
      <xdr:col>5</xdr:col>
      <xdr:colOff>1347102</xdr:colOff>
      <xdr:row>30</xdr:row>
      <xdr:rowOff>140577</xdr:rowOff>
    </xdr:to>
    <xdr:sp macro="" textlink="">
      <xdr:nvSpPr>
        <xdr:cNvPr id="6" name="Rectangle 3"/>
        <xdr:cNvSpPr>
          <a:spLocks noChangeArrowheads="1"/>
        </xdr:cNvSpPr>
      </xdr:nvSpPr>
      <xdr:spPr bwMode="auto">
        <a:xfrm>
          <a:off x="5019180" y="4798126"/>
          <a:ext cx="9320022" cy="1638476"/>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3200" b="0" i="0" u="none" strike="noStrike" kern="0" cap="none" spc="0" normalizeH="0" baseline="0" noProof="0">
              <a:ln>
                <a:noFill/>
              </a:ln>
              <a:solidFill>
                <a:srgbClr val="000000"/>
              </a:solidFill>
              <a:effectLst/>
              <a:uLnTx/>
              <a:uFillTx/>
              <a:latin typeface="ＭＳ Ｐゴシック"/>
              <a:ea typeface="ＭＳ Ｐゴシック"/>
            </a:rPr>
            <a:t>　４月１０日（水）の提出時点では記載不要</a:t>
          </a:r>
          <a:endParaRPr kumimoji="0" lang="ja-JP" altLang="en-US" sz="32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819150</xdr:colOff>
      <xdr:row>7</xdr:row>
      <xdr:rowOff>581024</xdr:rowOff>
    </xdr:from>
    <xdr:to>
      <xdr:col>7</xdr:col>
      <xdr:colOff>4099417</xdr:colOff>
      <xdr:row>9</xdr:row>
      <xdr:rowOff>285749</xdr:rowOff>
    </xdr:to>
    <xdr:sp macro="" textlink="">
      <xdr:nvSpPr>
        <xdr:cNvPr id="2" name="Rectangle 3"/>
        <xdr:cNvSpPr>
          <a:spLocks noChangeArrowheads="1"/>
        </xdr:cNvSpPr>
      </xdr:nvSpPr>
      <xdr:spPr bwMode="auto">
        <a:xfrm>
          <a:off x="8639175" y="3352799"/>
          <a:ext cx="8671417" cy="96202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3200" b="0" i="0" u="none" strike="noStrike" kern="0" cap="none" spc="0" normalizeH="0" baseline="0" noProof="0">
              <a:ln>
                <a:noFill/>
              </a:ln>
              <a:solidFill>
                <a:srgbClr val="000000"/>
              </a:solidFill>
              <a:effectLst/>
              <a:uLnTx/>
              <a:uFillTx/>
              <a:latin typeface="ＭＳ Ｐゴシック"/>
              <a:ea typeface="ＭＳ Ｐゴシック"/>
            </a:rPr>
            <a:t>４月１０日（金）の提出時点では記載不要</a:t>
          </a:r>
          <a:endParaRPr kumimoji="0" lang="ja-JP" altLang="en-US" sz="32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1034069</xdr:colOff>
      <xdr:row>13</xdr:row>
      <xdr:rowOff>96983</xdr:rowOff>
    </xdr:from>
    <xdr:to>
      <xdr:col>7</xdr:col>
      <xdr:colOff>1142999</xdr:colOff>
      <xdr:row>23</xdr:row>
      <xdr:rowOff>27706</xdr:rowOff>
    </xdr:to>
    <xdr:sp macro="" textlink="">
      <xdr:nvSpPr>
        <xdr:cNvPr id="2" name="Rectangle 3"/>
        <xdr:cNvSpPr>
          <a:spLocks noChangeArrowheads="1"/>
        </xdr:cNvSpPr>
      </xdr:nvSpPr>
      <xdr:spPr bwMode="auto">
        <a:xfrm>
          <a:off x="5767994" y="4107008"/>
          <a:ext cx="7643205" cy="1816673"/>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300"/>
            </a:lnSpc>
            <a:defRPr sz="1000"/>
          </a:pPr>
          <a:r>
            <a:rPr lang="ja-JP" altLang="en-US" sz="1400" b="1" i="0" u="none" strike="noStrike" baseline="0">
              <a:solidFill>
                <a:srgbClr val="000000"/>
              </a:solidFill>
              <a:latin typeface="ＭＳ Ｐゴシック"/>
              <a:ea typeface="ＭＳ Ｐゴシック"/>
            </a:rPr>
            <a:t>「除外理由</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欄の記述方法</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対象外指定経費</a:t>
          </a:r>
          <a:r>
            <a:rPr lang="ja-JP" altLang="en-US" sz="1100" b="0" i="0" u="none" strike="noStrike" baseline="0">
              <a:solidFill>
                <a:srgbClr val="000000"/>
              </a:solidFill>
              <a:latin typeface="ＭＳ Ｐゴシック"/>
              <a:ea typeface="ＭＳ Ｐゴシック"/>
            </a:rPr>
            <a:t>：「行政事業レビューシート実施要領」の別紙「行政事業レビューにおける点検の対象外の事業について」で示している①～③のもの</a:t>
          </a:r>
          <a:endParaRPr lang="en-US" altLang="ja-JP" sz="1100" b="0" i="0" u="none" strike="noStrike" baseline="0">
            <a:solidFill>
              <a:srgbClr val="000000"/>
            </a:solidFill>
            <a:latin typeface="ＭＳ Ｐゴシック"/>
            <a:ea typeface="ＭＳ Ｐゴシック"/>
          </a:endParaRPr>
        </a:p>
        <a:p>
          <a:pPr algn="l" rtl="0">
            <a:lnSpc>
              <a:spcPts val="1500"/>
            </a:lnSpc>
            <a:defRPr sz="1000"/>
          </a:pPr>
          <a:endParaRPr lang="en-US" altLang="ja-JP"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類似経費（●）：</a:t>
          </a:r>
          <a:r>
            <a:rPr lang="ja-JP" altLang="en-US" sz="1100" b="0" i="0" u="none" strike="noStrike" baseline="0">
              <a:solidFill>
                <a:srgbClr val="000000"/>
              </a:solidFill>
              <a:latin typeface="ＭＳ Ｐゴシック"/>
              <a:ea typeface="ＭＳ Ｐゴシック"/>
            </a:rPr>
            <a:t>同別紙（参考）「類似経費として取り扱うものの参考基準」で示している１～</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に該当するもの（当該番号を（　）書きする）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1" i="0" u="none" strike="noStrike" baseline="0">
              <a:solidFill>
                <a:srgbClr val="000000"/>
              </a:solidFill>
              <a:latin typeface="ＭＳ Ｐゴシック"/>
              <a:ea typeface="ＭＳ Ｐゴシック"/>
            </a:rPr>
            <a:t>その他個別事情によるものについては、具体の理由を記入すること</a:t>
          </a:r>
        </a:p>
      </xdr:txBody>
    </xdr:sp>
    <xdr:clientData/>
  </xdr:twoCellAnchor>
  <xdr:twoCellAnchor editAs="oneCell">
    <xdr:from>
      <xdr:col>2</xdr:col>
      <xdr:colOff>943841</xdr:colOff>
      <xdr:row>1</xdr:row>
      <xdr:rowOff>3463</xdr:rowOff>
    </xdr:from>
    <xdr:to>
      <xdr:col>3</xdr:col>
      <xdr:colOff>2066430</xdr:colOff>
      <xdr:row>2</xdr:row>
      <xdr:rowOff>229124</xdr:rowOff>
    </xdr:to>
    <xdr:sp macro="" textlink="">
      <xdr:nvSpPr>
        <xdr:cNvPr id="3" name="Rectangle 8"/>
        <xdr:cNvSpPr>
          <a:spLocks noChangeArrowheads="1"/>
        </xdr:cNvSpPr>
      </xdr:nvSpPr>
      <xdr:spPr bwMode="auto">
        <a:xfrm>
          <a:off x="2620241" y="174913"/>
          <a:ext cx="4180114" cy="444736"/>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04;&#31639;&#20418;/&#34892;&#25919;&#20107;&#26989;&#12524;&#12499;&#12517;&#12540;&#12539;&#20104;&#31639;&#30435;&#35222;&#21177;&#29575;&#21270;&#12481;&#12540;&#12512;/&#24179;&#25104;&#65299;&#65296;&#24180;&#24230;/0.&#12381;&#12398;&#20182;&#65288;&#34892;&#38761;&#12363;&#12425;&#12398;&#36899;&#32097;&#31561;&#65289;/180406&#34892;&#25919;&#20107;&#26989;&#12524;&#12499;&#12517;&#12540;&#25285;&#24403;&#23448;&#20250;&#35696;&#65288;4&#26376;6&#26085;&#65289;/02_&#12304;&#20107;&#21209;&#36899;&#32097;&#12305;&#31185;&#23398;&#25216;&#34899;&#38306;&#20418;&#20104;&#31639;&#12398;&#38598;&#35336;&#12398;&#12383;&#12417;&#12398;&#27096;&#24335;&#19968;&#37096;&#25913;&#35330;&#12395;&#12388;&#12356;&#12390;/&#21029;&#28155;3_&#20107;&#26989;&#21336;&#20301;&#25972;&#29702;&#34920;&#20860;&#21453;&#26144;&#29366;&#27841;&#35519;&#65288;&#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04;&#31639;&#20418;/&#34892;&#25919;&#20107;&#26989;&#12524;&#12499;&#12517;&#12540;&#12539;&#20104;&#31639;&#30435;&#35222;&#21177;&#29575;&#21270;&#12481;&#12540;&#12512;/&#24179;&#25104;&#65299;&#65297;&#24180;&#24230;/02.&#20844;&#38283;&#12503;&#12525;&#12475;&#12473;/02%20&#20505;&#35036;&#29577;&#36984;&#23450;/0315-1%20&#34892;&#38761;&#20107;&#21209;&#23616;&#12424;&#12426;&#20505;&#35036;&#29577;&#12522;&#12473;&#12488;&#20316;&#25104;&#12539;&#20107;&#26989;&#21336;&#20301;&#25972;&#29702;&#34920;&#20316;&#25104;&#20381;&#38972;/&#21029;&#28155;1_&#20107;&#26989;&#21336;&#20301;&#25972;&#29702;&#34920;&#20860;&#21453;&#26144;&#29366;&#27841;&#35519;&#65288;&#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反映状況調"/>
      <sheetName val="30新規事業"/>
      <sheetName val="31新規要求事業"/>
      <sheetName val="公開プロセス対象事業"/>
      <sheetName val="集計表（公表様式）"/>
      <sheetName val="対象外リスト"/>
      <sheetName val="入力規則"/>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sheetName val="（様式２）31新規事業"/>
      <sheetName val="（様式３）3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9" Type="http://schemas.openxmlformats.org/officeDocument/2006/relationships/vmlDrawing" Target="../drawings/vmlDrawing1.vml"/><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40" Type="http://schemas.openxmlformats.org/officeDocument/2006/relationships/comments" Target="../comments1.x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350.bin"/><Relationship Id="rId13" Type="http://schemas.openxmlformats.org/officeDocument/2006/relationships/printerSettings" Target="../printerSettings/printerSettings355.bin"/><Relationship Id="rId18" Type="http://schemas.openxmlformats.org/officeDocument/2006/relationships/printerSettings" Target="../printerSettings/printerSettings360.bin"/><Relationship Id="rId26" Type="http://schemas.openxmlformats.org/officeDocument/2006/relationships/printerSettings" Target="../printerSettings/printerSettings368.bin"/><Relationship Id="rId39" Type="http://schemas.openxmlformats.org/officeDocument/2006/relationships/drawing" Target="../drawings/drawing5.xml"/><Relationship Id="rId3" Type="http://schemas.openxmlformats.org/officeDocument/2006/relationships/printerSettings" Target="../printerSettings/printerSettings345.bin"/><Relationship Id="rId21" Type="http://schemas.openxmlformats.org/officeDocument/2006/relationships/printerSettings" Target="../printerSettings/printerSettings363.bin"/><Relationship Id="rId34" Type="http://schemas.openxmlformats.org/officeDocument/2006/relationships/printerSettings" Target="../printerSettings/printerSettings376.bin"/><Relationship Id="rId7" Type="http://schemas.openxmlformats.org/officeDocument/2006/relationships/printerSettings" Target="../printerSettings/printerSettings349.bin"/><Relationship Id="rId12" Type="http://schemas.openxmlformats.org/officeDocument/2006/relationships/printerSettings" Target="../printerSettings/printerSettings354.bin"/><Relationship Id="rId17" Type="http://schemas.openxmlformats.org/officeDocument/2006/relationships/printerSettings" Target="../printerSettings/printerSettings359.bin"/><Relationship Id="rId25" Type="http://schemas.openxmlformats.org/officeDocument/2006/relationships/printerSettings" Target="../printerSettings/printerSettings367.bin"/><Relationship Id="rId33" Type="http://schemas.openxmlformats.org/officeDocument/2006/relationships/printerSettings" Target="../printerSettings/printerSettings375.bin"/><Relationship Id="rId38" Type="http://schemas.openxmlformats.org/officeDocument/2006/relationships/printerSettings" Target="../printerSettings/printerSettings380.bin"/><Relationship Id="rId2" Type="http://schemas.openxmlformats.org/officeDocument/2006/relationships/printerSettings" Target="../printerSettings/printerSettings344.bin"/><Relationship Id="rId16" Type="http://schemas.openxmlformats.org/officeDocument/2006/relationships/printerSettings" Target="../printerSettings/printerSettings358.bin"/><Relationship Id="rId20" Type="http://schemas.openxmlformats.org/officeDocument/2006/relationships/printerSettings" Target="../printerSettings/printerSettings362.bin"/><Relationship Id="rId29" Type="http://schemas.openxmlformats.org/officeDocument/2006/relationships/printerSettings" Target="../printerSettings/printerSettings371.bin"/><Relationship Id="rId41" Type="http://schemas.openxmlformats.org/officeDocument/2006/relationships/comments" Target="../comments5.xml"/><Relationship Id="rId1" Type="http://schemas.openxmlformats.org/officeDocument/2006/relationships/printerSettings" Target="../printerSettings/printerSettings343.bin"/><Relationship Id="rId6" Type="http://schemas.openxmlformats.org/officeDocument/2006/relationships/printerSettings" Target="../printerSettings/printerSettings348.bin"/><Relationship Id="rId11" Type="http://schemas.openxmlformats.org/officeDocument/2006/relationships/printerSettings" Target="../printerSettings/printerSettings353.bin"/><Relationship Id="rId24" Type="http://schemas.openxmlformats.org/officeDocument/2006/relationships/printerSettings" Target="../printerSettings/printerSettings366.bin"/><Relationship Id="rId32" Type="http://schemas.openxmlformats.org/officeDocument/2006/relationships/printerSettings" Target="../printerSettings/printerSettings374.bin"/><Relationship Id="rId37" Type="http://schemas.openxmlformats.org/officeDocument/2006/relationships/printerSettings" Target="../printerSettings/printerSettings379.bin"/><Relationship Id="rId40" Type="http://schemas.openxmlformats.org/officeDocument/2006/relationships/vmlDrawing" Target="../drawings/vmlDrawing5.vml"/><Relationship Id="rId5" Type="http://schemas.openxmlformats.org/officeDocument/2006/relationships/printerSettings" Target="../printerSettings/printerSettings347.bin"/><Relationship Id="rId15" Type="http://schemas.openxmlformats.org/officeDocument/2006/relationships/printerSettings" Target="../printerSettings/printerSettings357.bin"/><Relationship Id="rId23" Type="http://schemas.openxmlformats.org/officeDocument/2006/relationships/printerSettings" Target="../printerSettings/printerSettings365.bin"/><Relationship Id="rId28" Type="http://schemas.openxmlformats.org/officeDocument/2006/relationships/printerSettings" Target="../printerSettings/printerSettings370.bin"/><Relationship Id="rId36" Type="http://schemas.openxmlformats.org/officeDocument/2006/relationships/printerSettings" Target="../printerSettings/printerSettings378.bin"/><Relationship Id="rId10" Type="http://schemas.openxmlformats.org/officeDocument/2006/relationships/printerSettings" Target="../printerSettings/printerSettings352.bin"/><Relationship Id="rId19" Type="http://schemas.openxmlformats.org/officeDocument/2006/relationships/printerSettings" Target="../printerSettings/printerSettings361.bin"/><Relationship Id="rId31" Type="http://schemas.openxmlformats.org/officeDocument/2006/relationships/printerSettings" Target="../printerSettings/printerSettings373.bin"/><Relationship Id="rId4" Type="http://schemas.openxmlformats.org/officeDocument/2006/relationships/printerSettings" Target="../printerSettings/printerSettings346.bin"/><Relationship Id="rId9" Type="http://schemas.openxmlformats.org/officeDocument/2006/relationships/printerSettings" Target="../printerSettings/printerSettings351.bin"/><Relationship Id="rId14" Type="http://schemas.openxmlformats.org/officeDocument/2006/relationships/printerSettings" Target="../printerSettings/printerSettings356.bin"/><Relationship Id="rId22" Type="http://schemas.openxmlformats.org/officeDocument/2006/relationships/printerSettings" Target="../printerSettings/printerSettings364.bin"/><Relationship Id="rId27" Type="http://schemas.openxmlformats.org/officeDocument/2006/relationships/printerSettings" Target="../printerSettings/printerSettings369.bin"/><Relationship Id="rId30" Type="http://schemas.openxmlformats.org/officeDocument/2006/relationships/printerSettings" Target="../printerSettings/printerSettings372.bin"/><Relationship Id="rId35" Type="http://schemas.openxmlformats.org/officeDocument/2006/relationships/printerSettings" Target="../printerSettings/printerSettings377.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388.bin"/><Relationship Id="rId13" Type="http://schemas.openxmlformats.org/officeDocument/2006/relationships/printerSettings" Target="../printerSettings/printerSettings393.bin"/><Relationship Id="rId18" Type="http://schemas.openxmlformats.org/officeDocument/2006/relationships/printerSettings" Target="../printerSettings/printerSettings398.bin"/><Relationship Id="rId26" Type="http://schemas.openxmlformats.org/officeDocument/2006/relationships/printerSettings" Target="../printerSettings/printerSettings406.bin"/><Relationship Id="rId3" Type="http://schemas.openxmlformats.org/officeDocument/2006/relationships/printerSettings" Target="../printerSettings/printerSettings383.bin"/><Relationship Id="rId21" Type="http://schemas.openxmlformats.org/officeDocument/2006/relationships/printerSettings" Target="../printerSettings/printerSettings401.bin"/><Relationship Id="rId34" Type="http://schemas.openxmlformats.org/officeDocument/2006/relationships/printerSettings" Target="../printerSettings/printerSettings414.bin"/><Relationship Id="rId7" Type="http://schemas.openxmlformats.org/officeDocument/2006/relationships/printerSettings" Target="../printerSettings/printerSettings387.bin"/><Relationship Id="rId12" Type="http://schemas.openxmlformats.org/officeDocument/2006/relationships/printerSettings" Target="../printerSettings/printerSettings392.bin"/><Relationship Id="rId17" Type="http://schemas.openxmlformats.org/officeDocument/2006/relationships/printerSettings" Target="../printerSettings/printerSettings397.bin"/><Relationship Id="rId25" Type="http://schemas.openxmlformats.org/officeDocument/2006/relationships/printerSettings" Target="../printerSettings/printerSettings405.bin"/><Relationship Id="rId33" Type="http://schemas.openxmlformats.org/officeDocument/2006/relationships/printerSettings" Target="../printerSettings/printerSettings413.bin"/><Relationship Id="rId38" Type="http://schemas.openxmlformats.org/officeDocument/2006/relationships/printerSettings" Target="../printerSettings/printerSettings418.bin"/><Relationship Id="rId2" Type="http://schemas.openxmlformats.org/officeDocument/2006/relationships/printerSettings" Target="../printerSettings/printerSettings382.bin"/><Relationship Id="rId16" Type="http://schemas.openxmlformats.org/officeDocument/2006/relationships/printerSettings" Target="../printerSettings/printerSettings396.bin"/><Relationship Id="rId20" Type="http://schemas.openxmlformats.org/officeDocument/2006/relationships/printerSettings" Target="../printerSettings/printerSettings400.bin"/><Relationship Id="rId29" Type="http://schemas.openxmlformats.org/officeDocument/2006/relationships/printerSettings" Target="../printerSettings/printerSettings409.bin"/><Relationship Id="rId1" Type="http://schemas.openxmlformats.org/officeDocument/2006/relationships/printerSettings" Target="../printerSettings/printerSettings381.bin"/><Relationship Id="rId6" Type="http://schemas.openxmlformats.org/officeDocument/2006/relationships/printerSettings" Target="../printerSettings/printerSettings386.bin"/><Relationship Id="rId11" Type="http://schemas.openxmlformats.org/officeDocument/2006/relationships/printerSettings" Target="../printerSettings/printerSettings391.bin"/><Relationship Id="rId24" Type="http://schemas.openxmlformats.org/officeDocument/2006/relationships/printerSettings" Target="../printerSettings/printerSettings404.bin"/><Relationship Id="rId32" Type="http://schemas.openxmlformats.org/officeDocument/2006/relationships/printerSettings" Target="../printerSettings/printerSettings412.bin"/><Relationship Id="rId37" Type="http://schemas.openxmlformats.org/officeDocument/2006/relationships/printerSettings" Target="../printerSettings/printerSettings417.bin"/><Relationship Id="rId5" Type="http://schemas.openxmlformats.org/officeDocument/2006/relationships/printerSettings" Target="../printerSettings/printerSettings385.bin"/><Relationship Id="rId15" Type="http://schemas.openxmlformats.org/officeDocument/2006/relationships/printerSettings" Target="../printerSettings/printerSettings395.bin"/><Relationship Id="rId23" Type="http://schemas.openxmlformats.org/officeDocument/2006/relationships/printerSettings" Target="../printerSettings/printerSettings403.bin"/><Relationship Id="rId28" Type="http://schemas.openxmlformats.org/officeDocument/2006/relationships/printerSettings" Target="../printerSettings/printerSettings408.bin"/><Relationship Id="rId36" Type="http://schemas.openxmlformats.org/officeDocument/2006/relationships/printerSettings" Target="../printerSettings/printerSettings416.bin"/><Relationship Id="rId10" Type="http://schemas.openxmlformats.org/officeDocument/2006/relationships/printerSettings" Target="../printerSettings/printerSettings390.bin"/><Relationship Id="rId19" Type="http://schemas.openxmlformats.org/officeDocument/2006/relationships/printerSettings" Target="../printerSettings/printerSettings399.bin"/><Relationship Id="rId31" Type="http://schemas.openxmlformats.org/officeDocument/2006/relationships/printerSettings" Target="../printerSettings/printerSettings411.bin"/><Relationship Id="rId4" Type="http://schemas.openxmlformats.org/officeDocument/2006/relationships/printerSettings" Target="../printerSettings/printerSettings384.bin"/><Relationship Id="rId9" Type="http://schemas.openxmlformats.org/officeDocument/2006/relationships/printerSettings" Target="../printerSettings/printerSettings389.bin"/><Relationship Id="rId14" Type="http://schemas.openxmlformats.org/officeDocument/2006/relationships/printerSettings" Target="../printerSettings/printerSettings394.bin"/><Relationship Id="rId22" Type="http://schemas.openxmlformats.org/officeDocument/2006/relationships/printerSettings" Target="../printerSettings/printerSettings402.bin"/><Relationship Id="rId27" Type="http://schemas.openxmlformats.org/officeDocument/2006/relationships/printerSettings" Target="../printerSettings/printerSettings407.bin"/><Relationship Id="rId30" Type="http://schemas.openxmlformats.org/officeDocument/2006/relationships/printerSettings" Target="../printerSettings/printerSettings410.bin"/><Relationship Id="rId35" Type="http://schemas.openxmlformats.org/officeDocument/2006/relationships/printerSettings" Target="../printerSettings/printerSettings415.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46.bin"/><Relationship Id="rId13" Type="http://schemas.openxmlformats.org/officeDocument/2006/relationships/printerSettings" Target="../printerSettings/printerSettings51.bin"/><Relationship Id="rId18" Type="http://schemas.openxmlformats.org/officeDocument/2006/relationships/printerSettings" Target="../printerSettings/printerSettings56.bin"/><Relationship Id="rId26" Type="http://schemas.openxmlformats.org/officeDocument/2006/relationships/printerSettings" Target="../printerSettings/printerSettings64.bin"/><Relationship Id="rId39" Type="http://schemas.openxmlformats.org/officeDocument/2006/relationships/drawing" Target="../drawings/drawing1.xml"/><Relationship Id="rId3" Type="http://schemas.openxmlformats.org/officeDocument/2006/relationships/printerSettings" Target="../printerSettings/printerSettings41.bin"/><Relationship Id="rId21" Type="http://schemas.openxmlformats.org/officeDocument/2006/relationships/printerSettings" Target="../printerSettings/printerSettings59.bin"/><Relationship Id="rId34" Type="http://schemas.openxmlformats.org/officeDocument/2006/relationships/printerSettings" Target="../printerSettings/printerSettings72.bin"/><Relationship Id="rId7" Type="http://schemas.openxmlformats.org/officeDocument/2006/relationships/printerSettings" Target="../printerSettings/printerSettings45.bin"/><Relationship Id="rId12" Type="http://schemas.openxmlformats.org/officeDocument/2006/relationships/printerSettings" Target="../printerSettings/printerSettings50.bin"/><Relationship Id="rId17" Type="http://schemas.openxmlformats.org/officeDocument/2006/relationships/printerSettings" Target="../printerSettings/printerSettings55.bin"/><Relationship Id="rId25" Type="http://schemas.openxmlformats.org/officeDocument/2006/relationships/printerSettings" Target="../printerSettings/printerSettings63.bin"/><Relationship Id="rId33" Type="http://schemas.openxmlformats.org/officeDocument/2006/relationships/printerSettings" Target="../printerSettings/printerSettings71.bin"/><Relationship Id="rId38" Type="http://schemas.openxmlformats.org/officeDocument/2006/relationships/printerSettings" Target="../printerSettings/printerSettings76.bin"/><Relationship Id="rId2" Type="http://schemas.openxmlformats.org/officeDocument/2006/relationships/printerSettings" Target="../printerSettings/printerSettings40.bin"/><Relationship Id="rId16" Type="http://schemas.openxmlformats.org/officeDocument/2006/relationships/printerSettings" Target="../printerSettings/printerSettings54.bin"/><Relationship Id="rId20" Type="http://schemas.openxmlformats.org/officeDocument/2006/relationships/printerSettings" Target="../printerSettings/printerSettings58.bin"/><Relationship Id="rId29" Type="http://schemas.openxmlformats.org/officeDocument/2006/relationships/printerSettings" Target="../printerSettings/printerSettings67.bin"/><Relationship Id="rId41" Type="http://schemas.openxmlformats.org/officeDocument/2006/relationships/comments" Target="../comments2.xml"/><Relationship Id="rId1" Type="http://schemas.openxmlformats.org/officeDocument/2006/relationships/printerSettings" Target="../printerSettings/printerSettings39.bin"/><Relationship Id="rId6" Type="http://schemas.openxmlformats.org/officeDocument/2006/relationships/printerSettings" Target="../printerSettings/printerSettings44.bin"/><Relationship Id="rId11" Type="http://schemas.openxmlformats.org/officeDocument/2006/relationships/printerSettings" Target="../printerSettings/printerSettings49.bin"/><Relationship Id="rId24" Type="http://schemas.openxmlformats.org/officeDocument/2006/relationships/printerSettings" Target="../printerSettings/printerSettings62.bin"/><Relationship Id="rId32" Type="http://schemas.openxmlformats.org/officeDocument/2006/relationships/printerSettings" Target="../printerSettings/printerSettings70.bin"/><Relationship Id="rId37" Type="http://schemas.openxmlformats.org/officeDocument/2006/relationships/printerSettings" Target="../printerSettings/printerSettings75.bin"/><Relationship Id="rId40" Type="http://schemas.openxmlformats.org/officeDocument/2006/relationships/vmlDrawing" Target="../drawings/vmlDrawing2.vml"/><Relationship Id="rId5" Type="http://schemas.openxmlformats.org/officeDocument/2006/relationships/printerSettings" Target="../printerSettings/printerSettings43.bin"/><Relationship Id="rId15" Type="http://schemas.openxmlformats.org/officeDocument/2006/relationships/printerSettings" Target="../printerSettings/printerSettings53.bin"/><Relationship Id="rId23" Type="http://schemas.openxmlformats.org/officeDocument/2006/relationships/printerSettings" Target="../printerSettings/printerSettings61.bin"/><Relationship Id="rId28" Type="http://schemas.openxmlformats.org/officeDocument/2006/relationships/printerSettings" Target="../printerSettings/printerSettings66.bin"/><Relationship Id="rId36" Type="http://schemas.openxmlformats.org/officeDocument/2006/relationships/printerSettings" Target="../printerSettings/printerSettings74.bin"/><Relationship Id="rId10" Type="http://schemas.openxmlformats.org/officeDocument/2006/relationships/printerSettings" Target="../printerSettings/printerSettings48.bin"/><Relationship Id="rId19" Type="http://schemas.openxmlformats.org/officeDocument/2006/relationships/printerSettings" Target="../printerSettings/printerSettings57.bin"/><Relationship Id="rId31" Type="http://schemas.openxmlformats.org/officeDocument/2006/relationships/printerSettings" Target="../printerSettings/printerSettings69.bin"/><Relationship Id="rId4" Type="http://schemas.openxmlformats.org/officeDocument/2006/relationships/printerSettings" Target="../printerSettings/printerSettings42.bin"/><Relationship Id="rId9" Type="http://schemas.openxmlformats.org/officeDocument/2006/relationships/printerSettings" Target="../printerSettings/printerSettings47.bin"/><Relationship Id="rId14" Type="http://schemas.openxmlformats.org/officeDocument/2006/relationships/printerSettings" Target="../printerSettings/printerSettings52.bin"/><Relationship Id="rId22" Type="http://schemas.openxmlformats.org/officeDocument/2006/relationships/printerSettings" Target="../printerSettings/printerSettings60.bin"/><Relationship Id="rId27" Type="http://schemas.openxmlformats.org/officeDocument/2006/relationships/printerSettings" Target="../printerSettings/printerSettings65.bin"/><Relationship Id="rId30" Type="http://schemas.openxmlformats.org/officeDocument/2006/relationships/printerSettings" Target="../printerSettings/printerSettings68.bin"/><Relationship Id="rId35" Type="http://schemas.openxmlformats.org/officeDocument/2006/relationships/printerSettings" Target="../printerSettings/printerSettings73.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84.bin"/><Relationship Id="rId13" Type="http://schemas.openxmlformats.org/officeDocument/2006/relationships/printerSettings" Target="../printerSettings/printerSettings89.bin"/><Relationship Id="rId18" Type="http://schemas.openxmlformats.org/officeDocument/2006/relationships/printerSettings" Target="../printerSettings/printerSettings94.bin"/><Relationship Id="rId26" Type="http://schemas.openxmlformats.org/officeDocument/2006/relationships/printerSettings" Target="../printerSettings/printerSettings102.bin"/><Relationship Id="rId3" Type="http://schemas.openxmlformats.org/officeDocument/2006/relationships/printerSettings" Target="../printerSettings/printerSettings79.bin"/><Relationship Id="rId21" Type="http://schemas.openxmlformats.org/officeDocument/2006/relationships/printerSettings" Target="../printerSettings/printerSettings97.bin"/><Relationship Id="rId34" Type="http://schemas.openxmlformats.org/officeDocument/2006/relationships/printerSettings" Target="../printerSettings/printerSettings110.bin"/><Relationship Id="rId7" Type="http://schemas.openxmlformats.org/officeDocument/2006/relationships/printerSettings" Target="../printerSettings/printerSettings83.bin"/><Relationship Id="rId12" Type="http://schemas.openxmlformats.org/officeDocument/2006/relationships/printerSettings" Target="../printerSettings/printerSettings88.bin"/><Relationship Id="rId17" Type="http://schemas.openxmlformats.org/officeDocument/2006/relationships/printerSettings" Target="../printerSettings/printerSettings93.bin"/><Relationship Id="rId25" Type="http://schemas.openxmlformats.org/officeDocument/2006/relationships/printerSettings" Target="../printerSettings/printerSettings101.bin"/><Relationship Id="rId33" Type="http://schemas.openxmlformats.org/officeDocument/2006/relationships/printerSettings" Target="../printerSettings/printerSettings109.bin"/><Relationship Id="rId38" Type="http://schemas.openxmlformats.org/officeDocument/2006/relationships/printerSettings" Target="../printerSettings/printerSettings114.bin"/><Relationship Id="rId2" Type="http://schemas.openxmlformats.org/officeDocument/2006/relationships/printerSettings" Target="../printerSettings/printerSettings78.bin"/><Relationship Id="rId16" Type="http://schemas.openxmlformats.org/officeDocument/2006/relationships/printerSettings" Target="../printerSettings/printerSettings92.bin"/><Relationship Id="rId20" Type="http://schemas.openxmlformats.org/officeDocument/2006/relationships/printerSettings" Target="../printerSettings/printerSettings96.bin"/><Relationship Id="rId29" Type="http://schemas.openxmlformats.org/officeDocument/2006/relationships/printerSettings" Target="../printerSettings/printerSettings105.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11" Type="http://schemas.openxmlformats.org/officeDocument/2006/relationships/printerSettings" Target="../printerSettings/printerSettings87.bin"/><Relationship Id="rId24" Type="http://schemas.openxmlformats.org/officeDocument/2006/relationships/printerSettings" Target="../printerSettings/printerSettings100.bin"/><Relationship Id="rId32" Type="http://schemas.openxmlformats.org/officeDocument/2006/relationships/printerSettings" Target="../printerSettings/printerSettings108.bin"/><Relationship Id="rId37" Type="http://schemas.openxmlformats.org/officeDocument/2006/relationships/printerSettings" Target="../printerSettings/printerSettings113.bin"/><Relationship Id="rId5" Type="http://schemas.openxmlformats.org/officeDocument/2006/relationships/printerSettings" Target="../printerSettings/printerSettings81.bin"/><Relationship Id="rId15" Type="http://schemas.openxmlformats.org/officeDocument/2006/relationships/printerSettings" Target="../printerSettings/printerSettings91.bin"/><Relationship Id="rId23" Type="http://schemas.openxmlformats.org/officeDocument/2006/relationships/printerSettings" Target="../printerSettings/printerSettings99.bin"/><Relationship Id="rId28" Type="http://schemas.openxmlformats.org/officeDocument/2006/relationships/printerSettings" Target="../printerSettings/printerSettings104.bin"/><Relationship Id="rId36" Type="http://schemas.openxmlformats.org/officeDocument/2006/relationships/printerSettings" Target="../printerSettings/printerSettings112.bin"/><Relationship Id="rId10" Type="http://schemas.openxmlformats.org/officeDocument/2006/relationships/printerSettings" Target="../printerSettings/printerSettings86.bin"/><Relationship Id="rId19" Type="http://schemas.openxmlformats.org/officeDocument/2006/relationships/printerSettings" Target="../printerSettings/printerSettings95.bin"/><Relationship Id="rId31" Type="http://schemas.openxmlformats.org/officeDocument/2006/relationships/printerSettings" Target="../printerSettings/printerSettings107.bin"/><Relationship Id="rId4" Type="http://schemas.openxmlformats.org/officeDocument/2006/relationships/printerSettings" Target="../printerSettings/printerSettings80.bin"/><Relationship Id="rId9" Type="http://schemas.openxmlformats.org/officeDocument/2006/relationships/printerSettings" Target="../printerSettings/printerSettings85.bin"/><Relationship Id="rId14" Type="http://schemas.openxmlformats.org/officeDocument/2006/relationships/printerSettings" Target="../printerSettings/printerSettings90.bin"/><Relationship Id="rId22" Type="http://schemas.openxmlformats.org/officeDocument/2006/relationships/printerSettings" Target="../printerSettings/printerSettings98.bin"/><Relationship Id="rId27" Type="http://schemas.openxmlformats.org/officeDocument/2006/relationships/printerSettings" Target="../printerSettings/printerSettings103.bin"/><Relationship Id="rId30" Type="http://schemas.openxmlformats.org/officeDocument/2006/relationships/printerSettings" Target="../printerSettings/printerSettings106.bin"/><Relationship Id="rId35" Type="http://schemas.openxmlformats.org/officeDocument/2006/relationships/printerSettings" Target="../printerSettings/printerSettings11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22.bin"/><Relationship Id="rId13" Type="http://schemas.openxmlformats.org/officeDocument/2006/relationships/printerSettings" Target="../printerSettings/printerSettings127.bin"/><Relationship Id="rId18" Type="http://schemas.openxmlformats.org/officeDocument/2006/relationships/printerSettings" Target="../printerSettings/printerSettings132.bin"/><Relationship Id="rId26" Type="http://schemas.openxmlformats.org/officeDocument/2006/relationships/printerSettings" Target="../printerSettings/printerSettings140.bin"/><Relationship Id="rId39" Type="http://schemas.openxmlformats.org/officeDocument/2006/relationships/drawing" Target="../drawings/drawing2.xml"/><Relationship Id="rId3" Type="http://schemas.openxmlformats.org/officeDocument/2006/relationships/printerSettings" Target="../printerSettings/printerSettings117.bin"/><Relationship Id="rId21" Type="http://schemas.openxmlformats.org/officeDocument/2006/relationships/printerSettings" Target="../printerSettings/printerSettings135.bin"/><Relationship Id="rId34" Type="http://schemas.openxmlformats.org/officeDocument/2006/relationships/printerSettings" Target="../printerSettings/printerSettings148.bin"/><Relationship Id="rId7" Type="http://schemas.openxmlformats.org/officeDocument/2006/relationships/printerSettings" Target="../printerSettings/printerSettings121.bin"/><Relationship Id="rId12" Type="http://schemas.openxmlformats.org/officeDocument/2006/relationships/printerSettings" Target="../printerSettings/printerSettings126.bin"/><Relationship Id="rId17" Type="http://schemas.openxmlformats.org/officeDocument/2006/relationships/printerSettings" Target="../printerSettings/printerSettings131.bin"/><Relationship Id="rId25" Type="http://schemas.openxmlformats.org/officeDocument/2006/relationships/printerSettings" Target="../printerSettings/printerSettings139.bin"/><Relationship Id="rId33" Type="http://schemas.openxmlformats.org/officeDocument/2006/relationships/printerSettings" Target="../printerSettings/printerSettings147.bin"/><Relationship Id="rId38" Type="http://schemas.openxmlformats.org/officeDocument/2006/relationships/printerSettings" Target="../printerSettings/printerSettings152.bin"/><Relationship Id="rId2" Type="http://schemas.openxmlformats.org/officeDocument/2006/relationships/printerSettings" Target="../printerSettings/printerSettings116.bin"/><Relationship Id="rId16" Type="http://schemas.openxmlformats.org/officeDocument/2006/relationships/printerSettings" Target="../printerSettings/printerSettings130.bin"/><Relationship Id="rId20" Type="http://schemas.openxmlformats.org/officeDocument/2006/relationships/printerSettings" Target="../printerSettings/printerSettings134.bin"/><Relationship Id="rId29" Type="http://schemas.openxmlformats.org/officeDocument/2006/relationships/printerSettings" Target="../printerSettings/printerSettings143.bin"/><Relationship Id="rId41" Type="http://schemas.openxmlformats.org/officeDocument/2006/relationships/comments" Target="../comments3.xml"/><Relationship Id="rId1" Type="http://schemas.openxmlformats.org/officeDocument/2006/relationships/printerSettings" Target="../printerSettings/printerSettings115.bin"/><Relationship Id="rId6" Type="http://schemas.openxmlformats.org/officeDocument/2006/relationships/printerSettings" Target="../printerSettings/printerSettings120.bin"/><Relationship Id="rId11" Type="http://schemas.openxmlformats.org/officeDocument/2006/relationships/printerSettings" Target="../printerSettings/printerSettings125.bin"/><Relationship Id="rId24" Type="http://schemas.openxmlformats.org/officeDocument/2006/relationships/printerSettings" Target="../printerSettings/printerSettings138.bin"/><Relationship Id="rId32" Type="http://schemas.openxmlformats.org/officeDocument/2006/relationships/printerSettings" Target="../printerSettings/printerSettings146.bin"/><Relationship Id="rId37" Type="http://schemas.openxmlformats.org/officeDocument/2006/relationships/printerSettings" Target="../printerSettings/printerSettings151.bin"/><Relationship Id="rId40" Type="http://schemas.openxmlformats.org/officeDocument/2006/relationships/vmlDrawing" Target="../drawings/vmlDrawing3.vml"/><Relationship Id="rId5" Type="http://schemas.openxmlformats.org/officeDocument/2006/relationships/printerSettings" Target="../printerSettings/printerSettings119.bin"/><Relationship Id="rId15" Type="http://schemas.openxmlformats.org/officeDocument/2006/relationships/printerSettings" Target="../printerSettings/printerSettings129.bin"/><Relationship Id="rId23" Type="http://schemas.openxmlformats.org/officeDocument/2006/relationships/printerSettings" Target="../printerSettings/printerSettings137.bin"/><Relationship Id="rId28" Type="http://schemas.openxmlformats.org/officeDocument/2006/relationships/printerSettings" Target="../printerSettings/printerSettings142.bin"/><Relationship Id="rId36" Type="http://schemas.openxmlformats.org/officeDocument/2006/relationships/printerSettings" Target="../printerSettings/printerSettings150.bin"/><Relationship Id="rId10" Type="http://schemas.openxmlformats.org/officeDocument/2006/relationships/printerSettings" Target="../printerSettings/printerSettings124.bin"/><Relationship Id="rId19" Type="http://schemas.openxmlformats.org/officeDocument/2006/relationships/printerSettings" Target="../printerSettings/printerSettings133.bin"/><Relationship Id="rId31" Type="http://schemas.openxmlformats.org/officeDocument/2006/relationships/printerSettings" Target="../printerSettings/printerSettings145.bin"/><Relationship Id="rId4" Type="http://schemas.openxmlformats.org/officeDocument/2006/relationships/printerSettings" Target="../printerSettings/printerSettings118.bin"/><Relationship Id="rId9" Type="http://schemas.openxmlformats.org/officeDocument/2006/relationships/printerSettings" Target="../printerSettings/printerSettings123.bin"/><Relationship Id="rId14" Type="http://schemas.openxmlformats.org/officeDocument/2006/relationships/printerSettings" Target="../printerSettings/printerSettings128.bin"/><Relationship Id="rId22" Type="http://schemas.openxmlformats.org/officeDocument/2006/relationships/printerSettings" Target="../printerSettings/printerSettings136.bin"/><Relationship Id="rId27" Type="http://schemas.openxmlformats.org/officeDocument/2006/relationships/printerSettings" Target="../printerSettings/printerSettings141.bin"/><Relationship Id="rId30" Type="http://schemas.openxmlformats.org/officeDocument/2006/relationships/printerSettings" Target="../printerSettings/printerSettings144.bin"/><Relationship Id="rId35" Type="http://schemas.openxmlformats.org/officeDocument/2006/relationships/printerSettings" Target="../printerSettings/printerSettings149.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60.bin"/><Relationship Id="rId13" Type="http://schemas.openxmlformats.org/officeDocument/2006/relationships/printerSettings" Target="../printerSettings/printerSettings165.bin"/><Relationship Id="rId18" Type="http://schemas.openxmlformats.org/officeDocument/2006/relationships/printerSettings" Target="../printerSettings/printerSettings170.bin"/><Relationship Id="rId26" Type="http://schemas.openxmlformats.org/officeDocument/2006/relationships/printerSettings" Target="../printerSettings/printerSettings178.bin"/><Relationship Id="rId3" Type="http://schemas.openxmlformats.org/officeDocument/2006/relationships/printerSettings" Target="../printerSettings/printerSettings155.bin"/><Relationship Id="rId21" Type="http://schemas.openxmlformats.org/officeDocument/2006/relationships/printerSettings" Target="../printerSettings/printerSettings173.bin"/><Relationship Id="rId34" Type="http://schemas.openxmlformats.org/officeDocument/2006/relationships/printerSettings" Target="../printerSettings/printerSettings186.bin"/><Relationship Id="rId7" Type="http://schemas.openxmlformats.org/officeDocument/2006/relationships/printerSettings" Target="../printerSettings/printerSettings159.bin"/><Relationship Id="rId12" Type="http://schemas.openxmlformats.org/officeDocument/2006/relationships/printerSettings" Target="../printerSettings/printerSettings164.bin"/><Relationship Id="rId17" Type="http://schemas.openxmlformats.org/officeDocument/2006/relationships/printerSettings" Target="../printerSettings/printerSettings169.bin"/><Relationship Id="rId25" Type="http://schemas.openxmlformats.org/officeDocument/2006/relationships/printerSettings" Target="../printerSettings/printerSettings177.bin"/><Relationship Id="rId33" Type="http://schemas.openxmlformats.org/officeDocument/2006/relationships/printerSettings" Target="../printerSettings/printerSettings185.bin"/><Relationship Id="rId38" Type="http://schemas.openxmlformats.org/officeDocument/2006/relationships/printerSettings" Target="../printerSettings/printerSettings190.bin"/><Relationship Id="rId2" Type="http://schemas.openxmlformats.org/officeDocument/2006/relationships/printerSettings" Target="../printerSettings/printerSettings154.bin"/><Relationship Id="rId16" Type="http://schemas.openxmlformats.org/officeDocument/2006/relationships/printerSettings" Target="../printerSettings/printerSettings168.bin"/><Relationship Id="rId20" Type="http://schemas.openxmlformats.org/officeDocument/2006/relationships/printerSettings" Target="../printerSettings/printerSettings172.bin"/><Relationship Id="rId29" Type="http://schemas.openxmlformats.org/officeDocument/2006/relationships/printerSettings" Target="../printerSettings/printerSettings181.bin"/><Relationship Id="rId1" Type="http://schemas.openxmlformats.org/officeDocument/2006/relationships/printerSettings" Target="../printerSettings/printerSettings153.bin"/><Relationship Id="rId6" Type="http://schemas.openxmlformats.org/officeDocument/2006/relationships/printerSettings" Target="../printerSettings/printerSettings158.bin"/><Relationship Id="rId11" Type="http://schemas.openxmlformats.org/officeDocument/2006/relationships/printerSettings" Target="../printerSettings/printerSettings163.bin"/><Relationship Id="rId24" Type="http://schemas.openxmlformats.org/officeDocument/2006/relationships/printerSettings" Target="../printerSettings/printerSettings176.bin"/><Relationship Id="rId32" Type="http://schemas.openxmlformats.org/officeDocument/2006/relationships/printerSettings" Target="../printerSettings/printerSettings184.bin"/><Relationship Id="rId37" Type="http://schemas.openxmlformats.org/officeDocument/2006/relationships/printerSettings" Target="../printerSettings/printerSettings189.bin"/><Relationship Id="rId5" Type="http://schemas.openxmlformats.org/officeDocument/2006/relationships/printerSettings" Target="../printerSettings/printerSettings157.bin"/><Relationship Id="rId15" Type="http://schemas.openxmlformats.org/officeDocument/2006/relationships/printerSettings" Target="../printerSettings/printerSettings167.bin"/><Relationship Id="rId23" Type="http://schemas.openxmlformats.org/officeDocument/2006/relationships/printerSettings" Target="../printerSettings/printerSettings175.bin"/><Relationship Id="rId28" Type="http://schemas.openxmlformats.org/officeDocument/2006/relationships/printerSettings" Target="../printerSettings/printerSettings180.bin"/><Relationship Id="rId36" Type="http://schemas.openxmlformats.org/officeDocument/2006/relationships/printerSettings" Target="../printerSettings/printerSettings188.bin"/><Relationship Id="rId10" Type="http://schemas.openxmlformats.org/officeDocument/2006/relationships/printerSettings" Target="../printerSettings/printerSettings162.bin"/><Relationship Id="rId19" Type="http://schemas.openxmlformats.org/officeDocument/2006/relationships/printerSettings" Target="../printerSettings/printerSettings171.bin"/><Relationship Id="rId31" Type="http://schemas.openxmlformats.org/officeDocument/2006/relationships/printerSettings" Target="../printerSettings/printerSettings183.bin"/><Relationship Id="rId4" Type="http://schemas.openxmlformats.org/officeDocument/2006/relationships/printerSettings" Target="../printerSettings/printerSettings156.bin"/><Relationship Id="rId9" Type="http://schemas.openxmlformats.org/officeDocument/2006/relationships/printerSettings" Target="../printerSettings/printerSettings161.bin"/><Relationship Id="rId14" Type="http://schemas.openxmlformats.org/officeDocument/2006/relationships/printerSettings" Target="../printerSettings/printerSettings166.bin"/><Relationship Id="rId22" Type="http://schemas.openxmlformats.org/officeDocument/2006/relationships/printerSettings" Target="../printerSettings/printerSettings174.bin"/><Relationship Id="rId27" Type="http://schemas.openxmlformats.org/officeDocument/2006/relationships/printerSettings" Target="../printerSettings/printerSettings179.bin"/><Relationship Id="rId30" Type="http://schemas.openxmlformats.org/officeDocument/2006/relationships/printerSettings" Target="../printerSettings/printerSettings182.bin"/><Relationship Id="rId35" Type="http://schemas.openxmlformats.org/officeDocument/2006/relationships/printerSettings" Target="../printerSettings/printerSettings18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98.bin"/><Relationship Id="rId13" Type="http://schemas.openxmlformats.org/officeDocument/2006/relationships/printerSettings" Target="../printerSettings/printerSettings203.bin"/><Relationship Id="rId18" Type="http://schemas.openxmlformats.org/officeDocument/2006/relationships/printerSettings" Target="../printerSettings/printerSettings208.bin"/><Relationship Id="rId26" Type="http://schemas.openxmlformats.org/officeDocument/2006/relationships/printerSettings" Target="../printerSettings/printerSettings216.bin"/><Relationship Id="rId39" Type="http://schemas.openxmlformats.org/officeDocument/2006/relationships/drawing" Target="../drawings/drawing3.xml"/><Relationship Id="rId3" Type="http://schemas.openxmlformats.org/officeDocument/2006/relationships/printerSettings" Target="../printerSettings/printerSettings193.bin"/><Relationship Id="rId21" Type="http://schemas.openxmlformats.org/officeDocument/2006/relationships/printerSettings" Target="../printerSettings/printerSettings211.bin"/><Relationship Id="rId34" Type="http://schemas.openxmlformats.org/officeDocument/2006/relationships/printerSettings" Target="../printerSettings/printerSettings224.bin"/><Relationship Id="rId7" Type="http://schemas.openxmlformats.org/officeDocument/2006/relationships/printerSettings" Target="../printerSettings/printerSettings197.bin"/><Relationship Id="rId12" Type="http://schemas.openxmlformats.org/officeDocument/2006/relationships/printerSettings" Target="../printerSettings/printerSettings202.bin"/><Relationship Id="rId17" Type="http://schemas.openxmlformats.org/officeDocument/2006/relationships/printerSettings" Target="../printerSettings/printerSettings207.bin"/><Relationship Id="rId25" Type="http://schemas.openxmlformats.org/officeDocument/2006/relationships/printerSettings" Target="../printerSettings/printerSettings215.bin"/><Relationship Id="rId33" Type="http://schemas.openxmlformats.org/officeDocument/2006/relationships/printerSettings" Target="../printerSettings/printerSettings223.bin"/><Relationship Id="rId38" Type="http://schemas.openxmlformats.org/officeDocument/2006/relationships/printerSettings" Target="../printerSettings/printerSettings228.bin"/><Relationship Id="rId2" Type="http://schemas.openxmlformats.org/officeDocument/2006/relationships/printerSettings" Target="../printerSettings/printerSettings192.bin"/><Relationship Id="rId16" Type="http://schemas.openxmlformats.org/officeDocument/2006/relationships/printerSettings" Target="../printerSettings/printerSettings206.bin"/><Relationship Id="rId20" Type="http://schemas.openxmlformats.org/officeDocument/2006/relationships/printerSettings" Target="../printerSettings/printerSettings210.bin"/><Relationship Id="rId29" Type="http://schemas.openxmlformats.org/officeDocument/2006/relationships/printerSettings" Target="../printerSettings/printerSettings219.bin"/><Relationship Id="rId41" Type="http://schemas.openxmlformats.org/officeDocument/2006/relationships/comments" Target="../comments4.xml"/><Relationship Id="rId1" Type="http://schemas.openxmlformats.org/officeDocument/2006/relationships/printerSettings" Target="../printerSettings/printerSettings191.bin"/><Relationship Id="rId6" Type="http://schemas.openxmlformats.org/officeDocument/2006/relationships/printerSettings" Target="../printerSettings/printerSettings196.bin"/><Relationship Id="rId11" Type="http://schemas.openxmlformats.org/officeDocument/2006/relationships/printerSettings" Target="../printerSettings/printerSettings201.bin"/><Relationship Id="rId24" Type="http://schemas.openxmlformats.org/officeDocument/2006/relationships/printerSettings" Target="../printerSettings/printerSettings214.bin"/><Relationship Id="rId32" Type="http://schemas.openxmlformats.org/officeDocument/2006/relationships/printerSettings" Target="../printerSettings/printerSettings222.bin"/><Relationship Id="rId37" Type="http://schemas.openxmlformats.org/officeDocument/2006/relationships/printerSettings" Target="../printerSettings/printerSettings227.bin"/><Relationship Id="rId40" Type="http://schemas.openxmlformats.org/officeDocument/2006/relationships/vmlDrawing" Target="../drawings/vmlDrawing4.vml"/><Relationship Id="rId5" Type="http://schemas.openxmlformats.org/officeDocument/2006/relationships/printerSettings" Target="../printerSettings/printerSettings195.bin"/><Relationship Id="rId15" Type="http://schemas.openxmlformats.org/officeDocument/2006/relationships/printerSettings" Target="../printerSettings/printerSettings205.bin"/><Relationship Id="rId23" Type="http://schemas.openxmlformats.org/officeDocument/2006/relationships/printerSettings" Target="../printerSettings/printerSettings213.bin"/><Relationship Id="rId28" Type="http://schemas.openxmlformats.org/officeDocument/2006/relationships/printerSettings" Target="../printerSettings/printerSettings218.bin"/><Relationship Id="rId36" Type="http://schemas.openxmlformats.org/officeDocument/2006/relationships/printerSettings" Target="../printerSettings/printerSettings226.bin"/><Relationship Id="rId10" Type="http://schemas.openxmlformats.org/officeDocument/2006/relationships/printerSettings" Target="../printerSettings/printerSettings200.bin"/><Relationship Id="rId19" Type="http://schemas.openxmlformats.org/officeDocument/2006/relationships/printerSettings" Target="../printerSettings/printerSettings209.bin"/><Relationship Id="rId31" Type="http://schemas.openxmlformats.org/officeDocument/2006/relationships/printerSettings" Target="../printerSettings/printerSettings221.bin"/><Relationship Id="rId4" Type="http://schemas.openxmlformats.org/officeDocument/2006/relationships/printerSettings" Target="../printerSettings/printerSettings194.bin"/><Relationship Id="rId9" Type="http://schemas.openxmlformats.org/officeDocument/2006/relationships/printerSettings" Target="../printerSettings/printerSettings199.bin"/><Relationship Id="rId14" Type="http://schemas.openxmlformats.org/officeDocument/2006/relationships/printerSettings" Target="../printerSettings/printerSettings204.bin"/><Relationship Id="rId22" Type="http://schemas.openxmlformats.org/officeDocument/2006/relationships/printerSettings" Target="../printerSettings/printerSettings212.bin"/><Relationship Id="rId27" Type="http://schemas.openxmlformats.org/officeDocument/2006/relationships/printerSettings" Target="../printerSettings/printerSettings217.bin"/><Relationship Id="rId30" Type="http://schemas.openxmlformats.org/officeDocument/2006/relationships/printerSettings" Target="../printerSettings/printerSettings220.bin"/><Relationship Id="rId35" Type="http://schemas.openxmlformats.org/officeDocument/2006/relationships/printerSettings" Target="../printerSettings/printerSettings22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36.bin"/><Relationship Id="rId13" Type="http://schemas.openxmlformats.org/officeDocument/2006/relationships/printerSettings" Target="../printerSettings/printerSettings241.bin"/><Relationship Id="rId18" Type="http://schemas.openxmlformats.org/officeDocument/2006/relationships/printerSettings" Target="../printerSettings/printerSettings246.bin"/><Relationship Id="rId26" Type="http://schemas.openxmlformats.org/officeDocument/2006/relationships/printerSettings" Target="../printerSettings/printerSettings254.bin"/><Relationship Id="rId39" Type="http://schemas.openxmlformats.org/officeDocument/2006/relationships/drawing" Target="../drawings/drawing4.xml"/><Relationship Id="rId3" Type="http://schemas.openxmlformats.org/officeDocument/2006/relationships/printerSettings" Target="../printerSettings/printerSettings231.bin"/><Relationship Id="rId21" Type="http://schemas.openxmlformats.org/officeDocument/2006/relationships/printerSettings" Target="../printerSettings/printerSettings249.bin"/><Relationship Id="rId34" Type="http://schemas.openxmlformats.org/officeDocument/2006/relationships/printerSettings" Target="../printerSettings/printerSettings262.bin"/><Relationship Id="rId7" Type="http://schemas.openxmlformats.org/officeDocument/2006/relationships/printerSettings" Target="../printerSettings/printerSettings235.bin"/><Relationship Id="rId12" Type="http://schemas.openxmlformats.org/officeDocument/2006/relationships/printerSettings" Target="../printerSettings/printerSettings240.bin"/><Relationship Id="rId17" Type="http://schemas.openxmlformats.org/officeDocument/2006/relationships/printerSettings" Target="../printerSettings/printerSettings245.bin"/><Relationship Id="rId25" Type="http://schemas.openxmlformats.org/officeDocument/2006/relationships/printerSettings" Target="../printerSettings/printerSettings253.bin"/><Relationship Id="rId33" Type="http://schemas.openxmlformats.org/officeDocument/2006/relationships/printerSettings" Target="../printerSettings/printerSettings261.bin"/><Relationship Id="rId38" Type="http://schemas.openxmlformats.org/officeDocument/2006/relationships/printerSettings" Target="../printerSettings/printerSettings266.bin"/><Relationship Id="rId2" Type="http://schemas.openxmlformats.org/officeDocument/2006/relationships/printerSettings" Target="../printerSettings/printerSettings230.bin"/><Relationship Id="rId16" Type="http://schemas.openxmlformats.org/officeDocument/2006/relationships/printerSettings" Target="../printerSettings/printerSettings244.bin"/><Relationship Id="rId20" Type="http://schemas.openxmlformats.org/officeDocument/2006/relationships/printerSettings" Target="../printerSettings/printerSettings248.bin"/><Relationship Id="rId29" Type="http://schemas.openxmlformats.org/officeDocument/2006/relationships/printerSettings" Target="../printerSettings/printerSettings257.bin"/><Relationship Id="rId1" Type="http://schemas.openxmlformats.org/officeDocument/2006/relationships/printerSettings" Target="../printerSettings/printerSettings229.bin"/><Relationship Id="rId6" Type="http://schemas.openxmlformats.org/officeDocument/2006/relationships/printerSettings" Target="../printerSettings/printerSettings234.bin"/><Relationship Id="rId11" Type="http://schemas.openxmlformats.org/officeDocument/2006/relationships/printerSettings" Target="../printerSettings/printerSettings239.bin"/><Relationship Id="rId24" Type="http://schemas.openxmlformats.org/officeDocument/2006/relationships/printerSettings" Target="../printerSettings/printerSettings252.bin"/><Relationship Id="rId32" Type="http://schemas.openxmlformats.org/officeDocument/2006/relationships/printerSettings" Target="../printerSettings/printerSettings260.bin"/><Relationship Id="rId37" Type="http://schemas.openxmlformats.org/officeDocument/2006/relationships/printerSettings" Target="../printerSettings/printerSettings265.bin"/><Relationship Id="rId5" Type="http://schemas.openxmlformats.org/officeDocument/2006/relationships/printerSettings" Target="../printerSettings/printerSettings233.bin"/><Relationship Id="rId15" Type="http://schemas.openxmlformats.org/officeDocument/2006/relationships/printerSettings" Target="../printerSettings/printerSettings243.bin"/><Relationship Id="rId23" Type="http://schemas.openxmlformats.org/officeDocument/2006/relationships/printerSettings" Target="../printerSettings/printerSettings251.bin"/><Relationship Id="rId28" Type="http://schemas.openxmlformats.org/officeDocument/2006/relationships/printerSettings" Target="../printerSettings/printerSettings256.bin"/><Relationship Id="rId36" Type="http://schemas.openxmlformats.org/officeDocument/2006/relationships/printerSettings" Target="../printerSettings/printerSettings264.bin"/><Relationship Id="rId10" Type="http://schemas.openxmlformats.org/officeDocument/2006/relationships/printerSettings" Target="../printerSettings/printerSettings238.bin"/><Relationship Id="rId19" Type="http://schemas.openxmlformats.org/officeDocument/2006/relationships/printerSettings" Target="../printerSettings/printerSettings247.bin"/><Relationship Id="rId31" Type="http://schemas.openxmlformats.org/officeDocument/2006/relationships/printerSettings" Target="../printerSettings/printerSettings259.bin"/><Relationship Id="rId4" Type="http://schemas.openxmlformats.org/officeDocument/2006/relationships/printerSettings" Target="../printerSettings/printerSettings232.bin"/><Relationship Id="rId9" Type="http://schemas.openxmlformats.org/officeDocument/2006/relationships/printerSettings" Target="../printerSettings/printerSettings237.bin"/><Relationship Id="rId14" Type="http://schemas.openxmlformats.org/officeDocument/2006/relationships/printerSettings" Target="../printerSettings/printerSettings242.bin"/><Relationship Id="rId22" Type="http://schemas.openxmlformats.org/officeDocument/2006/relationships/printerSettings" Target="../printerSettings/printerSettings250.bin"/><Relationship Id="rId27" Type="http://schemas.openxmlformats.org/officeDocument/2006/relationships/printerSettings" Target="../printerSettings/printerSettings255.bin"/><Relationship Id="rId30" Type="http://schemas.openxmlformats.org/officeDocument/2006/relationships/printerSettings" Target="../printerSettings/printerSettings258.bin"/><Relationship Id="rId35" Type="http://schemas.openxmlformats.org/officeDocument/2006/relationships/printerSettings" Target="../printerSettings/printerSettings263.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274.bin"/><Relationship Id="rId13" Type="http://schemas.openxmlformats.org/officeDocument/2006/relationships/printerSettings" Target="../printerSettings/printerSettings279.bin"/><Relationship Id="rId18" Type="http://schemas.openxmlformats.org/officeDocument/2006/relationships/printerSettings" Target="../printerSettings/printerSettings284.bin"/><Relationship Id="rId26" Type="http://schemas.openxmlformats.org/officeDocument/2006/relationships/printerSettings" Target="../printerSettings/printerSettings292.bin"/><Relationship Id="rId3" Type="http://schemas.openxmlformats.org/officeDocument/2006/relationships/printerSettings" Target="../printerSettings/printerSettings269.bin"/><Relationship Id="rId21" Type="http://schemas.openxmlformats.org/officeDocument/2006/relationships/printerSettings" Target="../printerSettings/printerSettings287.bin"/><Relationship Id="rId34" Type="http://schemas.openxmlformats.org/officeDocument/2006/relationships/printerSettings" Target="../printerSettings/printerSettings300.bin"/><Relationship Id="rId7" Type="http://schemas.openxmlformats.org/officeDocument/2006/relationships/printerSettings" Target="../printerSettings/printerSettings273.bin"/><Relationship Id="rId12" Type="http://schemas.openxmlformats.org/officeDocument/2006/relationships/printerSettings" Target="../printerSettings/printerSettings278.bin"/><Relationship Id="rId17" Type="http://schemas.openxmlformats.org/officeDocument/2006/relationships/printerSettings" Target="../printerSettings/printerSettings283.bin"/><Relationship Id="rId25" Type="http://schemas.openxmlformats.org/officeDocument/2006/relationships/printerSettings" Target="../printerSettings/printerSettings291.bin"/><Relationship Id="rId33" Type="http://schemas.openxmlformats.org/officeDocument/2006/relationships/printerSettings" Target="../printerSettings/printerSettings299.bin"/><Relationship Id="rId38" Type="http://schemas.openxmlformats.org/officeDocument/2006/relationships/printerSettings" Target="../printerSettings/printerSettings304.bin"/><Relationship Id="rId2" Type="http://schemas.openxmlformats.org/officeDocument/2006/relationships/printerSettings" Target="../printerSettings/printerSettings268.bin"/><Relationship Id="rId16" Type="http://schemas.openxmlformats.org/officeDocument/2006/relationships/printerSettings" Target="../printerSettings/printerSettings282.bin"/><Relationship Id="rId20" Type="http://schemas.openxmlformats.org/officeDocument/2006/relationships/printerSettings" Target="../printerSettings/printerSettings286.bin"/><Relationship Id="rId29" Type="http://schemas.openxmlformats.org/officeDocument/2006/relationships/printerSettings" Target="../printerSettings/printerSettings295.bin"/><Relationship Id="rId1" Type="http://schemas.openxmlformats.org/officeDocument/2006/relationships/printerSettings" Target="../printerSettings/printerSettings267.bin"/><Relationship Id="rId6" Type="http://schemas.openxmlformats.org/officeDocument/2006/relationships/printerSettings" Target="../printerSettings/printerSettings272.bin"/><Relationship Id="rId11" Type="http://schemas.openxmlformats.org/officeDocument/2006/relationships/printerSettings" Target="../printerSettings/printerSettings277.bin"/><Relationship Id="rId24" Type="http://schemas.openxmlformats.org/officeDocument/2006/relationships/printerSettings" Target="../printerSettings/printerSettings290.bin"/><Relationship Id="rId32" Type="http://schemas.openxmlformats.org/officeDocument/2006/relationships/printerSettings" Target="../printerSettings/printerSettings298.bin"/><Relationship Id="rId37" Type="http://schemas.openxmlformats.org/officeDocument/2006/relationships/printerSettings" Target="../printerSettings/printerSettings303.bin"/><Relationship Id="rId5" Type="http://schemas.openxmlformats.org/officeDocument/2006/relationships/printerSettings" Target="../printerSettings/printerSettings271.bin"/><Relationship Id="rId15" Type="http://schemas.openxmlformats.org/officeDocument/2006/relationships/printerSettings" Target="../printerSettings/printerSettings281.bin"/><Relationship Id="rId23" Type="http://schemas.openxmlformats.org/officeDocument/2006/relationships/printerSettings" Target="../printerSettings/printerSettings289.bin"/><Relationship Id="rId28" Type="http://schemas.openxmlformats.org/officeDocument/2006/relationships/printerSettings" Target="../printerSettings/printerSettings294.bin"/><Relationship Id="rId36" Type="http://schemas.openxmlformats.org/officeDocument/2006/relationships/printerSettings" Target="../printerSettings/printerSettings302.bin"/><Relationship Id="rId10" Type="http://schemas.openxmlformats.org/officeDocument/2006/relationships/printerSettings" Target="../printerSettings/printerSettings276.bin"/><Relationship Id="rId19" Type="http://schemas.openxmlformats.org/officeDocument/2006/relationships/printerSettings" Target="../printerSettings/printerSettings285.bin"/><Relationship Id="rId31" Type="http://schemas.openxmlformats.org/officeDocument/2006/relationships/printerSettings" Target="../printerSettings/printerSettings297.bin"/><Relationship Id="rId4" Type="http://schemas.openxmlformats.org/officeDocument/2006/relationships/printerSettings" Target="../printerSettings/printerSettings270.bin"/><Relationship Id="rId9" Type="http://schemas.openxmlformats.org/officeDocument/2006/relationships/printerSettings" Target="../printerSettings/printerSettings275.bin"/><Relationship Id="rId14" Type="http://schemas.openxmlformats.org/officeDocument/2006/relationships/printerSettings" Target="../printerSettings/printerSettings280.bin"/><Relationship Id="rId22" Type="http://schemas.openxmlformats.org/officeDocument/2006/relationships/printerSettings" Target="../printerSettings/printerSettings288.bin"/><Relationship Id="rId27" Type="http://schemas.openxmlformats.org/officeDocument/2006/relationships/printerSettings" Target="../printerSettings/printerSettings293.bin"/><Relationship Id="rId30" Type="http://schemas.openxmlformats.org/officeDocument/2006/relationships/printerSettings" Target="../printerSettings/printerSettings296.bin"/><Relationship Id="rId35" Type="http://schemas.openxmlformats.org/officeDocument/2006/relationships/printerSettings" Target="../printerSettings/printerSettings301.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312.bin"/><Relationship Id="rId13" Type="http://schemas.openxmlformats.org/officeDocument/2006/relationships/printerSettings" Target="../printerSettings/printerSettings317.bin"/><Relationship Id="rId18" Type="http://schemas.openxmlformats.org/officeDocument/2006/relationships/printerSettings" Target="../printerSettings/printerSettings322.bin"/><Relationship Id="rId26" Type="http://schemas.openxmlformats.org/officeDocument/2006/relationships/printerSettings" Target="../printerSettings/printerSettings330.bin"/><Relationship Id="rId3" Type="http://schemas.openxmlformats.org/officeDocument/2006/relationships/printerSettings" Target="../printerSettings/printerSettings307.bin"/><Relationship Id="rId21" Type="http://schemas.openxmlformats.org/officeDocument/2006/relationships/printerSettings" Target="../printerSettings/printerSettings325.bin"/><Relationship Id="rId34" Type="http://schemas.openxmlformats.org/officeDocument/2006/relationships/printerSettings" Target="../printerSettings/printerSettings338.bin"/><Relationship Id="rId7" Type="http://schemas.openxmlformats.org/officeDocument/2006/relationships/printerSettings" Target="../printerSettings/printerSettings311.bin"/><Relationship Id="rId12" Type="http://schemas.openxmlformats.org/officeDocument/2006/relationships/printerSettings" Target="../printerSettings/printerSettings316.bin"/><Relationship Id="rId17" Type="http://schemas.openxmlformats.org/officeDocument/2006/relationships/printerSettings" Target="../printerSettings/printerSettings321.bin"/><Relationship Id="rId25" Type="http://schemas.openxmlformats.org/officeDocument/2006/relationships/printerSettings" Target="../printerSettings/printerSettings329.bin"/><Relationship Id="rId33" Type="http://schemas.openxmlformats.org/officeDocument/2006/relationships/printerSettings" Target="../printerSettings/printerSettings337.bin"/><Relationship Id="rId38" Type="http://schemas.openxmlformats.org/officeDocument/2006/relationships/printerSettings" Target="../printerSettings/printerSettings342.bin"/><Relationship Id="rId2" Type="http://schemas.openxmlformats.org/officeDocument/2006/relationships/printerSettings" Target="../printerSettings/printerSettings306.bin"/><Relationship Id="rId16" Type="http://schemas.openxmlformats.org/officeDocument/2006/relationships/printerSettings" Target="../printerSettings/printerSettings320.bin"/><Relationship Id="rId20" Type="http://schemas.openxmlformats.org/officeDocument/2006/relationships/printerSettings" Target="../printerSettings/printerSettings324.bin"/><Relationship Id="rId29" Type="http://schemas.openxmlformats.org/officeDocument/2006/relationships/printerSettings" Target="../printerSettings/printerSettings333.bin"/><Relationship Id="rId1" Type="http://schemas.openxmlformats.org/officeDocument/2006/relationships/printerSettings" Target="../printerSettings/printerSettings305.bin"/><Relationship Id="rId6" Type="http://schemas.openxmlformats.org/officeDocument/2006/relationships/printerSettings" Target="../printerSettings/printerSettings310.bin"/><Relationship Id="rId11" Type="http://schemas.openxmlformats.org/officeDocument/2006/relationships/printerSettings" Target="../printerSettings/printerSettings315.bin"/><Relationship Id="rId24" Type="http://schemas.openxmlformats.org/officeDocument/2006/relationships/printerSettings" Target="../printerSettings/printerSettings328.bin"/><Relationship Id="rId32" Type="http://schemas.openxmlformats.org/officeDocument/2006/relationships/printerSettings" Target="../printerSettings/printerSettings336.bin"/><Relationship Id="rId37" Type="http://schemas.openxmlformats.org/officeDocument/2006/relationships/printerSettings" Target="../printerSettings/printerSettings341.bin"/><Relationship Id="rId5" Type="http://schemas.openxmlformats.org/officeDocument/2006/relationships/printerSettings" Target="../printerSettings/printerSettings309.bin"/><Relationship Id="rId15" Type="http://schemas.openxmlformats.org/officeDocument/2006/relationships/printerSettings" Target="../printerSettings/printerSettings319.bin"/><Relationship Id="rId23" Type="http://schemas.openxmlformats.org/officeDocument/2006/relationships/printerSettings" Target="../printerSettings/printerSettings327.bin"/><Relationship Id="rId28" Type="http://schemas.openxmlformats.org/officeDocument/2006/relationships/printerSettings" Target="../printerSettings/printerSettings332.bin"/><Relationship Id="rId36" Type="http://schemas.openxmlformats.org/officeDocument/2006/relationships/printerSettings" Target="../printerSettings/printerSettings340.bin"/><Relationship Id="rId10" Type="http://schemas.openxmlformats.org/officeDocument/2006/relationships/printerSettings" Target="../printerSettings/printerSettings314.bin"/><Relationship Id="rId19" Type="http://schemas.openxmlformats.org/officeDocument/2006/relationships/printerSettings" Target="../printerSettings/printerSettings323.bin"/><Relationship Id="rId31" Type="http://schemas.openxmlformats.org/officeDocument/2006/relationships/printerSettings" Target="../printerSettings/printerSettings335.bin"/><Relationship Id="rId4" Type="http://schemas.openxmlformats.org/officeDocument/2006/relationships/printerSettings" Target="../printerSettings/printerSettings308.bin"/><Relationship Id="rId9" Type="http://schemas.openxmlformats.org/officeDocument/2006/relationships/printerSettings" Target="../printerSettings/printerSettings313.bin"/><Relationship Id="rId14" Type="http://schemas.openxmlformats.org/officeDocument/2006/relationships/printerSettings" Target="../printerSettings/printerSettings318.bin"/><Relationship Id="rId22" Type="http://schemas.openxmlformats.org/officeDocument/2006/relationships/printerSettings" Target="../printerSettings/printerSettings326.bin"/><Relationship Id="rId27" Type="http://schemas.openxmlformats.org/officeDocument/2006/relationships/printerSettings" Target="../printerSettings/printerSettings331.bin"/><Relationship Id="rId30" Type="http://schemas.openxmlformats.org/officeDocument/2006/relationships/printerSettings" Target="../printerSettings/printerSettings334.bin"/><Relationship Id="rId35" Type="http://schemas.openxmlformats.org/officeDocument/2006/relationships/printerSettings" Target="../printerSettings/printerSettings3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2:AU432"/>
  <sheetViews>
    <sheetView tabSelected="1" view="pageBreakPreview" zoomScale="70" zoomScaleNormal="100" zoomScaleSheetLayoutView="70" zoomScalePageLayoutView="85" workbookViewId="0">
      <pane xSplit="4" ySplit="7" topLeftCell="E8" activePane="bottomRight" state="frozen"/>
      <selection pane="topRight" activeCell="E1" sqref="E1"/>
      <selection pane="bottomLeft" activeCell="A8" sqref="A8"/>
      <selection pane="bottomRight" activeCell="E8" sqref="E8"/>
    </sheetView>
  </sheetViews>
  <sheetFormatPr defaultColWidth="9" defaultRowHeight="13.2"/>
  <cols>
    <col min="1" max="1" width="6.88671875" style="281" customWidth="1"/>
    <col min="2" max="2" width="62.109375" style="281" customWidth="1"/>
    <col min="3" max="3" width="11.44140625" style="281" customWidth="1"/>
    <col min="4" max="4" width="15.6640625" style="281" customWidth="1"/>
    <col min="5" max="5" width="13.6640625" style="281" customWidth="1"/>
    <col min="6" max="6" width="20.109375" style="281" customWidth="1"/>
    <col min="7" max="7" width="9.109375" style="281" customWidth="1"/>
    <col min="8" max="9" width="9" style="281" customWidth="1"/>
    <col min="10" max="10" width="52.6640625" style="281" customWidth="1"/>
    <col min="11" max="11" width="13.88671875" style="281" customWidth="1"/>
    <col min="12" max="12" width="45.109375" style="281" customWidth="1"/>
    <col min="13" max="13" width="14.109375" style="281" customWidth="1"/>
    <col min="14" max="14" width="14.88671875" style="831" customWidth="1"/>
    <col min="15" max="16" width="12.88671875" style="281" customWidth="1"/>
    <col min="17" max="17" width="13.88671875" style="597" customWidth="1"/>
    <col min="18" max="18" width="51.6640625" style="597" customWidth="1"/>
    <col min="19" max="19" width="12.88671875" style="281" customWidth="1"/>
    <col min="20" max="20" width="14.88671875" style="281" customWidth="1"/>
    <col min="21" max="21" width="14.109375" style="281" customWidth="1"/>
    <col min="22" max="22" width="31.6640625" style="281" customWidth="1"/>
    <col min="23" max="23" width="6.6640625" style="281" customWidth="1"/>
    <col min="24" max="24" width="4.6640625" style="281" customWidth="1"/>
    <col min="25" max="25" width="2.6640625" style="281" customWidth="1"/>
    <col min="26" max="26" width="5.6640625" style="598" customWidth="1"/>
    <col min="27" max="27" width="2.6640625" style="486" customWidth="1"/>
    <col min="28" max="28" width="5.88671875" style="281" customWidth="1"/>
    <col min="29" max="29" width="6.6640625" style="281" customWidth="1"/>
    <col min="30" max="30" width="4.6640625" style="281" customWidth="1"/>
    <col min="31" max="31" width="2.6640625" style="281" customWidth="1"/>
    <col min="32" max="32" width="5.88671875" style="281" customWidth="1"/>
    <col min="33" max="34" width="2.6640625" style="281" customWidth="1"/>
    <col min="35" max="35" width="6.6640625" style="281" customWidth="1"/>
    <col min="36" max="36" width="4.6640625" style="281" customWidth="1"/>
    <col min="37" max="37" width="2.6640625" style="281" customWidth="1"/>
    <col min="38" max="38" width="5.88671875" style="281" customWidth="1"/>
    <col min="39" max="40" width="2.6640625" style="281" customWidth="1"/>
    <col min="41" max="41" width="15.6640625" style="281" customWidth="1"/>
    <col min="42" max="42" width="16.109375" style="281" customWidth="1"/>
    <col min="43" max="44" width="4.88671875" style="281" customWidth="1"/>
    <col min="45" max="45" width="5" style="281" customWidth="1"/>
    <col min="46" max="46" width="9" style="281" customWidth="1"/>
    <col min="47" max="16384" width="9" style="281"/>
  </cols>
  <sheetData>
    <row r="2" spans="1:45" ht="19.2">
      <c r="A2" s="596" t="s">
        <v>159</v>
      </c>
    </row>
    <row r="3" spans="1:45" ht="21">
      <c r="A3" s="599" t="s">
        <v>1155</v>
      </c>
      <c r="B3" s="599"/>
      <c r="C3" s="599"/>
      <c r="D3" s="599"/>
      <c r="E3" s="599"/>
      <c r="F3" s="599"/>
      <c r="G3" s="599"/>
      <c r="H3" s="599"/>
      <c r="I3" s="599"/>
      <c r="J3" s="599"/>
      <c r="K3" s="599"/>
      <c r="L3" s="599"/>
      <c r="M3" s="599"/>
      <c r="N3" s="832"/>
      <c r="O3" s="599"/>
      <c r="P3" s="599"/>
      <c r="Q3" s="599"/>
      <c r="R3" s="599"/>
      <c r="S3" s="599"/>
      <c r="T3" s="599"/>
      <c r="U3" s="599"/>
      <c r="V3" s="599"/>
      <c r="W3" s="600"/>
      <c r="X3" s="600"/>
      <c r="Y3" s="600"/>
      <c r="Z3" s="601"/>
      <c r="AA3" s="600"/>
      <c r="AB3" s="600"/>
      <c r="AC3" s="305"/>
      <c r="AD3" s="305"/>
      <c r="AE3" s="600"/>
      <c r="AF3" s="600"/>
      <c r="AG3" s="600"/>
      <c r="AH3" s="600"/>
      <c r="AI3" s="600"/>
      <c r="AJ3" s="600"/>
      <c r="AK3" s="600"/>
      <c r="AL3" s="600"/>
      <c r="AM3" s="600"/>
      <c r="AN3" s="600"/>
      <c r="AO3" s="600"/>
      <c r="AP3" s="600"/>
    </row>
    <row r="4" spans="1:45" ht="13.8" thickBot="1">
      <c r="A4" s="602"/>
      <c r="B4" s="603"/>
      <c r="C4" s="603"/>
      <c r="D4" s="603"/>
      <c r="E4" s="603"/>
      <c r="F4" s="603"/>
      <c r="G4" s="603"/>
      <c r="H4" s="603"/>
      <c r="I4" s="486"/>
      <c r="J4" s="486"/>
      <c r="K4" s="486"/>
      <c r="L4" s="486"/>
      <c r="M4" s="486"/>
      <c r="N4" s="833"/>
      <c r="O4" s="486"/>
      <c r="P4" s="486"/>
      <c r="Q4" s="604"/>
      <c r="R4" s="604"/>
      <c r="S4" s="486"/>
      <c r="T4" s="486"/>
      <c r="U4" s="603"/>
      <c r="V4" s="771"/>
      <c r="W4" s="605"/>
      <c r="X4" s="605"/>
      <c r="Y4" s="605"/>
      <c r="Z4" s="606"/>
      <c r="AA4" s="605"/>
      <c r="AB4" s="605"/>
      <c r="AC4" s="605"/>
      <c r="AD4" s="605"/>
      <c r="AE4" s="605"/>
      <c r="AF4" s="605"/>
      <c r="AG4" s="605"/>
      <c r="AH4" s="605"/>
      <c r="AI4" s="605"/>
      <c r="AJ4" s="605"/>
      <c r="AK4" s="605"/>
      <c r="AL4" s="605"/>
      <c r="AM4" s="605"/>
      <c r="AN4" s="605"/>
      <c r="AO4" s="605"/>
      <c r="AP4" s="1077" t="s">
        <v>118</v>
      </c>
      <c r="AQ4" s="1077"/>
      <c r="AR4" s="1077"/>
      <c r="AS4" s="1078"/>
    </row>
    <row r="5" spans="1:45" ht="20.25" customHeight="1">
      <c r="A5" s="1079" t="s">
        <v>65</v>
      </c>
      <c r="B5" s="1055" t="s">
        <v>70</v>
      </c>
      <c r="C5" s="1088" t="s">
        <v>142</v>
      </c>
      <c r="D5" s="1064" t="s">
        <v>143</v>
      </c>
      <c r="E5" s="1084" t="s">
        <v>1156</v>
      </c>
      <c r="F5" s="1095" t="s">
        <v>1157</v>
      </c>
      <c r="G5" s="1104"/>
      <c r="H5" s="1104"/>
      <c r="I5" s="1098"/>
      <c r="J5" s="1064" t="s">
        <v>155</v>
      </c>
      <c r="K5" s="1095" t="s">
        <v>98</v>
      </c>
      <c r="L5" s="1098"/>
      <c r="M5" s="774" t="s">
        <v>1158</v>
      </c>
      <c r="N5" s="834" t="s">
        <v>1159</v>
      </c>
      <c r="O5" s="1094" t="s">
        <v>39</v>
      </c>
      <c r="P5" s="1095" t="s">
        <v>120</v>
      </c>
      <c r="Q5" s="1096"/>
      <c r="R5" s="1097"/>
      <c r="S5" s="1055" t="s">
        <v>76</v>
      </c>
      <c r="T5" s="1055" t="s">
        <v>56</v>
      </c>
      <c r="U5" s="1055" t="s">
        <v>117</v>
      </c>
      <c r="V5" s="1058" t="s">
        <v>36</v>
      </c>
      <c r="W5" s="1067" t="s">
        <v>1168</v>
      </c>
      <c r="X5" s="1067"/>
      <c r="Y5" s="1067"/>
      <c r="Z5" s="1067"/>
      <c r="AA5" s="1067"/>
      <c r="AB5" s="1067"/>
      <c r="AC5" s="1067"/>
      <c r="AD5" s="1067"/>
      <c r="AE5" s="1067"/>
      <c r="AF5" s="1067"/>
      <c r="AG5" s="1067"/>
      <c r="AH5" s="1067"/>
      <c r="AI5" s="1067"/>
      <c r="AJ5" s="1067"/>
      <c r="AK5" s="1067"/>
      <c r="AL5" s="1067"/>
      <c r="AM5" s="1067"/>
      <c r="AN5" s="1067"/>
      <c r="AO5" s="1068"/>
      <c r="AP5" s="1061" t="s">
        <v>156</v>
      </c>
      <c r="AQ5" s="1064" t="s">
        <v>135</v>
      </c>
      <c r="AR5" s="1064" t="s">
        <v>136</v>
      </c>
      <c r="AS5" s="1099" t="s">
        <v>126</v>
      </c>
    </row>
    <row r="6" spans="1:45" ht="20.25" customHeight="1">
      <c r="A6" s="1080"/>
      <c r="B6" s="1082"/>
      <c r="C6" s="1089"/>
      <c r="D6" s="983"/>
      <c r="E6" s="1085"/>
      <c r="F6" s="943" t="s">
        <v>161</v>
      </c>
      <c r="G6" s="943" t="s">
        <v>162</v>
      </c>
      <c r="H6" s="1092" t="s">
        <v>137</v>
      </c>
      <c r="I6" s="983" t="s">
        <v>51</v>
      </c>
      <c r="J6" s="983"/>
      <c r="K6" s="1091" t="s">
        <v>53</v>
      </c>
      <c r="L6" s="943" t="s">
        <v>48</v>
      </c>
      <c r="M6" s="775" t="s">
        <v>37</v>
      </c>
      <c r="N6" s="835" t="s">
        <v>38</v>
      </c>
      <c r="O6" s="1092"/>
      <c r="P6" s="943" t="s">
        <v>78</v>
      </c>
      <c r="Q6" s="1091" t="s">
        <v>77</v>
      </c>
      <c r="R6" s="1102"/>
      <c r="S6" s="1082"/>
      <c r="T6" s="1056"/>
      <c r="U6" s="1056"/>
      <c r="V6" s="1059"/>
      <c r="W6" s="1069"/>
      <c r="X6" s="1069"/>
      <c r="Y6" s="1069"/>
      <c r="Z6" s="1069"/>
      <c r="AA6" s="1069"/>
      <c r="AB6" s="1069"/>
      <c r="AC6" s="1069"/>
      <c r="AD6" s="1069"/>
      <c r="AE6" s="1069"/>
      <c r="AF6" s="1069"/>
      <c r="AG6" s="1069"/>
      <c r="AH6" s="1069"/>
      <c r="AI6" s="1069"/>
      <c r="AJ6" s="1069"/>
      <c r="AK6" s="1069"/>
      <c r="AL6" s="1069"/>
      <c r="AM6" s="1069"/>
      <c r="AN6" s="1069"/>
      <c r="AO6" s="1070"/>
      <c r="AP6" s="1062"/>
      <c r="AQ6" s="1065"/>
      <c r="AR6" s="1065"/>
      <c r="AS6" s="1100"/>
    </row>
    <row r="7" spans="1:45" ht="21.6" customHeight="1" thickBot="1">
      <c r="A7" s="1081"/>
      <c r="B7" s="1083"/>
      <c r="C7" s="1090"/>
      <c r="D7" s="1087"/>
      <c r="E7" s="1086"/>
      <c r="F7" s="1087"/>
      <c r="G7" s="1087"/>
      <c r="H7" s="1093"/>
      <c r="I7" s="1087"/>
      <c r="J7" s="1087"/>
      <c r="K7" s="1090"/>
      <c r="L7" s="1087"/>
      <c r="M7" s="607" t="s">
        <v>44</v>
      </c>
      <c r="N7" s="836" t="s">
        <v>45</v>
      </c>
      <c r="O7" s="608" t="s">
        <v>46</v>
      </c>
      <c r="P7" s="1087"/>
      <c r="Q7" s="1090"/>
      <c r="R7" s="1103"/>
      <c r="S7" s="1083"/>
      <c r="T7" s="1057"/>
      <c r="U7" s="1057"/>
      <c r="V7" s="1060"/>
      <c r="W7" s="1071" t="s">
        <v>674</v>
      </c>
      <c r="X7" s="1071"/>
      <c r="Y7" s="1071"/>
      <c r="Z7" s="1071"/>
      <c r="AA7" s="1071"/>
      <c r="AB7" s="1072"/>
      <c r="AC7" s="1073" t="s">
        <v>675</v>
      </c>
      <c r="AD7" s="1071"/>
      <c r="AE7" s="1071"/>
      <c r="AF7" s="1071"/>
      <c r="AG7" s="1071"/>
      <c r="AH7" s="1072"/>
      <c r="AI7" s="1073" t="s">
        <v>676</v>
      </c>
      <c r="AJ7" s="1071"/>
      <c r="AK7" s="1071"/>
      <c r="AL7" s="1071"/>
      <c r="AM7" s="1071"/>
      <c r="AN7" s="1072"/>
      <c r="AO7" s="789" t="s">
        <v>677</v>
      </c>
      <c r="AP7" s="1063"/>
      <c r="AQ7" s="1066"/>
      <c r="AR7" s="1066"/>
      <c r="AS7" s="1101"/>
    </row>
    <row r="8" spans="1:45" s="482" customFormat="1" ht="21.6" customHeight="1">
      <c r="A8" s="609"/>
      <c r="B8" s="610" t="s">
        <v>163</v>
      </c>
      <c r="C8" s="610"/>
      <c r="D8" s="610"/>
      <c r="E8" s="611"/>
      <c r="F8" s="612"/>
      <c r="G8" s="612"/>
      <c r="H8" s="613"/>
      <c r="I8" s="613"/>
      <c r="J8" s="614"/>
      <c r="K8" s="615"/>
      <c r="L8" s="615"/>
      <c r="M8" s="613"/>
      <c r="N8" s="837"/>
      <c r="O8" s="613"/>
      <c r="P8" s="616"/>
      <c r="Q8" s="617"/>
      <c r="R8" s="614"/>
      <c r="S8" s="611"/>
      <c r="T8" s="611"/>
      <c r="U8" s="611"/>
      <c r="V8" s="618"/>
      <c r="W8" s="619"/>
      <c r="X8" s="619"/>
      <c r="Y8" s="619"/>
      <c r="Z8" s="620"/>
      <c r="AA8" s="619"/>
      <c r="AB8" s="619"/>
      <c r="AC8" s="619"/>
      <c r="AD8" s="619"/>
      <c r="AE8" s="619"/>
      <c r="AF8" s="619"/>
      <c r="AG8" s="619"/>
      <c r="AH8" s="619"/>
      <c r="AI8" s="619"/>
      <c r="AJ8" s="619"/>
      <c r="AK8" s="619"/>
      <c r="AL8" s="619"/>
      <c r="AM8" s="619"/>
      <c r="AN8" s="619"/>
      <c r="AO8" s="619"/>
      <c r="AP8" s="621"/>
      <c r="AQ8" s="611"/>
      <c r="AR8" s="611"/>
      <c r="AS8" s="622"/>
    </row>
    <row r="9" spans="1:45" ht="24" customHeight="1">
      <c r="A9" s="590"/>
      <c r="B9" s="623" t="s">
        <v>164</v>
      </c>
      <c r="C9" s="623"/>
      <c r="D9" s="623"/>
      <c r="E9" s="624"/>
      <c r="F9" s="625"/>
      <c r="G9" s="625"/>
      <c r="H9" s="626"/>
      <c r="I9" s="626"/>
      <c r="J9" s="627"/>
      <c r="K9" s="628"/>
      <c r="L9" s="628"/>
      <c r="M9" s="626"/>
      <c r="N9" s="838"/>
      <c r="O9" s="626"/>
      <c r="P9" s="629"/>
      <c r="Q9" s="293"/>
      <c r="R9" s="627"/>
      <c r="S9" s="624"/>
      <c r="T9" s="624"/>
      <c r="U9" s="624"/>
      <c r="V9" s="547"/>
      <c r="W9" s="630"/>
      <c r="X9" s="630"/>
      <c r="Y9" s="630"/>
      <c r="Z9" s="631"/>
      <c r="AA9" s="630"/>
      <c r="AB9" s="630"/>
      <c r="AC9" s="630"/>
      <c r="AD9" s="630"/>
      <c r="AE9" s="630"/>
      <c r="AF9" s="630"/>
      <c r="AG9" s="630"/>
      <c r="AH9" s="630"/>
      <c r="AI9" s="630"/>
      <c r="AJ9" s="630"/>
      <c r="AK9" s="630"/>
      <c r="AL9" s="630"/>
      <c r="AM9" s="630"/>
      <c r="AN9" s="630"/>
      <c r="AO9" s="630"/>
      <c r="AP9" s="632"/>
      <c r="AQ9" s="624"/>
      <c r="AR9" s="624"/>
      <c r="AS9" s="633"/>
    </row>
    <row r="10" spans="1:45" ht="153.6" customHeight="1">
      <c r="A10" s="795">
        <v>1</v>
      </c>
      <c r="B10" s="790" t="s">
        <v>603</v>
      </c>
      <c r="C10" s="496" t="s">
        <v>165</v>
      </c>
      <c r="D10" s="496" t="s">
        <v>166</v>
      </c>
      <c r="E10" s="769">
        <v>14.188000000000001</v>
      </c>
      <c r="F10" s="769">
        <v>0</v>
      </c>
      <c r="G10" s="237">
        <v>0</v>
      </c>
      <c r="H10" s="426">
        <f t="shared" ref="H10:H42" si="0">E10+F10-G10</f>
        <v>14.188000000000001</v>
      </c>
      <c r="I10" s="426">
        <v>13</v>
      </c>
      <c r="J10" s="526" t="s">
        <v>1339</v>
      </c>
      <c r="K10" s="791" t="s">
        <v>91</v>
      </c>
      <c r="L10" s="527" t="s">
        <v>1363</v>
      </c>
      <c r="M10" s="769">
        <v>14.188000000000001</v>
      </c>
      <c r="N10" s="839">
        <v>14.188000000000001</v>
      </c>
      <c r="O10" s="236">
        <f>+N10-M10</f>
        <v>0</v>
      </c>
      <c r="P10" s="245">
        <v>0</v>
      </c>
      <c r="Q10" s="475" t="s">
        <v>91</v>
      </c>
      <c r="R10" s="476" t="s">
        <v>2181</v>
      </c>
      <c r="S10" s="799"/>
      <c r="T10" s="460" t="s">
        <v>167</v>
      </c>
      <c r="U10" s="501" t="s">
        <v>2</v>
      </c>
      <c r="V10" s="502" t="s">
        <v>168</v>
      </c>
      <c r="W10" s="300" t="s">
        <v>1052</v>
      </c>
      <c r="X10" s="296"/>
      <c r="Y10" s="753" t="s">
        <v>698</v>
      </c>
      <c r="Z10" s="802">
        <v>1</v>
      </c>
      <c r="AA10" s="753"/>
      <c r="AB10" s="298"/>
      <c r="AC10" s="295"/>
      <c r="AD10" s="296"/>
      <c r="AE10" s="753"/>
      <c r="AF10" s="297"/>
      <c r="AG10" s="753"/>
      <c r="AH10" s="298"/>
      <c r="AI10" s="295"/>
      <c r="AJ10" s="296"/>
      <c r="AK10" s="753"/>
      <c r="AL10" s="297"/>
      <c r="AM10" s="753"/>
      <c r="AN10" s="298"/>
      <c r="AO10" s="783"/>
      <c r="AP10" s="293" t="s">
        <v>1222</v>
      </c>
      <c r="AQ10" s="479" t="s">
        <v>128</v>
      </c>
      <c r="AR10" s="479"/>
      <c r="AS10" s="227"/>
    </row>
    <row r="11" spans="1:45" ht="60" customHeight="1">
      <c r="A11" s="590">
        <v>2</v>
      </c>
      <c r="B11" s="314" t="s">
        <v>1312</v>
      </c>
      <c r="C11" s="235" t="s">
        <v>169</v>
      </c>
      <c r="D11" s="235" t="s">
        <v>170</v>
      </c>
      <c r="E11" s="426">
        <v>56.018000000000001</v>
      </c>
      <c r="F11" s="769">
        <v>0</v>
      </c>
      <c r="G11" s="237">
        <v>0</v>
      </c>
      <c r="H11" s="426">
        <f t="shared" si="0"/>
        <v>56.018000000000001</v>
      </c>
      <c r="I11" s="426">
        <v>53</v>
      </c>
      <c r="J11" s="735" t="s">
        <v>1717</v>
      </c>
      <c r="K11" s="529" t="s">
        <v>91</v>
      </c>
      <c r="L11" s="536" t="s">
        <v>1718</v>
      </c>
      <c r="M11" s="426">
        <v>70</v>
      </c>
      <c r="N11" s="840">
        <v>65.001000000000005</v>
      </c>
      <c r="O11" s="236">
        <f t="shared" ref="O11:O68" si="1">+N11-M11</f>
        <v>-4.9989999999999952</v>
      </c>
      <c r="P11" s="245">
        <v>0</v>
      </c>
      <c r="Q11" s="475" t="s">
        <v>91</v>
      </c>
      <c r="R11" s="314" t="s">
        <v>2183</v>
      </c>
      <c r="S11" s="480" t="s">
        <v>1311</v>
      </c>
      <c r="T11" s="498" t="s">
        <v>167</v>
      </c>
      <c r="U11" s="503" t="s">
        <v>2</v>
      </c>
      <c r="V11" s="504" t="s">
        <v>598</v>
      </c>
      <c r="W11" s="300" t="s">
        <v>1052</v>
      </c>
      <c r="X11" s="296"/>
      <c r="Y11" s="753" t="s">
        <v>698</v>
      </c>
      <c r="Z11" s="564">
        <v>2</v>
      </c>
      <c r="AA11" s="753"/>
      <c r="AB11" s="298"/>
      <c r="AC11" s="295"/>
      <c r="AD11" s="296"/>
      <c r="AE11" s="753"/>
      <c r="AF11" s="297"/>
      <c r="AG11" s="753"/>
      <c r="AH11" s="298"/>
      <c r="AI11" s="295"/>
      <c r="AJ11" s="296"/>
      <c r="AK11" s="753"/>
      <c r="AL11" s="297"/>
      <c r="AM11" s="753"/>
      <c r="AN11" s="298"/>
      <c r="AO11" s="783"/>
      <c r="AP11" s="293" t="s">
        <v>115</v>
      </c>
      <c r="AQ11" s="479" t="s">
        <v>1072</v>
      </c>
      <c r="AR11" s="479"/>
      <c r="AS11" s="227"/>
    </row>
    <row r="12" spans="1:45" ht="43.35" customHeight="1">
      <c r="A12" s="924">
        <v>3</v>
      </c>
      <c r="B12" s="915" t="s">
        <v>1293</v>
      </c>
      <c r="C12" s="922" t="s">
        <v>173</v>
      </c>
      <c r="D12" s="922" t="s">
        <v>170</v>
      </c>
      <c r="E12" s="426">
        <v>26.297000000000001</v>
      </c>
      <c r="F12" s="769">
        <v>0</v>
      </c>
      <c r="G12" s="237">
        <v>0</v>
      </c>
      <c r="H12" s="426">
        <f t="shared" si="0"/>
        <v>26.297000000000001</v>
      </c>
      <c r="I12" s="468">
        <v>21</v>
      </c>
      <c r="J12" s="926" t="s">
        <v>1339</v>
      </c>
      <c r="K12" s="909" t="s">
        <v>91</v>
      </c>
      <c r="L12" s="911" t="s">
        <v>1364</v>
      </c>
      <c r="M12" s="426">
        <v>26.297000000000001</v>
      </c>
      <c r="N12" s="840">
        <v>26.297000000000001</v>
      </c>
      <c r="O12" s="236">
        <f t="shared" si="1"/>
        <v>0</v>
      </c>
      <c r="P12" s="913">
        <v>0</v>
      </c>
      <c r="Q12" s="887" t="s">
        <v>1851</v>
      </c>
      <c r="R12" s="915" t="s">
        <v>1852</v>
      </c>
      <c r="S12" s="887"/>
      <c r="T12" s="917" t="s">
        <v>174</v>
      </c>
      <c r="U12" s="503" t="s">
        <v>2</v>
      </c>
      <c r="V12" s="504" t="s">
        <v>171</v>
      </c>
      <c r="W12" s="905" t="s">
        <v>1052</v>
      </c>
      <c r="X12" s="885"/>
      <c r="Y12" s="885" t="s">
        <v>1270</v>
      </c>
      <c r="Z12" s="907">
        <v>3</v>
      </c>
      <c r="AA12" s="885"/>
      <c r="AB12" s="897"/>
      <c r="AC12" s="893"/>
      <c r="AD12" s="885"/>
      <c r="AE12" s="885"/>
      <c r="AF12" s="895"/>
      <c r="AG12" s="885"/>
      <c r="AH12" s="897"/>
      <c r="AI12" s="893"/>
      <c r="AJ12" s="885"/>
      <c r="AK12" s="885"/>
      <c r="AL12" s="895"/>
      <c r="AM12" s="885"/>
      <c r="AN12" s="897"/>
      <c r="AO12" s="943"/>
      <c r="AP12" s="943" t="s">
        <v>648</v>
      </c>
      <c r="AQ12" s="949" t="s">
        <v>128</v>
      </c>
      <c r="AR12" s="949"/>
      <c r="AS12" s="947"/>
    </row>
    <row r="13" spans="1:45" ht="41.85" customHeight="1">
      <c r="A13" s="925"/>
      <c r="B13" s="916"/>
      <c r="C13" s="923"/>
      <c r="D13" s="923"/>
      <c r="E13" s="426">
        <v>417.52499999999998</v>
      </c>
      <c r="F13" s="769">
        <v>0</v>
      </c>
      <c r="G13" s="237">
        <v>0</v>
      </c>
      <c r="H13" s="426">
        <f t="shared" si="0"/>
        <v>417.52499999999998</v>
      </c>
      <c r="I13" s="469">
        <v>375</v>
      </c>
      <c r="J13" s="932"/>
      <c r="K13" s="910"/>
      <c r="L13" s="919"/>
      <c r="M13" s="426">
        <v>417.52499999999998</v>
      </c>
      <c r="N13" s="840">
        <v>417.52499999999998</v>
      </c>
      <c r="O13" s="236">
        <f t="shared" si="1"/>
        <v>0</v>
      </c>
      <c r="P13" s="914">
        <v>0</v>
      </c>
      <c r="Q13" s="888"/>
      <c r="R13" s="916"/>
      <c r="S13" s="888"/>
      <c r="T13" s="918"/>
      <c r="U13" s="503" t="s">
        <v>175</v>
      </c>
      <c r="V13" s="504" t="s">
        <v>176</v>
      </c>
      <c r="W13" s="906"/>
      <c r="X13" s="886"/>
      <c r="Y13" s="886"/>
      <c r="Z13" s="908"/>
      <c r="AA13" s="886"/>
      <c r="AB13" s="898"/>
      <c r="AC13" s="894"/>
      <c r="AD13" s="886"/>
      <c r="AE13" s="886"/>
      <c r="AF13" s="896"/>
      <c r="AG13" s="886"/>
      <c r="AH13" s="898"/>
      <c r="AI13" s="894"/>
      <c r="AJ13" s="886"/>
      <c r="AK13" s="886"/>
      <c r="AL13" s="896"/>
      <c r="AM13" s="886"/>
      <c r="AN13" s="898"/>
      <c r="AO13" s="944"/>
      <c r="AP13" s="944"/>
      <c r="AQ13" s="950"/>
      <c r="AR13" s="950"/>
      <c r="AS13" s="948"/>
    </row>
    <row r="14" spans="1:45" ht="52.65" customHeight="1">
      <c r="A14" s="590">
        <v>4</v>
      </c>
      <c r="B14" s="314" t="s">
        <v>1623</v>
      </c>
      <c r="C14" s="235" t="s">
        <v>186</v>
      </c>
      <c r="D14" s="235" t="s">
        <v>1158</v>
      </c>
      <c r="E14" s="426">
        <v>1900</v>
      </c>
      <c r="F14" s="565">
        <v>0</v>
      </c>
      <c r="G14" s="237">
        <v>0</v>
      </c>
      <c r="H14" s="426">
        <f t="shared" si="0"/>
        <v>1900</v>
      </c>
      <c r="I14" s="426">
        <v>1513</v>
      </c>
      <c r="J14" s="528" t="s">
        <v>1813</v>
      </c>
      <c r="K14" s="534" t="s">
        <v>2008</v>
      </c>
      <c r="L14" s="530" t="s">
        <v>2201</v>
      </c>
      <c r="M14" s="426">
        <v>1600</v>
      </c>
      <c r="N14" s="841">
        <v>0</v>
      </c>
      <c r="O14" s="236">
        <f t="shared" si="1"/>
        <v>-1600</v>
      </c>
      <c r="P14" s="769">
        <v>0</v>
      </c>
      <c r="Q14" s="475" t="s">
        <v>2030</v>
      </c>
      <c r="R14" s="314" t="s">
        <v>2036</v>
      </c>
      <c r="S14" s="480"/>
      <c r="T14" s="498" t="s">
        <v>623</v>
      </c>
      <c r="U14" s="503" t="s">
        <v>184</v>
      </c>
      <c r="V14" s="504" t="s">
        <v>185</v>
      </c>
      <c r="W14" s="300" t="s">
        <v>1052</v>
      </c>
      <c r="X14" s="296"/>
      <c r="Y14" s="753" t="s">
        <v>501</v>
      </c>
      <c r="Z14" s="564">
        <v>5</v>
      </c>
      <c r="AA14" s="753"/>
      <c r="AB14" s="298"/>
      <c r="AC14" s="295"/>
      <c r="AD14" s="296"/>
      <c r="AE14" s="753"/>
      <c r="AF14" s="297"/>
      <c r="AG14" s="753"/>
      <c r="AH14" s="298"/>
      <c r="AI14" s="295"/>
      <c r="AJ14" s="296"/>
      <c r="AK14" s="753"/>
      <c r="AL14" s="297"/>
      <c r="AM14" s="753"/>
      <c r="AN14" s="298"/>
      <c r="AO14" s="783"/>
      <c r="AP14" s="293" t="s">
        <v>115</v>
      </c>
      <c r="AQ14" s="479"/>
      <c r="AR14" s="479" t="s">
        <v>128</v>
      </c>
      <c r="AS14" s="227"/>
    </row>
    <row r="15" spans="1:45" ht="194.25" customHeight="1">
      <c r="A15" s="590">
        <v>5</v>
      </c>
      <c r="B15" s="314" t="s">
        <v>1066</v>
      </c>
      <c r="C15" s="235" t="s">
        <v>1243</v>
      </c>
      <c r="D15" s="784" t="s">
        <v>170</v>
      </c>
      <c r="E15" s="426">
        <v>26950</v>
      </c>
      <c r="F15" s="237">
        <v>233</v>
      </c>
      <c r="G15" s="237">
        <v>5430</v>
      </c>
      <c r="H15" s="426">
        <f t="shared" si="0"/>
        <v>21753</v>
      </c>
      <c r="I15" s="426">
        <v>20237</v>
      </c>
      <c r="J15" s="735" t="s">
        <v>1719</v>
      </c>
      <c r="K15" s="529" t="s">
        <v>133</v>
      </c>
      <c r="L15" s="532" t="s">
        <v>1720</v>
      </c>
      <c r="M15" s="426">
        <v>25950</v>
      </c>
      <c r="N15" s="841">
        <v>25950</v>
      </c>
      <c r="O15" s="236">
        <f t="shared" si="1"/>
        <v>0</v>
      </c>
      <c r="P15" s="245">
        <v>0</v>
      </c>
      <c r="Q15" s="475" t="s">
        <v>1847</v>
      </c>
      <c r="R15" s="314" t="s">
        <v>1848</v>
      </c>
      <c r="S15" s="480"/>
      <c r="T15" s="498" t="s">
        <v>1305</v>
      </c>
      <c r="U15" s="503" t="s">
        <v>175</v>
      </c>
      <c r="V15" s="504" t="s">
        <v>176</v>
      </c>
      <c r="W15" s="300" t="s">
        <v>1052</v>
      </c>
      <c r="X15" s="296"/>
      <c r="Y15" s="753" t="s">
        <v>501</v>
      </c>
      <c r="Z15" s="564">
        <v>6</v>
      </c>
      <c r="AA15" s="753"/>
      <c r="AB15" s="298"/>
      <c r="AC15" s="295"/>
      <c r="AD15" s="296"/>
      <c r="AE15" s="753"/>
      <c r="AF15" s="297"/>
      <c r="AG15" s="753"/>
      <c r="AH15" s="298"/>
      <c r="AI15" s="295"/>
      <c r="AJ15" s="296"/>
      <c r="AK15" s="753"/>
      <c r="AL15" s="297"/>
      <c r="AM15" s="753"/>
      <c r="AN15" s="298"/>
      <c r="AO15" s="783"/>
      <c r="AP15" s="293" t="s">
        <v>115</v>
      </c>
      <c r="AQ15" s="521" t="s">
        <v>128</v>
      </c>
      <c r="AR15" s="521" t="s">
        <v>128</v>
      </c>
      <c r="AS15" s="522" t="s">
        <v>119</v>
      </c>
    </row>
    <row r="16" spans="1:45" ht="43.2">
      <c r="A16" s="590">
        <v>6</v>
      </c>
      <c r="B16" s="763" t="s">
        <v>1624</v>
      </c>
      <c r="C16" s="784" t="s">
        <v>178</v>
      </c>
      <c r="D16" s="784" t="s">
        <v>170</v>
      </c>
      <c r="E16" s="770">
        <v>4600</v>
      </c>
      <c r="F16" s="769">
        <v>0</v>
      </c>
      <c r="G16" s="426">
        <v>0</v>
      </c>
      <c r="H16" s="770">
        <f t="shared" si="0"/>
        <v>4600</v>
      </c>
      <c r="I16" s="770">
        <v>4600</v>
      </c>
      <c r="J16" s="526" t="s">
        <v>1339</v>
      </c>
      <c r="K16" s="777" t="s">
        <v>1365</v>
      </c>
      <c r="L16" s="768" t="s">
        <v>1366</v>
      </c>
      <c r="M16" s="770">
        <v>4800</v>
      </c>
      <c r="N16" s="842">
        <v>4800</v>
      </c>
      <c r="O16" s="243">
        <f t="shared" si="1"/>
        <v>0</v>
      </c>
      <c r="P16" s="770">
        <v>0</v>
      </c>
      <c r="Q16" s="750" t="s">
        <v>91</v>
      </c>
      <c r="R16" s="763" t="s">
        <v>1625</v>
      </c>
      <c r="S16" s="800"/>
      <c r="T16" s="487" t="s">
        <v>623</v>
      </c>
      <c r="U16" s="756" t="s">
        <v>184</v>
      </c>
      <c r="V16" s="505" t="s">
        <v>185</v>
      </c>
      <c r="W16" s="300" t="s">
        <v>1052</v>
      </c>
      <c r="X16" s="296"/>
      <c r="Y16" s="753" t="s">
        <v>501</v>
      </c>
      <c r="Z16" s="564">
        <v>7</v>
      </c>
      <c r="AA16" s="753"/>
      <c r="AB16" s="298"/>
      <c r="AC16" s="295"/>
      <c r="AD16" s="296"/>
      <c r="AE16" s="753"/>
      <c r="AF16" s="297"/>
      <c r="AG16" s="753"/>
      <c r="AH16" s="298"/>
      <c r="AI16" s="295"/>
      <c r="AJ16" s="296"/>
      <c r="AK16" s="753"/>
      <c r="AL16" s="297"/>
      <c r="AM16" s="753"/>
      <c r="AN16" s="298"/>
      <c r="AO16" s="783"/>
      <c r="AP16" s="293" t="s">
        <v>1222</v>
      </c>
      <c r="AQ16" s="788"/>
      <c r="AR16" s="788" t="s">
        <v>128</v>
      </c>
      <c r="AS16" s="782" t="s">
        <v>128</v>
      </c>
    </row>
    <row r="17" spans="1:45" ht="60" customHeight="1">
      <c r="A17" s="590">
        <v>7</v>
      </c>
      <c r="B17" s="314" t="s">
        <v>189</v>
      </c>
      <c r="C17" s="235" t="s">
        <v>178</v>
      </c>
      <c r="D17" s="235" t="s">
        <v>1240</v>
      </c>
      <c r="E17" s="426">
        <v>1219</v>
      </c>
      <c r="F17" s="769">
        <v>0</v>
      </c>
      <c r="G17" s="237">
        <v>0</v>
      </c>
      <c r="H17" s="770">
        <f t="shared" si="0"/>
        <v>1219</v>
      </c>
      <c r="I17" s="426">
        <v>1027</v>
      </c>
      <c r="J17" s="526" t="s">
        <v>1339</v>
      </c>
      <c r="K17" s="529" t="s">
        <v>1365</v>
      </c>
      <c r="L17" s="533" t="s">
        <v>1367</v>
      </c>
      <c r="M17" s="426">
        <v>1100</v>
      </c>
      <c r="N17" s="840">
        <v>1100</v>
      </c>
      <c r="O17" s="236">
        <f t="shared" si="1"/>
        <v>0</v>
      </c>
      <c r="P17" s="769">
        <v>0</v>
      </c>
      <c r="Q17" s="475" t="s">
        <v>91</v>
      </c>
      <c r="R17" s="314" t="s">
        <v>1626</v>
      </c>
      <c r="S17" s="480"/>
      <c r="T17" s="498" t="s">
        <v>623</v>
      </c>
      <c r="U17" s="503" t="s">
        <v>184</v>
      </c>
      <c r="V17" s="504" t="s">
        <v>185</v>
      </c>
      <c r="W17" s="300" t="s">
        <v>1052</v>
      </c>
      <c r="X17" s="296"/>
      <c r="Y17" s="753" t="s">
        <v>501</v>
      </c>
      <c r="Z17" s="564">
        <v>8</v>
      </c>
      <c r="AA17" s="753"/>
      <c r="AB17" s="298"/>
      <c r="AC17" s="295"/>
      <c r="AD17" s="296"/>
      <c r="AE17" s="753"/>
      <c r="AF17" s="297"/>
      <c r="AG17" s="753"/>
      <c r="AH17" s="298"/>
      <c r="AI17" s="295"/>
      <c r="AJ17" s="296"/>
      <c r="AK17" s="753"/>
      <c r="AL17" s="297"/>
      <c r="AM17" s="753"/>
      <c r="AN17" s="298"/>
      <c r="AO17" s="783"/>
      <c r="AP17" s="293" t="s">
        <v>727</v>
      </c>
      <c r="AQ17" s="521"/>
      <c r="AR17" s="521" t="s">
        <v>128</v>
      </c>
      <c r="AS17" s="522"/>
    </row>
    <row r="18" spans="1:45" ht="73.5" customHeight="1">
      <c r="A18" s="590">
        <v>8</v>
      </c>
      <c r="B18" s="455" t="s">
        <v>1053</v>
      </c>
      <c r="C18" s="235" t="s">
        <v>216</v>
      </c>
      <c r="D18" s="235" t="s">
        <v>1241</v>
      </c>
      <c r="E18" s="426">
        <v>3400</v>
      </c>
      <c r="F18" s="426">
        <v>20987.812000000002</v>
      </c>
      <c r="G18" s="237">
        <v>2920.6523900000002</v>
      </c>
      <c r="H18" s="426">
        <f t="shared" si="0"/>
        <v>21467.159610000002</v>
      </c>
      <c r="I18" s="426">
        <v>6745.9598660000001</v>
      </c>
      <c r="J18" s="322" t="s">
        <v>1721</v>
      </c>
      <c r="K18" s="786" t="s">
        <v>150</v>
      </c>
      <c r="L18" s="767" t="s">
        <v>1722</v>
      </c>
      <c r="M18" s="426">
        <v>11600</v>
      </c>
      <c r="N18" s="841">
        <v>0</v>
      </c>
      <c r="O18" s="236">
        <f t="shared" si="1"/>
        <v>-11600</v>
      </c>
      <c r="P18" s="426">
        <v>0</v>
      </c>
      <c r="Q18" s="475" t="s">
        <v>1849</v>
      </c>
      <c r="R18" s="314" t="s">
        <v>1850</v>
      </c>
      <c r="S18" s="480"/>
      <c r="T18" s="506" t="s">
        <v>627</v>
      </c>
      <c r="U18" s="507" t="s">
        <v>1627</v>
      </c>
      <c r="V18" s="508" t="s">
        <v>1628</v>
      </c>
      <c r="W18" s="300" t="s">
        <v>1052</v>
      </c>
      <c r="X18" s="566"/>
      <c r="Y18" s="545" t="s">
        <v>501</v>
      </c>
      <c r="Z18" s="567">
        <v>10</v>
      </c>
      <c r="AA18" s="568"/>
      <c r="AB18" s="298"/>
      <c r="AC18" s="557"/>
      <c r="AD18" s="566"/>
      <c r="AE18" s="568"/>
      <c r="AF18" s="297"/>
      <c r="AG18" s="569"/>
      <c r="AH18" s="549"/>
      <c r="AI18" s="295"/>
      <c r="AJ18" s="300"/>
      <c r="AK18" s="545"/>
      <c r="AL18" s="297"/>
      <c r="AM18" s="545"/>
      <c r="AN18" s="298"/>
      <c r="AO18" s="235"/>
      <c r="AP18" s="755" t="s">
        <v>114</v>
      </c>
      <c r="AQ18" s="787"/>
      <c r="AR18" s="787" t="s">
        <v>128</v>
      </c>
      <c r="AS18" s="781"/>
    </row>
    <row r="19" spans="1:45" ht="27.75" customHeight="1">
      <c r="A19" s="924">
        <v>9</v>
      </c>
      <c r="B19" s="915" t="s">
        <v>2009</v>
      </c>
      <c r="C19" s="922" t="s">
        <v>190</v>
      </c>
      <c r="D19" s="930" t="s">
        <v>170</v>
      </c>
      <c r="E19" s="426">
        <v>12.201000000000001</v>
      </c>
      <c r="F19" s="769">
        <v>0</v>
      </c>
      <c r="G19" s="237">
        <v>0</v>
      </c>
      <c r="H19" s="426">
        <f t="shared" si="0"/>
        <v>12.201000000000001</v>
      </c>
      <c r="I19" s="426">
        <v>10</v>
      </c>
      <c r="J19" s="926" t="s">
        <v>1814</v>
      </c>
      <c r="K19" s="786" t="s">
        <v>91</v>
      </c>
      <c r="L19" s="778" t="s">
        <v>1828</v>
      </c>
      <c r="M19" s="426">
        <v>11.895</v>
      </c>
      <c r="N19" s="840">
        <v>12.201000000000001</v>
      </c>
      <c r="O19" s="236">
        <f t="shared" si="1"/>
        <v>0.30600000000000094</v>
      </c>
      <c r="P19" s="913">
        <v>0</v>
      </c>
      <c r="Q19" s="887" t="s">
        <v>91</v>
      </c>
      <c r="R19" s="915" t="s">
        <v>2182</v>
      </c>
      <c r="S19" s="887"/>
      <c r="T19" s="917" t="s">
        <v>174</v>
      </c>
      <c r="U19" s="503" t="s">
        <v>2</v>
      </c>
      <c r="V19" s="504" t="s">
        <v>171</v>
      </c>
      <c r="W19" s="885" t="s">
        <v>1052</v>
      </c>
      <c r="X19" s="885"/>
      <c r="Y19" s="885" t="s">
        <v>1271</v>
      </c>
      <c r="Z19" s="907">
        <v>9</v>
      </c>
      <c r="AA19" s="885"/>
      <c r="AB19" s="897"/>
      <c r="AC19" s="893"/>
      <c r="AD19" s="885"/>
      <c r="AE19" s="885"/>
      <c r="AF19" s="895"/>
      <c r="AG19" s="885"/>
      <c r="AH19" s="897"/>
      <c r="AI19" s="893"/>
      <c r="AJ19" s="885"/>
      <c r="AK19" s="885"/>
      <c r="AL19" s="895"/>
      <c r="AM19" s="885"/>
      <c r="AN19" s="897"/>
      <c r="AO19" s="943"/>
      <c r="AP19" s="293" t="s">
        <v>115</v>
      </c>
      <c r="AQ19" s="949" t="s">
        <v>172</v>
      </c>
      <c r="AR19" s="949"/>
      <c r="AS19" s="947"/>
    </row>
    <row r="20" spans="1:45" ht="64.349999999999994" customHeight="1">
      <c r="A20" s="925"/>
      <c r="B20" s="916"/>
      <c r="C20" s="923"/>
      <c r="D20" s="931"/>
      <c r="E20" s="426">
        <v>307.36900000000003</v>
      </c>
      <c r="F20" s="769">
        <v>0</v>
      </c>
      <c r="G20" s="426">
        <v>0</v>
      </c>
      <c r="H20" s="426">
        <f t="shared" si="0"/>
        <v>307.36900000000003</v>
      </c>
      <c r="I20" s="426">
        <v>241</v>
      </c>
      <c r="J20" s="932"/>
      <c r="K20" s="777"/>
      <c r="L20" s="779"/>
      <c r="M20" s="426">
        <v>168.488</v>
      </c>
      <c r="N20" s="840">
        <v>159.47999999999999</v>
      </c>
      <c r="O20" s="236">
        <f t="shared" si="1"/>
        <v>-9.0080000000000098</v>
      </c>
      <c r="P20" s="914">
        <v>0</v>
      </c>
      <c r="Q20" s="888"/>
      <c r="R20" s="916"/>
      <c r="S20" s="888"/>
      <c r="T20" s="918"/>
      <c r="U20" s="503" t="s">
        <v>175</v>
      </c>
      <c r="V20" s="504" t="s">
        <v>176</v>
      </c>
      <c r="W20" s="886"/>
      <c r="X20" s="886"/>
      <c r="Y20" s="886"/>
      <c r="Z20" s="908"/>
      <c r="AA20" s="886"/>
      <c r="AB20" s="898"/>
      <c r="AC20" s="894"/>
      <c r="AD20" s="886"/>
      <c r="AE20" s="886"/>
      <c r="AF20" s="896"/>
      <c r="AG20" s="886"/>
      <c r="AH20" s="898"/>
      <c r="AI20" s="894"/>
      <c r="AJ20" s="886"/>
      <c r="AK20" s="886"/>
      <c r="AL20" s="896"/>
      <c r="AM20" s="886"/>
      <c r="AN20" s="898"/>
      <c r="AO20" s="944"/>
      <c r="AP20" s="293" t="s">
        <v>115</v>
      </c>
      <c r="AQ20" s="950"/>
      <c r="AR20" s="950"/>
      <c r="AS20" s="948"/>
    </row>
    <row r="21" spans="1:45" ht="63.15" customHeight="1">
      <c r="A21" s="924">
        <v>10</v>
      </c>
      <c r="B21" s="915" t="s">
        <v>1294</v>
      </c>
      <c r="C21" s="922" t="s">
        <v>191</v>
      </c>
      <c r="D21" s="930" t="s">
        <v>1242</v>
      </c>
      <c r="E21" s="426">
        <v>29.305</v>
      </c>
      <c r="F21" s="769">
        <v>0</v>
      </c>
      <c r="G21" s="237">
        <v>0</v>
      </c>
      <c r="H21" s="426">
        <f t="shared" si="0"/>
        <v>29.305</v>
      </c>
      <c r="I21" s="426">
        <v>16</v>
      </c>
      <c r="J21" s="933" t="s">
        <v>1723</v>
      </c>
      <c r="K21" s="945" t="s">
        <v>1724</v>
      </c>
      <c r="L21" s="911" t="s">
        <v>1725</v>
      </c>
      <c r="M21" s="426">
        <v>19.305</v>
      </c>
      <c r="N21" s="841">
        <v>19.305</v>
      </c>
      <c r="O21" s="236">
        <f t="shared" si="1"/>
        <v>0</v>
      </c>
      <c r="P21" s="913">
        <v>0</v>
      </c>
      <c r="Q21" s="887" t="s">
        <v>1853</v>
      </c>
      <c r="R21" s="1075" t="s">
        <v>1854</v>
      </c>
      <c r="S21" s="887"/>
      <c r="T21" s="917" t="s">
        <v>167</v>
      </c>
      <c r="U21" s="503" t="s">
        <v>2</v>
      </c>
      <c r="V21" s="504" t="s">
        <v>171</v>
      </c>
      <c r="W21" s="885" t="s">
        <v>1052</v>
      </c>
      <c r="X21" s="885"/>
      <c r="Y21" s="885" t="s">
        <v>1270</v>
      </c>
      <c r="Z21" s="907">
        <v>12</v>
      </c>
      <c r="AA21" s="885"/>
      <c r="AB21" s="897"/>
      <c r="AC21" s="893" t="s">
        <v>1229</v>
      </c>
      <c r="AD21" s="885"/>
      <c r="AE21" s="885" t="s">
        <v>501</v>
      </c>
      <c r="AF21" s="895">
        <v>360</v>
      </c>
      <c r="AG21" s="885"/>
      <c r="AH21" s="897"/>
      <c r="AI21" s="893"/>
      <c r="AJ21" s="885"/>
      <c r="AK21" s="885"/>
      <c r="AL21" s="895"/>
      <c r="AM21" s="885"/>
      <c r="AN21" s="897"/>
      <c r="AO21" s="943"/>
      <c r="AP21" s="293" t="s">
        <v>115</v>
      </c>
      <c r="AQ21" s="935" t="s">
        <v>172</v>
      </c>
      <c r="AR21" s="935"/>
      <c r="AS21" s="937"/>
    </row>
    <row r="22" spans="1:45" ht="53.85" customHeight="1">
      <c r="A22" s="925"/>
      <c r="B22" s="916"/>
      <c r="C22" s="923"/>
      <c r="D22" s="931"/>
      <c r="E22" s="426">
        <v>229.786</v>
      </c>
      <c r="F22" s="769">
        <v>0</v>
      </c>
      <c r="G22" s="426">
        <v>0</v>
      </c>
      <c r="H22" s="426">
        <f t="shared" si="0"/>
        <v>229.786</v>
      </c>
      <c r="I22" s="426">
        <v>157</v>
      </c>
      <c r="J22" s="1074"/>
      <c r="K22" s="910"/>
      <c r="L22" s="912"/>
      <c r="M22" s="426">
        <v>200</v>
      </c>
      <c r="N22" s="841">
        <v>200</v>
      </c>
      <c r="O22" s="236">
        <f t="shared" si="1"/>
        <v>0</v>
      </c>
      <c r="P22" s="914">
        <v>0</v>
      </c>
      <c r="Q22" s="888"/>
      <c r="R22" s="1076"/>
      <c r="S22" s="888"/>
      <c r="T22" s="918"/>
      <c r="U22" s="503" t="s">
        <v>175</v>
      </c>
      <c r="V22" s="504" t="s">
        <v>176</v>
      </c>
      <c r="W22" s="886"/>
      <c r="X22" s="886"/>
      <c r="Y22" s="886"/>
      <c r="Z22" s="908"/>
      <c r="AA22" s="886"/>
      <c r="AB22" s="898"/>
      <c r="AC22" s="894"/>
      <c r="AD22" s="886"/>
      <c r="AE22" s="886"/>
      <c r="AF22" s="896"/>
      <c r="AG22" s="886"/>
      <c r="AH22" s="898"/>
      <c r="AI22" s="894"/>
      <c r="AJ22" s="886"/>
      <c r="AK22" s="886"/>
      <c r="AL22" s="896"/>
      <c r="AM22" s="886"/>
      <c r="AN22" s="898"/>
      <c r="AO22" s="944"/>
      <c r="AP22" s="293" t="s">
        <v>115</v>
      </c>
      <c r="AQ22" s="936"/>
      <c r="AR22" s="936"/>
      <c r="AS22" s="938"/>
    </row>
    <row r="23" spans="1:45" ht="72" customHeight="1">
      <c r="A23" s="590">
        <v>11</v>
      </c>
      <c r="B23" s="314" t="s">
        <v>195</v>
      </c>
      <c r="C23" s="235" t="s">
        <v>178</v>
      </c>
      <c r="D23" s="235" t="s">
        <v>170</v>
      </c>
      <c r="E23" s="426">
        <v>300</v>
      </c>
      <c r="F23" s="769">
        <v>0</v>
      </c>
      <c r="G23" s="237">
        <v>0</v>
      </c>
      <c r="H23" s="426">
        <f t="shared" si="0"/>
        <v>300</v>
      </c>
      <c r="I23" s="426">
        <v>289</v>
      </c>
      <c r="J23" s="526" t="s">
        <v>1339</v>
      </c>
      <c r="K23" s="529" t="s">
        <v>1365</v>
      </c>
      <c r="L23" s="532" t="s">
        <v>1368</v>
      </c>
      <c r="M23" s="426">
        <v>295</v>
      </c>
      <c r="N23" s="841">
        <v>295</v>
      </c>
      <c r="O23" s="236">
        <f t="shared" si="1"/>
        <v>0</v>
      </c>
      <c r="P23" s="245">
        <v>0</v>
      </c>
      <c r="Q23" s="749" t="s">
        <v>1855</v>
      </c>
      <c r="R23" s="314" t="s">
        <v>1856</v>
      </c>
      <c r="S23" s="480"/>
      <c r="T23" s="460" t="s">
        <v>167</v>
      </c>
      <c r="U23" s="503" t="s">
        <v>175</v>
      </c>
      <c r="V23" s="504" t="s">
        <v>176</v>
      </c>
      <c r="W23" s="300" t="s">
        <v>1052</v>
      </c>
      <c r="X23" s="296"/>
      <c r="Y23" s="753" t="s">
        <v>501</v>
      </c>
      <c r="Z23" s="564">
        <v>13</v>
      </c>
      <c r="AA23" s="753"/>
      <c r="AB23" s="298"/>
      <c r="AC23" s="295"/>
      <c r="AD23" s="296"/>
      <c r="AE23" s="753"/>
      <c r="AF23" s="297"/>
      <c r="AG23" s="753"/>
      <c r="AH23" s="298"/>
      <c r="AI23" s="295"/>
      <c r="AJ23" s="296"/>
      <c r="AK23" s="753"/>
      <c r="AL23" s="297"/>
      <c r="AM23" s="753"/>
      <c r="AN23" s="298"/>
      <c r="AO23" s="783"/>
      <c r="AP23" s="293" t="s">
        <v>1222</v>
      </c>
      <c r="AQ23" s="521" t="s">
        <v>128</v>
      </c>
      <c r="AR23" s="521"/>
      <c r="AS23" s="522"/>
    </row>
    <row r="24" spans="1:45" ht="75.599999999999994" customHeight="1">
      <c r="A24" s="590">
        <v>12</v>
      </c>
      <c r="B24" s="314" t="s">
        <v>1244</v>
      </c>
      <c r="C24" s="235" t="s">
        <v>586</v>
      </c>
      <c r="D24" s="235" t="s">
        <v>170</v>
      </c>
      <c r="E24" s="426">
        <v>2180.0859999999998</v>
      </c>
      <c r="F24" s="769">
        <v>0</v>
      </c>
      <c r="G24" s="426">
        <v>0</v>
      </c>
      <c r="H24" s="426">
        <f t="shared" si="0"/>
        <v>2180.0859999999998</v>
      </c>
      <c r="I24" s="426">
        <v>1824</v>
      </c>
      <c r="J24" s="531" t="s">
        <v>1815</v>
      </c>
      <c r="K24" s="534" t="s">
        <v>1905</v>
      </c>
      <c r="L24" s="778" t="s">
        <v>1829</v>
      </c>
      <c r="M24" s="426">
        <v>2170.0859999999998</v>
      </c>
      <c r="N24" s="841">
        <v>2081.87</v>
      </c>
      <c r="O24" s="236">
        <f t="shared" si="1"/>
        <v>-88.215999999999894</v>
      </c>
      <c r="P24" s="426">
        <v>0</v>
      </c>
      <c r="Q24" s="749" t="s">
        <v>2142</v>
      </c>
      <c r="R24" s="314" t="s">
        <v>2143</v>
      </c>
      <c r="S24" s="480"/>
      <c r="T24" s="460" t="s">
        <v>167</v>
      </c>
      <c r="U24" s="503" t="s">
        <v>175</v>
      </c>
      <c r="V24" s="504" t="s">
        <v>176</v>
      </c>
      <c r="W24" s="300" t="s">
        <v>1052</v>
      </c>
      <c r="X24" s="296"/>
      <c r="Y24" s="753" t="s">
        <v>501</v>
      </c>
      <c r="Z24" s="564">
        <v>14</v>
      </c>
      <c r="AA24" s="753"/>
      <c r="AB24" s="298"/>
      <c r="AC24" s="295"/>
      <c r="AD24" s="296"/>
      <c r="AE24" s="753"/>
      <c r="AF24" s="297"/>
      <c r="AG24" s="753"/>
      <c r="AH24" s="298"/>
      <c r="AI24" s="295"/>
      <c r="AJ24" s="296"/>
      <c r="AK24" s="753"/>
      <c r="AL24" s="297"/>
      <c r="AM24" s="753"/>
      <c r="AN24" s="298"/>
      <c r="AO24" s="783"/>
      <c r="AP24" s="293" t="s">
        <v>115</v>
      </c>
      <c r="AQ24" s="521" t="s">
        <v>128</v>
      </c>
      <c r="AR24" s="521" t="s">
        <v>128</v>
      </c>
      <c r="AS24" s="522"/>
    </row>
    <row r="25" spans="1:45" ht="60" customHeight="1">
      <c r="A25" s="590">
        <v>13</v>
      </c>
      <c r="B25" s="314" t="s">
        <v>587</v>
      </c>
      <c r="C25" s="235" t="s">
        <v>191</v>
      </c>
      <c r="D25" s="235" t="s">
        <v>170</v>
      </c>
      <c r="E25" s="426">
        <v>95</v>
      </c>
      <c r="F25" s="769">
        <v>0</v>
      </c>
      <c r="G25" s="237">
        <v>0</v>
      </c>
      <c r="H25" s="426">
        <f t="shared" si="0"/>
        <v>95</v>
      </c>
      <c r="I25" s="426">
        <v>41</v>
      </c>
      <c r="J25" s="526" t="s">
        <v>1339</v>
      </c>
      <c r="K25" s="529" t="s">
        <v>1365</v>
      </c>
      <c r="L25" s="532" t="s">
        <v>1369</v>
      </c>
      <c r="M25" s="426">
        <v>95</v>
      </c>
      <c r="N25" s="841">
        <v>95</v>
      </c>
      <c r="O25" s="236">
        <f t="shared" si="1"/>
        <v>0</v>
      </c>
      <c r="P25" s="426">
        <v>0</v>
      </c>
      <c r="Q25" s="749" t="s">
        <v>1857</v>
      </c>
      <c r="R25" s="314" t="s">
        <v>1858</v>
      </c>
      <c r="S25" s="480"/>
      <c r="T25" s="460" t="s">
        <v>167</v>
      </c>
      <c r="U25" s="503" t="s">
        <v>180</v>
      </c>
      <c r="V25" s="504" t="s">
        <v>176</v>
      </c>
      <c r="W25" s="300" t="s">
        <v>1052</v>
      </c>
      <c r="X25" s="296"/>
      <c r="Y25" s="753" t="s">
        <v>501</v>
      </c>
      <c r="Z25" s="564">
        <v>15</v>
      </c>
      <c r="AA25" s="753"/>
      <c r="AB25" s="298"/>
      <c r="AC25" s="295"/>
      <c r="AD25" s="296"/>
      <c r="AE25" s="753"/>
      <c r="AF25" s="297"/>
      <c r="AG25" s="753"/>
      <c r="AH25" s="298"/>
      <c r="AI25" s="295"/>
      <c r="AJ25" s="296"/>
      <c r="AK25" s="753"/>
      <c r="AL25" s="297"/>
      <c r="AM25" s="753"/>
      <c r="AN25" s="298"/>
      <c r="AO25" s="783"/>
      <c r="AP25" s="503" t="s">
        <v>648</v>
      </c>
      <c r="AQ25" s="521" t="s">
        <v>128</v>
      </c>
      <c r="AR25" s="521"/>
      <c r="AS25" s="522"/>
    </row>
    <row r="26" spans="1:45" ht="60" customHeight="1">
      <c r="A26" s="590">
        <v>14</v>
      </c>
      <c r="B26" s="314" t="s">
        <v>1245</v>
      </c>
      <c r="C26" s="235" t="s">
        <v>198</v>
      </c>
      <c r="D26" s="235" t="s">
        <v>1246</v>
      </c>
      <c r="E26" s="426">
        <v>620</v>
      </c>
      <c r="F26" s="769">
        <v>0</v>
      </c>
      <c r="G26" s="426">
        <v>0</v>
      </c>
      <c r="H26" s="426">
        <f t="shared" si="0"/>
        <v>620</v>
      </c>
      <c r="I26" s="426">
        <v>559</v>
      </c>
      <c r="J26" s="526" t="s">
        <v>1339</v>
      </c>
      <c r="K26" s="529" t="s">
        <v>133</v>
      </c>
      <c r="L26" s="532" t="s">
        <v>1370</v>
      </c>
      <c r="M26" s="426">
        <v>620</v>
      </c>
      <c r="N26" s="840">
        <v>639.75699999999995</v>
      </c>
      <c r="O26" s="236">
        <f t="shared" si="1"/>
        <v>19.756999999999948</v>
      </c>
      <c r="P26" s="426">
        <v>0</v>
      </c>
      <c r="Q26" s="749" t="s">
        <v>1863</v>
      </c>
      <c r="R26" s="314" t="s">
        <v>1859</v>
      </c>
      <c r="S26" s="314" t="s">
        <v>2010</v>
      </c>
      <c r="T26" s="460" t="s">
        <v>167</v>
      </c>
      <c r="U26" s="503" t="s">
        <v>175</v>
      </c>
      <c r="V26" s="504" t="s">
        <v>176</v>
      </c>
      <c r="W26" s="300" t="s">
        <v>1052</v>
      </c>
      <c r="X26" s="296"/>
      <c r="Y26" s="753" t="s">
        <v>501</v>
      </c>
      <c r="Z26" s="564">
        <v>16</v>
      </c>
      <c r="AA26" s="753"/>
      <c r="AB26" s="298"/>
      <c r="AC26" s="295"/>
      <c r="AD26" s="296"/>
      <c r="AE26" s="753"/>
      <c r="AF26" s="297"/>
      <c r="AG26" s="753"/>
      <c r="AH26" s="298"/>
      <c r="AI26" s="295"/>
      <c r="AJ26" s="296"/>
      <c r="AK26" s="753"/>
      <c r="AL26" s="297"/>
      <c r="AM26" s="753"/>
      <c r="AN26" s="298"/>
      <c r="AO26" s="783"/>
      <c r="AP26" s="293" t="s">
        <v>584</v>
      </c>
      <c r="AQ26" s="521" t="s">
        <v>128</v>
      </c>
      <c r="AR26" s="521" t="s">
        <v>128</v>
      </c>
      <c r="AS26" s="522"/>
    </row>
    <row r="27" spans="1:45" ht="214.5" customHeight="1">
      <c r="A27" s="590">
        <v>15</v>
      </c>
      <c r="B27" s="314" t="s">
        <v>199</v>
      </c>
      <c r="C27" s="235" t="s">
        <v>198</v>
      </c>
      <c r="D27" s="235" t="s">
        <v>1241</v>
      </c>
      <c r="E27" s="426">
        <v>2000</v>
      </c>
      <c r="F27" s="769">
        <v>0</v>
      </c>
      <c r="G27" s="237">
        <v>0</v>
      </c>
      <c r="H27" s="426">
        <f t="shared" si="0"/>
        <v>2000</v>
      </c>
      <c r="I27" s="426">
        <v>1877</v>
      </c>
      <c r="J27" s="803" t="s">
        <v>1726</v>
      </c>
      <c r="K27" s="529" t="s">
        <v>150</v>
      </c>
      <c r="L27" s="778" t="s">
        <v>1727</v>
      </c>
      <c r="M27" s="426">
        <v>1500</v>
      </c>
      <c r="N27" s="840">
        <v>0</v>
      </c>
      <c r="O27" s="236">
        <f t="shared" si="1"/>
        <v>-1500</v>
      </c>
      <c r="P27" s="426">
        <v>0</v>
      </c>
      <c r="Q27" s="749" t="s">
        <v>1861</v>
      </c>
      <c r="R27" s="314" t="s">
        <v>1862</v>
      </c>
      <c r="S27" s="480"/>
      <c r="T27" s="460" t="s">
        <v>167</v>
      </c>
      <c r="U27" s="503" t="s">
        <v>175</v>
      </c>
      <c r="V27" s="504" t="s">
        <v>176</v>
      </c>
      <c r="W27" s="300" t="s">
        <v>1052</v>
      </c>
      <c r="X27" s="296"/>
      <c r="Y27" s="753" t="s">
        <v>501</v>
      </c>
      <c r="Z27" s="564">
        <v>17</v>
      </c>
      <c r="AA27" s="753"/>
      <c r="AB27" s="298"/>
      <c r="AC27" s="295"/>
      <c r="AD27" s="296"/>
      <c r="AE27" s="753"/>
      <c r="AF27" s="297"/>
      <c r="AG27" s="753"/>
      <c r="AH27" s="298"/>
      <c r="AI27" s="295"/>
      <c r="AJ27" s="296"/>
      <c r="AK27" s="753"/>
      <c r="AL27" s="297"/>
      <c r="AM27" s="753"/>
      <c r="AN27" s="298"/>
      <c r="AO27" s="783"/>
      <c r="AP27" s="755" t="s">
        <v>114</v>
      </c>
      <c r="AQ27" s="521" t="s">
        <v>128</v>
      </c>
      <c r="AR27" s="521" t="s">
        <v>128</v>
      </c>
      <c r="AS27" s="522"/>
    </row>
    <row r="28" spans="1:45" ht="263.25" customHeight="1">
      <c r="A28" s="590">
        <v>16</v>
      </c>
      <c r="B28" s="314" t="s">
        <v>200</v>
      </c>
      <c r="C28" s="235" t="s">
        <v>187</v>
      </c>
      <c r="D28" s="235" t="s">
        <v>1241</v>
      </c>
      <c r="E28" s="426">
        <v>3700</v>
      </c>
      <c r="F28" s="769">
        <v>0</v>
      </c>
      <c r="G28" s="426">
        <v>0</v>
      </c>
      <c r="H28" s="426">
        <f t="shared" si="0"/>
        <v>3700</v>
      </c>
      <c r="I28" s="426">
        <v>3640</v>
      </c>
      <c r="J28" s="235" t="s">
        <v>1728</v>
      </c>
      <c r="K28" s="529" t="s">
        <v>150</v>
      </c>
      <c r="L28" s="532" t="s">
        <v>1729</v>
      </c>
      <c r="M28" s="426">
        <v>3300</v>
      </c>
      <c r="N28" s="841">
        <v>0</v>
      </c>
      <c r="O28" s="236">
        <f t="shared" si="1"/>
        <v>-3300</v>
      </c>
      <c r="P28" s="426">
        <v>0</v>
      </c>
      <c r="Q28" s="475" t="s">
        <v>1861</v>
      </c>
      <c r="R28" s="314" t="s">
        <v>1864</v>
      </c>
      <c r="S28" s="480"/>
      <c r="T28" s="460" t="s">
        <v>167</v>
      </c>
      <c r="U28" s="503" t="s">
        <v>175</v>
      </c>
      <c r="V28" s="504" t="s">
        <v>181</v>
      </c>
      <c r="W28" s="300" t="s">
        <v>1052</v>
      </c>
      <c r="X28" s="296"/>
      <c r="Y28" s="753" t="s">
        <v>501</v>
      </c>
      <c r="Z28" s="564">
        <v>18</v>
      </c>
      <c r="AA28" s="753"/>
      <c r="AB28" s="298"/>
      <c r="AC28" s="295"/>
      <c r="AD28" s="296"/>
      <c r="AE28" s="753"/>
      <c r="AF28" s="297"/>
      <c r="AG28" s="753"/>
      <c r="AH28" s="298"/>
      <c r="AI28" s="295"/>
      <c r="AJ28" s="296"/>
      <c r="AK28" s="753"/>
      <c r="AL28" s="297"/>
      <c r="AM28" s="753"/>
      <c r="AN28" s="298"/>
      <c r="AO28" s="783"/>
      <c r="AP28" s="755" t="s">
        <v>114</v>
      </c>
      <c r="AQ28" s="521" t="s">
        <v>128</v>
      </c>
      <c r="AR28" s="521" t="s">
        <v>128</v>
      </c>
      <c r="AS28" s="522"/>
    </row>
    <row r="29" spans="1:45" ht="60" customHeight="1">
      <c r="A29" s="590">
        <v>17</v>
      </c>
      <c r="B29" s="314" t="s">
        <v>201</v>
      </c>
      <c r="C29" s="235" t="s">
        <v>198</v>
      </c>
      <c r="D29" s="235" t="s">
        <v>170</v>
      </c>
      <c r="E29" s="426">
        <v>38.979999999999997</v>
      </c>
      <c r="F29" s="769">
        <v>0</v>
      </c>
      <c r="G29" s="237">
        <v>0</v>
      </c>
      <c r="H29" s="426">
        <f t="shared" si="0"/>
        <v>38.979999999999997</v>
      </c>
      <c r="I29" s="426">
        <v>36</v>
      </c>
      <c r="J29" s="526" t="s">
        <v>1339</v>
      </c>
      <c r="K29" s="534" t="s">
        <v>1365</v>
      </c>
      <c r="L29" s="532" t="s">
        <v>1371</v>
      </c>
      <c r="M29" s="426">
        <v>38.866999999999997</v>
      </c>
      <c r="N29" s="840">
        <v>40.08</v>
      </c>
      <c r="O29" s="236">
        <f t="shared" si="1"/>
        <v>1.213000000000001</v>
      </c>
      <c r="P29" s="426">
        <v>0</v>
      </c>
      <c r="Q29" s="475" t="s">
        <v>91</v>
      </c>
      <c r="R29" s="314" t="s">
        <v>2035</v>
      </c>
      <c r="S29" s="480"/>
      <c r="T29" s="460" t="s">
        <v>167</v>
      </c>
      <c r="U29" s="503" t="s">
        <v>175</v>
      </c>
      <c r="V29" s="504" t="s">
        <v>176</v>
      </c>
      <c r="W29" s="300" t="s">
        <v>1052</v>
      </c>
      <c r="X29" s="296"/>
      <c r="Y29" s="753" t="s">
        <v>501</v>
      </c>
      <c r="Z29" s="564">
        <v>19</v>
      </c>
      <c r="AA29" s="753"/>
      <c r="AB29" s="298"/>
      <c r="AC29" s="295" t="s">
        <v>1229</v>
      </c>
      <c r="AD29" s="296"/>
      <c r="AE29" s="753" t="s">
        <v>501</v>
      </c>
      <c r="AF29" s="297">
        <v>242</v>
      </c>
      <c r="AG29" s="753"/>
      <c r="AH29" s="298"/>
      <c r="AI29" s="295" t="s">
        <v>1235</v>
      </c>
      <c r="AJ29" s="296"/>
      <c r="AK29" s="753" t="s">
        <v>501</v>
      </c>
      <c r="AL29" s="297">
        <v>50</v>
      </c>
      <c r="AM29" s="753"/>
      <c r="AN29" s="298"/>
      <c r="AO29" s="783"/>
      <c r="AP29" s="773" t="s">
        <v>648</v>
      </c>
      <c r="AQ29" s="521"/>
      <c r="AR29" s="521" t="s">
        <v>128</v>
      </c>
      <c r="AS29" s="522"/>
    </row>
    <row r="30" spans="1:45" ht="126" customHeight="1">
      <c r="A30" s="590">
        <v>18</v>
      </c>
      <c r="B30" s="314" t="s">
        <v>202</v>
      </c>
      <c r="C30" s="235" t="s">
        <v>178</v>
      </c>
      <c r="D30" s="235" t="s">
        <v>1246</v>
      </c>
      <c r="E30" s="426">
        <v>6500</v>
      </c>
      <c r="F30" s="769">
        <v>1266</v>
      </c>
      <c r="G30" s="426">
        <v>713</v>
      </c>
      <c r="H30" s="426">
        <f t="shared" si="0"/>
        <v>7053</v>
      </c>
      <c r="I30" s="426">
        <v>5448</v>
      </c>
      <c r="J30" s="526" t="s">
        <v>1339</v>
      </c>
      <c r="K30" s="529" t="s">
        <v>1365</v>
      </c>
      <c r="L30" s="532" t="s">
        <v>1372</v>
      </c>
      <c r="M30" s="426">
        <v>6500</v>
      </c>
      <c r="N30" s="841">
        <v>7500</v>
      </c>
      <c r="O30" s="236">
        <f t="shared" si="1"/>
        <v>1000</v>
      </c>
      <c r="P30" s="426">
        <v>0</v>
      </c>
      <c r="Q30" s="475" t="s">
        <v>1855</v>
      </c>
      <c r="R30" s="314" t="s">
        <v>1865</v>
      </c>
      <c r="S30" s="480"/>
      <c r="T30" s="498" t="s">
        <v>193</v>
      </c>
      <c r="U30" s="503" t="s">
        <v>175</v>
      </c>
      <c r="V30" s="504" t="s">
        <v>176</v>
      </c>
      <c r="W30" s="300" t="s">
        <v>1052</v>
      </c>
      <c r="X30" s="296"/>
      <c r="Y30" s="753" t="s">
        <v>501</v>
      </c>
      <c r="Z30" s="564">
        <v>20</v>
      </c>
      <c r="AA30" s="753"/>
      <c r="AB30" s="298"/>
      <c r="AC30" s="295"/>
      <c r="AD30" s="296"/>
      <c r="AE30" s="753"/>
      <c r="AF30" s="297"/>
      <c r="AG30" s="753"/>
      <c r="AH30" s="298"/>
      <c r="AI30" s="295"/>
      <c r="AJ30" s="296"/>
      <c r="AK30" s="753"/>
      <c r="AL30" s="297"/>
      <c r="AM30" s="753"/>
      <c r="AN30" s="298"/>
      <c r="AO30" s="783"/>
      <c r="AP30" s="293" t="s">
        <v>1222</v>
      </c>
      <c r="AQ30" s="521" t="s">
        <v>128</v>
      </c>
      <c r="AR30" s="521" t="s">
        <v>128</v>
      </c>
      <c r="AS30" s="522"/>
    </row>
    <row r="31" spans="1:45" ht="45.75" customHeight="1">
      <c r="A31" s="924">
        <v>19</v>
      </c>
      <c r="B31" s="915" t="s">
        <v>203</v>
      </c>
      <c r="C31" s="943" t="s">
        <v>178</v>
      </c>
      <c r="D31" s="943" t="s">
        <v>1247</v>
      </c>
      <c r="E31" s="426">
        <v>3688.1379999999999</v>
      </c>
      <c r="F31" s="769">
        <v>0</v>
      </c>
      <c r="G31" s="237">
        <v>28</v>
      </c>
      <c r="H31" s="426">
        <f t="shared" si="0"/>
        <v>3660.1379999999999</v>
      </c>
      <c r="I31" s="426">
        <v>1341</v>
      </c>
      <c r="J31" s="926" t="s">
        <v>1339</v>
      </c>
      <c r="K31" s="945" t="s">
        <v>1857</v>
      </c>
      <c r="L31" s="911" t="s">
        <v>1373</v>
      </c>
      <c r="M31" s="457">
        <v>570</v>
      </c>
      <c r="N31" s="843">
        <v>800</v>
      </c>
      <c r="O31" s="457">
        <f t="shared" si="1"/>
        <v>230</v>
      </c>
      <c r="P31" s="1044">
        <v>0</v>
      </c>
      <c r="Q31" s="887" t="s">
        <v>1857</v>
      </c>
      <c r="R31" s="915" t="s">
        <v>1866</v>
      </c>
      <c r="S31" s="887"/>
      <c r="T31" s="887" t="s">
        <v>193</v>
      </c>
      <c r="U31" s="503" t="s">
        <v>1153</v>
      </c>
      <c r="V31" s="504" t="s">
        <v>176</v>
      </c>
      <c r="W31" s="300" t="s">
        <v>1052</v>
      </c>
      <c r="X31" s="296"/>
      <c r="Y31" s="753" t="s">
        <v>501</v>
      </c>
      <c r="Z31" s="564">
        <v>21</v>
      </c>
      <c r="AA31" s="753"/>
      <c r="AB31" s="298"/>
      <c r="AC31" s="295"/>
      <c r="AD31" s="296"/>
      <c r="AE31" s="753"/>
      <c r="AF31" s="297"/>
      <c r="AG31" s="753"/>
      <c r="AH31" s="298"/>
      <c r="AI31" s="295"/>
      <c r="AJ31" s="296"/>
      <c r="AK31" s="753"/>
      <c r="AL31" s="297"/>
      <c r="AM31" s="753"/>
      <c r="AN31" s="298"/>
      <c r="AO31" s="783"/>
      <c r="AP31" s="293" t="s">
        <v>1222</v>
      </c>
      <c r="AQ31" s="521" t="s">
        <v>128</v>
      </c>
      <c r="AR31" s="521"/>
      <c r="AS31" s="522"/>
    </row>
    <row r="32" spans="1:45" ht="45.75" customHeight="1">
      <c r="A32" s="925"/>
      <c r="B32" s="916"/>
      <c r="C32" s="944"/>
      <c r="D32" s="944"/>
      <c r="E32" s="551">
        <v>0</v>
      </c>
      <c r="F32" s="570">
        <v>0</v>
      </c>
      <c r="G32" s="550">
        <v>0</v>
      </c>
      <c r="H32" s="551">
        <f t="shared" si="0"/>
        <v>0</v>
      </c>
      <c r="I32" s="551">
        <v>0</v>
      </c>
      <c r="J32" s="927"/>
      <c r="K32" s="910"/>
      <c r="L32" s="919"/>
      <c r="M32" s="552">
        <v>0</v>
      </c>
      <c r="N32" s="844">
        <v>0</v>
      </c>
      <c r="O32" s="552">
        <f t="shared" si="1"/>
        <v>0</v>
      </c>
      <c r="P32" s="1045">
        <v>0</v>
      </c>
      <c r="Q32" s="888"/>
      <c r="R32" s="916"/>
      <c r="S32" s="888"/>
      <c r="T32" s="888"/>
      <c r="U32" s="553" t="s">
        <v>1152</v>
      </c>
      <c r="V32" s="554" t="s">
        <v>1154</v>
      </c>
      <c r="W32" s="300"/>
      <c r="X32" s="296"/>
      <c r="Y32" s="753"/>
      <c r="Z32" s="564"/>
      <c r="AA32" s="753"/>
      <c r="AB32" s="298"/>
      <c r="AC32" s="295"/>
      <c r="AD32" s="296"/>
      <c r="AE32" s="753"/>
      <c r="AF32" s="297"/>
      <c r="AG32" s="753"/>
      <c r="AH32" s="298"/>
      <c r="AI32" s="295"/>
      <c r="AJ32" s="296"/>
      <c r="AK32" s="753"/>
      <c r="AL32" s="297"/>
      <c r="AM32" s="753"/>
      <c r="AN32" s="298"/>
      <c r="AO32" s="783"/>
      <c r="AP32" s="293"/>
      <c r="AQ32" s="521"/>
      <c r="AR32" s="521"/>
      <c r="AS32" s="522"/>
    </row>
    <row r="33" spans="1:45" ht="128.25" customHeight="1">
      <c r="A33" s="590">
        <v>20</v>
      </c>
      <c r="B33" s="314" t="s">
        <v>1248</v>
      </c>
      <c r="C33" s="235" t="s">
        <v>169</v>
      </c>
      <c r="D33" s="235" t="s">
        <v>1246</v>
      </c>
      <c r="E33" s="426">
        <v>7220</v>
      </c>
      <c r="F33" s="769">
        <v>3694</v>
      </c>
      <c r="G33" s="426">
        <v>4070</v>
      </c>
      <c r="H33" s="426">
        <f t="shared" si="0"/>
        <v>6844</v>
      </c>
      <c r="I33" s="426">
        <v>6493</v>
      </c>
      <c r="J33" s="736" t="s">
        <v>2027</v>
      </c>
      <c r="K33" s="534" t="s">
        <v>2028</v>
      </c>
      <c r="L33" s="778" t="s">
        <v>1730</v>
      </c>
      <c r="M33" s="426">
        <v>7500</v>
      </c>
      <c r="N33" s="841">
        <v>8900</v>
      </c>
      <c r="O33" s="236">
        <f t="shared" si="1"/>
        <v>1400</v>
      </c>
      <c r="P33" s="426">
        <v>0</v>
      </c>
      <c r="Q33" s="475" t="s">
        <v>2142</v>
      </c>
      <c r="R33" s="314" t="s">
        <v>2144</v>
      </c>
      <c r="S33" s="480" t="s">
        <v>1267</v>
      </c>
      <c r="T33" s="498" t="s">
        <v>193</v>
      </c>
      <c r="U33" s="503" t="s">
        <v>175</v>
      </c>
      <c r="V33" s="504" t="s">
        <v>176</v>
      </c>
      <c r="W33" s="300" t="s">
        <v>1052</v>
      </c>
      <c r="X33" s="296"/>
      <c r="Y33" s="753" t="s">
        <v>501</v>
      </c>
      <c r="Z33" s="564">
        <v>22</v>
      </c>
      <c r="AA33" s="753"/>
      <c r="AB33" s="298"/>
      <c r="AC33" s="300" t="s">
        <v>1052</v>
      </c>
      <c r="AD33" s="296"/>
      <c r="AE33" s="753" t="s">
        <v>501</v>
      </c>
      <c r="AF33" s="564">
        <v>70</v>
      </c>
      <c r="AG33" s="753"/>
      <c r="AH33" s="298"/>
      <c r="AI33" s="295"/>
      <c r="AJ33" s="296"/>
      <c r="AK33" s="753"/>
      <c r="AL33" s="297"/>
      <c r="AM33" s="753"/>
      <c r="AN33" s="298"/>
      <c r="AO33" s="783"/>
      <c r="AP33" s="293" t="s">
        <v>115</v>
      </c>
      <c r="AQ33" s="521" t="s">
        <v>182</v>
      </c>
      <c r="AR33" s="521" t="s">
        <v>128</v>
      </c>
      <c r="AS33" s="522"/>
    </row>
    <row r="34" spans="1:45" ht="66.900000000000006" customHeight="1">
      <c r="A34" s="590">
        <v>21</v>
      </c>
      <c r="B34" s="790" t="s">
        <v>204</v>
      </c>
      <c r="C34" s="496" t="s">
        <v>169</v>
      </c>
      <c r="D34" s="496" t="s">
        <v>1249</v>
      </c>
      <c r="E34" s="316">
        <v>2500</v>
      </c>
      <c r="F34" s="769">
        <v>0</v>
      </c>
      <c r="G34" s="237">
        <v>0</v>
      </c>
      <c r="H34" s="426">
        <f t="shared" si="0"/>
        <v>2500</v>
      </c>
      <c r="I34" s="426">
        <v>2488</v>
      </c>
      <c r="J34" s="526" t="s">
        <v>1339</v>
      </c>
      <c r="K34" s="529" t="s">
        <v>1365</v>
      </c>
      <c r="L34" s="532" t="s">
        <v>1374</v>
      </c>
      <c r="M34" s="316">
        <v>2500</v>
      </c>
      <c r="N34" s="845">
        <v>2500</v>
      </c>
      <c r="O34" s="236">
        <f t="shared" si="1"/>
        <v>0</v>
      </c>
      <c r="P34" s="426">
        <v>0</v>
      </c>
      <c r="Q34" s="475" t="s">
        <v>1867</v>
      </c>
      <c r="R34" s="314" t="s">
        <v>1868</v>
      </c>
      <c r="S34" s="239"/>
      <c r="T34" s="498" t="s">
        <v>193</v>
      </c>
      <c r="U34" s="503" t="s">
        <v>175</v>
      </c>
      <c r="V34" s="504" t="s">
        <v>176</v>
      </c>
      <c r="W34" s="300" t="s">
        <v>1052</v>
      </c>
      <c r="X34" s="296"/>
      <c r="Y34" s="753" t="s">
        <v>501</v>
      </c>
      <c r="Z34" s="564">
        <v>23</v>
      </c>
      <c r="AA34" s="753"/>
      <c r="AB34" s="298"/>
      <c r="AC34" s="295"/>
      <c r="AD34" s="296"/>
      <c r="AE34" s="753"/>
      <c r="AF34" s="297"/>
      <c r="AG34" s="753"/>
      <c r="AH34" s="298"/>
      <c r="AI34" s="295"/>
      <c r="AJ34" s="296"/>
      <c r="AK34" s="753"/>
      <c r="AL34" s="297"/>
      <c r="AM34" s="753"/>
      <c r="AN34" s="298"/>
      <c r="AO34" s="783"/>
      <c r="AP34" s="293" t="s">
        <v>584</v>
      </c>
      <c r="AQ34" s="521" t="s">
        <v>172</v>
      </c>
      <c r="AR34" s="521"/>
      <c r="AS34" s="522"/>
    </row>
    <row r="35" spans="1:45" ht="60" customHeight="1">
      <c r="A35" s="590">
        <v>22</v>
      </c>
      <c r="B35" s="314" t="s">
        <v>588</v>
      </c>
      <c r="C35" s="235" t="s">
        <v>169</v>
      </c>
      <c r="D35" s="235" t="s">
        <v>1241</v>
      </c>
      <c r="E35" s="426">
        <v>1200</v>
      </c>
      <c r="F35" s="769">
        <v>900</v>
      </c>
      <c r="G35" s="237">
        <v>847</v>
      </c>
      <c r="H35" s="426">
        <f t="shared" si="0"/>
        <v>1253</v>
      </c>
      <c r="I35" s="426">
        <v>1228</v>
      </c>
      <c r="J35" s="526" t="s">
        <v>1339</v>
      </c>
      <c r="K35" s="529" t="s">
        <v>150</v>
      </c>
      <c r="L35" s="532" t="s">
        <v>1375</v>
      </c>
      <c r="M35" s="462">
        <v>0</v>
      </c>
      <c r="N35" s="841">
        <v>0</v>
      </c>
      <c r="O35" s="236">
        <f t="shared" si="1"/>
        <v>0</v>
      </c>
      <c r="P35" s="426">
        <v>0</v>
      </c>
      <c r="Q35" s="475" t="s">
        <v>1867</v>
      </c>
      <c r="R35" s="314" t="s">
        <v>1869</v>
      </c>
      <c r="S35" s="480"/>
      <c r="T35" s="498" t="s">
        <v>193</v>
      </c>
      <c r="U35" s="503" t="s">
        <v>175</v>
      </c>
      <c r="V35" s="504" t="s">
        <v>176</v>
      </c>
      <c r="W35" s="300" t="s">
        <v>1052</v>
      </c>
      <c r="X35" s="296"/>
      <c r="Y35" s="753" t="s">
        <v>501</v>
      </c>
      <c r="Z35" s="564">
        <v>25</v>
      </c>
      <c r="AA35" s="753"/>
      <c r="AB35" s="298"/>
      <c r="AC35" s="295"/>
      <c r="AD35" s="296"/>
      <c r="AE35" s="753"/>
      <c r="AF35" s="297"/>
      <c r="AG35" s="753"/>
      <c r="AH35" s="298"/>
      <c r="AI35" s="295"/>
      <c r="AJ35" s="296"/>
      <c r="AK35" s="753"/>
      <c r="AL35" s="297"/>
      <c r="AM35" s="753"/>
      <c r="AN35" s="298"/>
      <c r="AO35" s="783"/>
      <c r="AP35" s="293" t="s">
        <v>1222</v>
      </c>
      <c r="AQ35" s="521" t="s">
        <v>128</v>
      </c>
      <c r="AR35" s="521"/>
      <c r="AS35" s="522"/>
    </row>
    <row r="36" spans="1:45" ht="69" customHeight="1">
      <c r="A36" s="590">
        <v>23</v>
      </c>
      <c r="B36" s="314" t="s">
        <v>1250</v>
      </c>
      <c r="C36" s="235" t="s">
        <v>169</v>
      </c>
      <c r="D36" s="235" t="s">
        <v>1241</v>
      </c>
      <c r="E36" s="426">
        <v>100</v>
      </c>
      <c r="F36" s="769">
        <v>0</v>
      </c>
      <c r="G36" s="426">
        <v>0</v>
      </c>
      <c r="H36" s="426">
        <f t="shared" si="0"/>
        <v>100</v>
      </c>
      <c r="I36" s="426">
        <v>51</v>
      </c>
      <c r="J36" s="526" t="s">
        <v>1339</v>
      </c>
      <c r="K36" s="534" t="s">
        <v>2029</v>
      </c>
      <c r="L36" s="532" t="s">
        <v>2015</v>
      </c>
      <c r="M36" s="426">
        <v>50</v>
      </c>
      <c r="N36" s="840">
        <v>0</v>
      </c>
      <c r="O36" s="236">
        <f t="shared" si="1"/>
        <v>-50</v>
      </c>
      <c r="P36" s="426">
        <v>0</v>
      </c>
      <c r="Q36" s="475" t="s">
        <v>2030</v>
      </c>
      <c r="R36" s="314" t="s">
        <v>1870</v>
      </c>
      <c r="S36" s="480"/>
      <c r="T36" s="498" t="s">
        <v>193</v>
      </c>
      <c r="U36" s="503" t="s">
        <v>206</v>
      </c>
      <c r="V36" s="504" t="s">
        <v>176</v>
      </c>
      <c r="W36" s="300" t="s">
        <v>1052</v>
      </c>
      <c r="X36" s="296"/>
      <c r="Y36" s="753" t="s">
        <v>501</v>
      </c>
      <c r="Z36" s="564">
        <v>26</v>
      </c>
      <c r="AA36" s="753"/>
      <c r="AB36" s="298"/>
      <c r="AC36" s="295"/>
      <c r="AD36" s="296"/>
      <c r="AE36" s="753"/>
      <c r="AF36" s="297"/>
      <c r="AG36" s="753"/>
      <c r="AH36" s="298"/>
      <c r="AI36" s="295"/>
      <c r="AJ36" s="296"/>
      <c r="AK36" s="753"/>
      <c r="AL36" s="297"/>
      <c r="AM36" s="753"/>
      <c r="AN36" s="298"/>
      <c r="AO36" s="783"/>
      <c r="AP36" s="293" t="s">
        <v>727</v>
      </c>
      <c r="AQ36" s="521" t="s">
        <v>128</v>
      </c>
      <c r="AR36" s="521" t="s">
        <v>172</v>
      </c>
      <c r="AS36" s="522"/>
    </row>
    <row r="37" spans="1:45" ht="60" customHeight="1">
      <c r="A37" s="590">
        <v>24</v>
      </c>
      <c r="B37" s="314" t="s">
        <v>1251</v>
      </c>
      <c r="C37" s="235" t="s">
        <v>178</v>
      </c>
      <c r="D37" s="235" t="s">
        <v>170</v>
      </c>
      <c r="E37" s="426">
        <v>188.70599999999999</v>
      </c>
      <c r="F37" s="769">
        <v>0</v>
      </c>
      <c r="G37" s="237">
        <v>0</v>
      </c>
      <c r="H37" s="426">
        <f t="shared" si="0"/>
        <v>188.70599999999999</v>
      </c>
      <c r="I37" s="426">
        <v>189</v>
      </c>
      <c r="J37" s="737" t="s">
        <v>1731</v>
      </c>
      <c r="K37" s="529" t="s">
        <v>91</v>
      </c>
      <c r="L37" s="532" t="s">
        <v>1732</v>
      </c>
      <c r="M37" s="426">
        <v>188.70599999999999</v>
      </c>
      <c r="N37" s="841">
        <v>188.5</v>
      </c>
      <c r="O37" s="236">
        <f t="shared" si="1"/>
        <v>-0.20599999999998886</v>
      </c>
      <c r="P37" s="426">
        <v>0</v>
      </c>
      <c r="Q37" s="475" t="s">
        <v>1857</v>
      </c>
      <c r="R37" s="314" t="s">
        <v>1871</v>
      </c>
      <c r="S37" s="480"/>
      <c r="T37" s="498" t="s">
        <v>207</v>
      </c>
      <c r="U37" s="503" t="s">
        <v>175</v>
      </c>
      <c r="V37" s="504" t="s">
        <v>176</v>
      </c>
      <c r="W37" s="300" t="s">
        <v>1052</v>
      </c>
      <c r="X37" s="296"/>
      <c r="Y37" s="753" t="s">
        <v>501</v>
      </c>
      <c r="Z37" s="564">
        <v>27</v>
      </c>
      <c r="AA37" s="753"/>
      <c r="AB37" s="298"/>
      <c r="AC37" s="295"/>
      <c r="AD37" s="296"/>
      <c r="AE37" s="753"/>
      <c r="AF37" s="297"/>
      <c r="AG37" s="753"/>
      <c r="AH37" s="298"/>
      <c r="AI37" s="295"/>
      <c r="AJ37" s="296"/>
      <c r="AK37" s="753"/>
      <c r="AL37" s="297"/>
      <c r="AM37" s="753"/>
      <c r="AN37" s="298"/>
      <c r="AO37" s="783"/>
      <c r="AP37" s="755" t="s">
        <v>114</v>
      </c>
      <c r="AQ37" s="521" t="s">
        <v>128</v>
      </c>
      <c r="AR37" s="521" t="s">
        <v>128</v>
      </c>
      <c r="AS37" s="522"/>
    </row>
    <row r="38" spans="1:45" ht="148.5" customHeight="1">
      <c r="A38" s="590">
        <v>25</v>
      </c>
      <c r="B38" s="314" t="s">
        <v>1055</v>
      </c>
      <c r="C38" s="235" t="s">
        <v>208</v>
      </c>
      <c r="D38" s="235" t="s">
        <v>1241</v>
      </c>
      <c r="E38" s="426">
        <v>3330</v>
      </c>
      <c r="F38" s="769">
        <v>6000</v>
      </c>
      <c r="G38" s="426">
        <v>4065</v>
      </c>
      <c r="H38" s="426">
        <f t="shared" si="0"/>
        <v>5265</v>
      </c>
      <c r="I38" s="426">
        <v>4644</v>
      </c>
      <c r="J38" s="737" t="s">
        <v>1733</v>
      </c>
      <c r="K38" s="529" t="s">
        <v>133</v>
      </c>
      <c r="L38" s="532" t="s">
        <v>1734</v>
      </c>
      <c r="M38" s="426">
        <v>4320</v>
      </c>
      <c r="N38" s="840">
        <v>0</v>
      </c>
      <c r="O38" s="236">
        <f t="shared" si="1"/>
        <v>-4320</v>
      </c>
      <c r="P38" s="426">
        <v>0</v>
      </c>
      <c r="Q38" s="475" t="s">
        <v>1872</v>
      </c>
      <c r="R38" s="314" t="s">
        <v>1873</v>
      </c>
      <c r="S38" s="480" t="s">
        <v>1094</v>
      </c>
      <c r="T38" s="498" t="s">
        <v>620</v>
      </c>
      <c r="U38" s="503" t="s">
        <v>184</v>
      </c>
      <c r="V38" s="504" t="s">
        <v>185</v>
      </c>
      <c r="W38" s="300" t="s">
        <v>1052</v>
      </c>
      <c r="X38" s="296"/>
      <c r="Y38" s="753" t="s">
        <v>501</v>
      </c>
      <c r="Z38" s="564">
        <v>28</v>
      </c>
      <c r="AA38" s="753"/>
      <c r="AB38" s="298"/>
      <c r="AC38" s="295"/>
      <c r="AD38" s="296"/>
      <c r="AE38" s="753"/>
      <c r="AF38" s="297"/>
      <c r="AG38" s="753"/>
      <c r="AH38" s="298"/>
      <c r="AI38" s="295"/>
      <c r="AJ38" s="296"/>
      <c r="AK38" s="753"/>
      <c r="AL38" s="297"/>
      <c r="AM38" s="753"/>
      <c r="AN38" s="298"/>
      <c r="AO38" s="783"/>
      <c r="AP38" s="755" t="s">
        <v>114</v>
      </c>
      <c r="AQ38" s="479"/>
      <c r="AR38" s="479" t="s">
        <v>128</v>
      </c>
      <c r="AS38" s="227"/>
    </row>
    <row r="39" spans="1:45" ht="133.35" customHeight="1">
      <c r="A39" s="590">
        <v>26</v>
      </c>
      <c r="B39" s="314" t="s">
        <v>671</v>
      </c>
      <c r="C39" s="235" t="s">
        <v>210</v>
      </c>
      <c r="D39" s="235" t="s">
        <v>1330</v>
      </c>
      <c r="E39" s="426">
        <v>500</v>
      </c>
      <c r="F39" s="769">
        <v>0</v>
      </c>
      <c r="G39" s="237">
        <v>0</v>
      </c>
      <c r="H39" s="426">
        <f t="shared" si="0"/>
        <v>500</v>
      </c>
      <c r="I39" s="426">
        <v>485</v>
      </c>
      <c r="J39" s="526" t="s">
        <v>1339</v>
      </c>
      <c r="K39" s="529" t="s">
        <v>150</v>
      </c>
      <c r="L39" s="532" t="s">
        <v>1562</v>
      </c>
      <c r="M39" s="246">
        <v>0</v>
      </c>
      <c r="N39" s="846">
        <v>0</v>
      </c>
      <c r="O39" s="236">
        <f t="shared" si="1"/>
        <v>0</v>
      </c>
      <c r="P39" s="426">
        <v>0</v>
      </c>
      <c r="Q39" s="475" t="s">
        <v>1861</v>
      </c>
      <c r="R39" s="314" t="s">
        <v>1874</v>
      </c>
      <c r="S39" s="480"/>
      <c r="T39" s="498" t="s">
        <v>620</v>
      </c>
      <c r="U39" s="503" t="s">
        <v>184</v>
      </c>
      <c r="V39" s="504" t="s">
        <v>185</v>
      </c>
      <c r="W39" s="300" t="s">
        <v>1052</v>
      </c>
      <c r="X39" s="296"/>
      <c r="Y39" s="753" t="s">
        <v>501</v>
      </c>
      <c r="Z39" s="564">
        <v>29</v>
      </c>
      <c r="AA39" s="753"/>
      <c r="AB39" s="298"/>
      <c r="AC39" s="295"/>
      <c r="AD39" s="296"/>
      <c r="AE39" s="753"/>
      <c r="AF39" s="297"/>
      <c r="AG39" s="753"/>
      <c r="AH39" s="298"/>
      <c r="AI39" s="295"/>
      <c r="AJ39" s="296"/>
      <c r="AK39" s="753"/>
      <c r="AL39" s="297"/>
      <c r="AM39" s="753"/>
      <c r="AN39" s="298"/>
      <c r="AO39" s="783"/>
      <c r="AP39" s="293" t="s">
        <v>1222</v>
      </c>
      <c r="AQ39" s="479" t="s">
        <v>128</v>
      </c>
      <c r="AR39" s="479"/>
      <c r="AS39" s="227"/>
    </row>
    <row r="40" spans="1:45" ht="110.25" customHeight="1">
      <c r="A40" s="590">
        <v>27</v>
      </c>
      <c r="B40" s="314" t="s">
        <v>213</v>
      </c>
      <c r="C40" s="235" t="s">
        <v>208</v>
      </c>
      <c r="D40" s="235" t="s">
        <v>188</v>
      </c>
      <c r="E40" s="426">
        <v>50</v>
      </c>
      <c r="F40" s="769">
        <v>0</v>
      </c>
      <c r="G40" s="237">
        <v>0</v>
      </c>
      <c r="H40" s="426">
        <f t="shared" si="0"/>
        <v>50</v>
      </c>
      <c r="I40" s="426">
        <v>50</v>
      </c>
      <c r="J40" s="526" t="s">
        <v>1339</v>
      </c>
      <c r="K40" s="529" t="s">
        <v>150</v>
      </c>
      <c r="L40" s="532" t="s">
        <v>1376</v>
      </c>
      <c r="M40" s="246">
        <v>0</v>
      </c>
      <c r="N40" s="840">
        <v>0</v>
      </c>
      <c r="O40" s="236">
        <f t="shared" si="1"/>
        <v>0</v>
      </c>
      <c r="P40" s="426">
        <v>0</v>
      </c>
      <c r="Q40" s="475" t="s">
        <v>1875</v>
      </c>
      <c r="R40" s="314" t="s">
        <v>1876</v>
      </c>
      <c r="S40" s="480"/>
      <c r="T40" s="498" t="s">
        <v>212</v>
      </c>
      <c r="U40" s="503" t="s">
        <v>184</v>
      </c>
      <c r="V40" s="504" t="s">
        <v>185</v>
      </c>
      <c r="W40" s="300" t="s">
        <v>1052</v>
      </c>
      <c r="X40" s="296"/>
      <c r="Y40" s="753" t="s">
        <v>501</v>
      </c>
      <c r="Z40" s="564">
        <v>30</v>
      </c>
      <c r="AA40" s="753"/>
      <c r="AB40" s="298"/>
      <c r="AC40" s="295"/>
      <c r="AD40" s="296"/>
      <c r="AE40" s="753"/>
      <c r="AF40" s="297"/>
      <c r="AG40" s="753"/>
      <c r="AH40" s="298"/>
      <c r="AI40" s="295"/>
      <c r="AJ40" s="296"/>
      <c r="AK40" s="753"/>
      <c r="AL40" s="297"/>
      <c r="AM40" s="753"/>
      <c r="AN40" s="298"/>
      <c r="AO40" s="783"/>
      <c r="AP40" s="293" t="s">
        <v>1222</v>
      </c>
      <c r="AQ40" s="479" t="s">
        <v>128</v>
      </c>
      <c r="AR40" s="479" t="s">
        <v>128</v>
      </c>
      <c r="AS40" s="227"/>
    </row>
    <row r="41" spans="1:45" ht="90" customHeight="1">
      <c r="A41" s="590">
        <v>28</v>
      </c>
      <c r="B41" s="314" t="s">
        <v>1252</v>
      </c>
      <c r="C41" s="235" t="s">
        <v>208</v>
      </c>
      <c r="D41" s="235" t="s">
        <v>1241</v>
      </c>
      <c r="E41" s="426">
        <v>2000</v>
      </c>
      <c r="F41" s="769">
        <v>0</v>
      </c>
      <c r="G41" s="426">
        <v>0</v>
      </c>
      <c r="H41" s="426">
        <f t="shared" si="0"/>
        <v>2000</v>
      </c>
      <c r="I41" s="426">
        <v>1524</v>
      </c>
      <c r="J41" s="555" t="s">
        <v>1735</v>
      </c>
      <c r="K41" s="529" t="s">
        <v>150</v>
      </c>
      <c r="L41" s="532" t="s">
        <v>1736</v>
      </c>
      <c r="M41" s="426">
        <v>500</v>
      </c>
      <c r="N41" s="840">
        <v>0</v>
      </c>
      <c r="O41" s="236">
        <f t="shared" si="1"/>
        <v>-500</v>
      </c>
      <c r="P41" s="426">
        <v>0</v>
      </c>
      <c r="Q41" s="475" t="s">
        <v>1877</v>
      </c>
      <c r="R41" s="314" t="s">
        <v>2031</v>
      </c>
      <c r="S41" s="480"/>
      <c r="T41" s="498" t="s">
        <v>212</v>
      </c>
      <c r="U41" s="503" t="s">
        <v>184</v>
      </c>
      <c r="V41" s="504" t="s">
        <v>185</v>
      </c>
      <c r="W41" s="300" t="s">
        <v>1052</v>
      </c>
      <c r="X41" s="296"/>
      <c r="Y41" s="753" t="s">
        <v>501</v>
      </c>
      <c r="Z41" s="564">
        <v>31</v>
      </c>
      <c r="AA41" s="753"/>
      <c r="AB41" s="298"/>
      <c r="AC41" s="295" t="s">
        <v>1229</v>
      </c>
      <c r="AD41" s="296"/>
      <c r="AE41" s="753" t="s">
        <v>501</v>
      </c>
      <c r="AF41" s="297">
        <v>220</v>
      </c>
      <c r="AG41" s="753"/>
      <c r="AH41" s="298"/>
      <c r="AI41" s="295"/>
      <c r="AJ41" s="296"/>
      <c r="AK41" s="753"/>
      <c r="AL41" s="297"/>
      <c r="AM41" s="753"/>
      <c r="AN41" s="298"/>
      <c r="AO41" s="783"/>
      <c r="AP41" s="755" t="s">
        <v>114</v>
      </c>
      <c r="AQ41" s="479" t="s">
        <v>128</v>
      </c>
      <c r="AR41" s="479"/>
      <c r="AS41" s="227"/>
    </row>
    <row r="42" spans="1:45" ht="101.25" customHeight="1">
      <c r="A42" s="590">
        <v>29</v>
      </c>
      <c r="B42" s="314" t="s">
        <v>1253</v>
      </c>
      <c r="C42" s="235" t="s">
        <v>208</v>
      </c>
      <c r="D42" s="235" t="s">
        <v>1246</v>
      </c>
      <c r="E42" s="426">
        <v>3480</v>
      </c>
      <c r="F42" s="769">
        <v>0</v>
      </c>
      <c r="G42" s="237">
        <v>510</v>
      </c>
      <c r="H42" s="426">
        <f t="shared" si="0"/>
        <v>2970</v>
      </c>
      <c r="I42" s="426">
        <v>2585</v>
      </c>
      <c r="J42" s="526" t="s">
        <v>1339</v>
      </c>
      <c r="K42" s="529" t="s">
        <v>91</v>
      </c>
      <c r="L42" s="532" t="s">
        <v>1377</v>
      </c>
      <c r="M42" s="426">
        <v>3580</v>
      </c>
      <c r="N42" s="840">
        <v>8980</v>
      </c>
      <c r="O42" s="236">
        <f t="shared" si="1"/>
        <v>5400</v>
      </c>
      <c r="P42" s="426">
        <v>0</v>
      </c>
      <c r="Q42" s="475" t="s">
        <v>1857</v>
      </c>
      <c r="R42" s="314" t="s">
        <v>1878</v>
      </c>
      <c r="S42" s="480"/>
      <c r="T42" s="498" t="s">
        <v>218</v>
      </c>
      <c r="U42" s="503" t="s">
        <v>184</v>
      </c>
      <c r="V42" s="504" t="s">
        <v>185</v>
      </c>
      <c r="W42" s="300" t="s">
        <v>1052</v>
      </c>
      <c r="X42" s="296"/>
      <c r="Y42" s="753" t="s">
        <v>501</v>
      </c>
      <c r="Z42" s="564">
        <v>32</v>
      </c>
      <c r="AA42" s="753"/>
      <c r="AB42" s="298"/>
      <c r="AC42" s="295"/>
      <c r="AD42" s="296"/>
      <c r="AE42" s="753"/>
      <c r="AF42" s="297"/>
      <c r="AG42" s="753"/>
      <c r="AH42" s="298"/>
      <c r="AI42" s="295"/>
      <c r="AJ42" s="296"/>
      <c r="AK42" s="753"/>
      <c r="AL42" s="297"/>
      <c r="AM42" s="753"/>
      <c r="AN42" s="298"/>
      <c r="AO42" s="783"/>
      <c r="AP42" s="293" t="s">
        <v>1222</v>
      </c>
      <c r="AQ42" s="479" t="s">
        <v>128</v>
      </c>
      <c r="AR42" s="479"/>
      <c r="AS42" s="227"/>
    </row>
    <row r="43" spans="1:45" ht="60" customHeight="1">
      <c r="A43" s="590">
        <v>30</v>
      </c>
      <c r="B43" s="314" t="s">
        <v>1097</v>
      </c>
      <c r="C43" s="235" t="s">
        <v>1098</v>
      </c>
      <c r="D43" s="235" t="s">
        <v>1241</v>
      </c>
      <c r="E43" s="426">
        <v>2570</v>
      </c>
      <c r="F43" s="769">
        <v>1297.8620000000001</v>
      </c>
      <c r="G43" s="234">
        <v>1490</v>
      </c>
      <c r="H43" s="426">
        <f t="shared" ref="H43:H48" si="2">E43+F43-G43</f>
        <v>2377.8620000000001</v>
      </c>
      <c r="I43" s="426">
        <v>1733</v>
      </c>
      <c r="J43" s="526" t="s">
        <v>1339</v>
      </c>
      <c r="K43" s="534" t="s">
        <v>2033</v>
      </c>
      <c r="L43" s="532" t="s">
        <v>2014</v>
      </c>
      <c r="M43" s="462">
        <v>0</v>
      </c>
      <c r="N43" s="846">
        <v>0</v>
      </c>
      <c r="O43" s="236">
        <f t="shared" si="1"/>
        <v>0</v>
      </c>
      <c r="P43" s="426">
        <v>0</v>
      </c>
      <c r="Q43" s="475" t="s">
        <v>2034</v>
      </c>
      <c r="R43" s="314" t="s">
        <v>2039</v>
      </c>
      <c r="S43" s="480"/>
      <c r="T43" s="498" t="s">
        <v>221</v>
      </c>
      <c r="U43" s="503" t="s">
        <v>184</v>
      </c>
      <c r="V43" s="504" t="s">
        <v>185</v>
      </c>
      <c r="W43" s="300" t="s">
        <v>1052</v>
      </c>
      <c r="X43" s="296"/>
      <c r="Y43" s="753" t="s">
        <v>698</v>
      </c>
      <c r="Z43" s="564">
        <v>33</v>
      </c>
      <c r="AA43" s="753"/>
      <c r="AB43" s="298"/>
      <c r="AC43" s="295" t="s">
        <v>1229</v>
      </c>
      <c r="AD43" s="296"/>
      <c r="AE43" s="753" t="s">
        <v>501</v>
      </c>
      <c r="AF43" s="297">
        <v>246</v>
      </c>
      <c r="AG43" s="753"/>
      <c r="AH43" s="298"/>
      <c r="AI43" s="295"/>
      <c r="AJ43" s="296"/>
      <c r="AK43" s="753"/>
      <c r="AL43" s="297"/>
      <c r="AM43" s="753"/>
      <c r="AN43" s="298"/>
      <c r="AO43" s="783"/>
      <c r="AP43" s="293" t="s">
        <v>1222</v>
      </c>
      <c r="AQ43" s="479"/>
      <c r="AR43" s="479" t="s">
        <v>128</v>
      </c>
      <c r="AS43" s="227"/>
    </row>
    <row r="44" spans="1:45" ht="78" customHeight="1">
      <c r="A44" s="590">
        <v>31</v>
      </c>
      <c r="B44" s="314" t="s">
        <v>599</v>
      </c>
      <c r="C44" s="235" t="s">
        <v>190</v>
      </c>
      <c r="D44" s="235" t="s">
        <v>170</v>
      </c>
      <c r="E44" s="246">
        <v>33.155000000000001</v>
      </c>
      <c r="F44" s="769">
        <v>0</v>
      </c>
      <c r="G44" s="237">
        <v>0</v>
      </c>
      <c r="H44" s="426">
        <f t="shared" si="2"/>
        <v>33.155000000000001</v>
      </c>
      <c r="I44" s="426">
        <v>30</v>
      </c>
      <c r="J44" s="526" t="s">
        <v>1339</v>
      </c>
      <c r="K44" s="529" t="s">
        <v>91</v>
      </c>
      <c r="L44" s="532" t="s">
        <v>1378</v>
      </c>
      <c r="M44" s="246">
        <v>32.551000000000002</v>
      </c>
      <c r="N44" s="840">
        <v>32.551000000000002</v>
      </c>
      <c r="O44" s="236">
        <f t="shared" si="1"/>
        <v>0</v>
      </c>
      <c r="P44" s="426">
        <v>0</v>
      </c>
      <c r="Q44" s="475" t="s">
        <v>91</v>
      </c>
      <c r="R44" s="314" t="s">
        <v>2184</v>
      </c>
      <c r="S44" s="480"/>
      <c r="T44" s="498" t="s">
        <v>167</v>
      </c>
      <c r="U44" s="503" t="s">
        <v>2</v>
      </c>
      <c r="V44" s="504" t="s">
        <v>171</v>
      </c>
      <c r="W44" s="300" t="s">
        <v>1052</v>
      </c>
      <c r="X44" s="296"/>
      <c r="Y44" s="753" t="s">
        <v>698</v>
      </c>
      <c r="Z44" s="564">
        <v>34</v>
      </c>
      <c r="AA44" s="753"/>
      <c r="AB44" s="298"/>
      <c r="AC44" s="295"/>
      <c r="AD44" s="296"/>
      <c r="AE44" s="753"/>
      <c r="AF44" s="297"/>
      <c r="AG44" s="753"/>
      <c r="AH44" s="298"/>
      <c r="AI44" s="295"/>
      <c r="AJ44" s="296"/>
      <c r="AK44" s="753"/>
      <c r="AL44" s="297"/>
      <c r="AM44" s="753"/>
      <c r="AN44" s="298"/>
      <c r="AO44" s="783"/>
      <c r="AP44" s="293" t="s">
        <v>1222</v>
      </c>
      <c r="AQ44" s="479" t="s">
        <v>128</v>
      </c>
      <c r="AR44" s="479"/>
      <c r="AS44" s="227"/>
    </row>
    <row r="45" spans="1:45" ht="114.6" customHeight="1">
      <c r="A45" s="590">
        <v>32</v>
      </c>
      <c r="B45" s="314" t="s">
        <v>688</v>
      </c>
      <c r="C45" s="235" t="s">
        <v>205</v>
      </c>
      <c r="D45" s="235" t="s">
        <v>1241</v>
      </c>
      <c r="E45" s="426">
        <v>750</v>
      </c>
      <c r="F45" s="769">
        <v>0</v>
      </c>
      <c r="G45" s="237">
        <v>127</v>
      </c>
      <c r="H45" s="426">
        <f>E45+F45-G45</f>
        <v>623</v>
      </c>
      <c r="I45" s="426">
        <v>396</v>
      </c>
      <c r="J45" s="526" t="s">
        <v>1816</v>
      </c>
      <c r="K45" s="534" t="s">
        <v>2037</v>
      </c>
      <c r="L45" s="532" t="s">
        <v>1830</v>
      </c>
      <c r="M45" s="426">
        <v>650</v>
      </c>
      <c r="N45" s="840">
        <v>0</v>
      </c>
      <c r="O45" s="236">
        <f t="shared" si="1"/>
        <v>-650</v>
      </c>
      <c r="P45" s="426">
        <v>0</v>
      </c>
      <c r="Q45" s="475" t="s">
        <v>2045</v>
      </c>
      <c r="R45" s="314" t="s">
        <v>2046</v>
      </c>
      <c r="S45" s="480"/>
      <c r="T45" s="498" t="s">
        <v>622</v>
      </c>
      <c r="U45" s="503" t="s">
        <v>184</v>
      </c>
      <c r="V45" s="504" t="s">
        <v>185</v>
      </c>
      <c r="W45" s="300" t="s">
        <v>1052</v>
      </c>
      <c r="X45" s="296"/>
      <c r="Y45" s="753"/>
      <c r="Z45" s="564">
        <v>35</v>
      </c>
      <c r="AA45" s="753"/>
      <c r="AB45" s="298"/>
      <c r="AC45" s="295"/>
      <c r="AD45" s="296"/>
      <c r="AE45" s="753"/>
      <c r="AF45" s="297"/>
      <c r="AG45" s="753"/>
      <c r="AH45" s="298"/>
      <c r="AI45" s="295"/>
      <c r="AJ45" s="296"/>
      <c r="AK45" s="753"/>
      <c r="AL45" s="297"/>
      <c r="AM45" s="753"/>
      <c r="AN45" s="298"/>
      <c r="AO45" s="783"/>
      <c r="AP45" s="755" t="s">
        <v>114</v>
      </c>
      <c r="AQ45" s="479" t="s">
        <v>128</v>
      </c>
      <c r="AR45" s="479"/>
      <c r="AS45" s="227"/>
    </row>
    <row r="46" spans="1:45" ht="60" customHeight="1">
      <c r="A46" s="590">
        <v>33</v>
      </c>
      <c r="B46" s="235" t="s">
        <v>214</v>
      </c>
      <c r="C46" s="235" t="s">
        <v>1085</v>
      </c>
      <c r="D46" s="235" t="s">
        <v>188</v>
      </c>
      <c r="E46" s="246">
        <v>2000</v>
      </c>
      <c r="F46" s="426">
        <v>0</v>
      </c>
      <c r="G46" s="237">
        <v>0</v>
      </c>
      <c r="H46" s="426">
        <f t="shared" si="2"/>
        <v>2000</v>
      </c>
      <c r="I46" s="426">
        <v>1847</v>
      </c>
      <c r="J46" s="526" t="s">
        <v>1339</v>
      </c>
      <c r="K46" s="529" t="s">
        <v>150</v>
      </c>
      <c r="L46" s="532" t="s">
        <v>1379</v>
      </c>
      <c r="M46" s="462">
        <v>0</v>
      </c>
      <c r="N46" s="840">
        <v>0</v>
      </c>
      <c r="O46" s="236">
        <f t="shared" si="1"/>
        <v>0</v>
      </c>
      <c r="P46" s="426">
        <v>0</v>
      </c>
      <c r="Q46" s="475" t="s">
        <v>1879</v>
      </c>
      <c r="R46" s="314" t="s">
        <v>1880</v>
      </c>
      <c r="S46" s="480"/>
      <c r="T46" s="255" t="s">
        <v>1080</v>
      </c>
      <c r="U46" s="255" t="s">
        <v>184</v>
      </c>
      <c r="V46" s="504" t="s">
        <v>185</v>
      </c>
      <c r="W46" s="300" t="s">
        <v>1052</v>
      </c>
      <c r="X46" s="296"/>
      <c r="Y46" s="753"/>
      <c r="Z46" s="564">
        <v>36</v>
      </c>
      <c r="AA46" s="753"/>
      <c r="AB46" s="298"/>
      <c r="AC46" s="295"/>
      <c r="AD46" s="296"/>
      <c r="AE46" s="753"/>
      <c r="AF46" s="297"/>
      <c r="AG46" s="753"/>
      <c r="AH46" s="298"/>
      <c r="AI46" s="295"/>
      <c r="AJ46" s="296"/>
      <c r="AK46" s="753"/>
      <c r="AL46" s="297"/>
      <c r="AM46" s="753"/>
      <c r="AN46" s="298"/>
      <c r="AO46" s="783"/>
      <c r="AP46" s="293" t="s">
        <v>1222</v>
      </c>
      <c r="AQ46" s="479" t="s">
        <v>128</v>
      </c>
      <c r="AR46" s="479" t="s">
        <v>128</v>
      </c>
      <c r="AS46" s="227"/>
    </row>
    <row r="47" spans="1:45" ht="134.25" customHeight="1">
      <c r="A47" s="590">
        <v>34</v>
      </c>
      <c r="B47" s="235" t="s">
        <v>1254</v>
      </c>
      <c r="C47" s="235" t="s">
        <v>1629</v>
      </c>
      <c r="D47" s="235" t="s">
        <v>1241</v>
      </c>
      <c r="E47" s="246">
        <v>5000</v>
      </c>
      <c r="F47" s="769">
        <v>128</v>
      </c>
      <c r="G47" s="426">
        <v>75.825000000000003</v>
      </c>
      <c r="H47" s="426">
        <f t="shared" si="2"/>
        <v>5052.1750000000002</v>
      </c>
      <c r="I47" s="426">
        <v>4472.2588539999997</v>
      </c>
      <c r="J47" s="735" t="s">
        <v>1881</v>
      </c>
      <c r="K47" s="534" t="s">
        <v>150</v>
      </c>
      <c r="L47" s="738" t="s">
        <v>1737</v>
      </c>
      <c r="M47" s="246">
        <v>3925.9009999999998</v>
      </c>
      <c r="N47" s="841">
        <v>0</v>
      </c>
      <c r="O47" s="246">
        <f t="shared" si="1"/>
        <v>-3925.9009999999998</v>
      </c>
      <c r="P47" s="426">
        <v>0</v>
      </c>
      <c r="Q47" s="475" t="s">
        <v>1877</v>
      </c>
      <c r="R47" s="314" t="s">
        <v>1882</v>
      </c>
      <c r="S47" s="480"/>
      <c r="T47" s="235" t="s">
        <v>624</v>
      </c>
      <c r="U47" s="235" t="s">
        <v>184</v>
      </c>
      <c r="V47" s="504" t="s">
        <v>185</v>
      </c>
      <c r="W47" s="300" t="s">
        <v>1052</v>
      </c>
      <c r="X47" s="296"/>
      <c r="Y47" s="753" t="s">
        <v>501</v>
      </c>
      <c r="Z47" s="564">
        <v>37</v>
      </c>
      <c r="AA47" s="753"/>
      <c r="AB47" s="298"/>
      <c r="AC47" s="295" t="s">
        <v>1229</v>
      </c>
      <c r="AD47" s="296"/>
      <c r="AE47" s="753" t="s">
        <v>501</v>
      </c>
      <c r="AF47" s="297">
        <v>247</v>
      </c>
      <c r="AG47" s="753"/>
      <c r="AH47" s="298"/>
      <c r="AI47" s="295"/>
      <c r="AJ47" s="296"/>
      <c r="AK47" s="753"/>
      <c r="AL47" s="297"/>
      <c r="AM47" s="753"/>
      <c r="AN47" s="298"/>
      <c r="AO47" s="783"/>
      <c r="AP47" s="755" t="s">
        <v>114</v>
      </c>
      <c r="AQ47" s="479"/>
      <c r="AR47" s="479" t="s">
        <v>128</v>
      </c>
      <c r="AS47" s="227"/>
    </row>
    <row r="48" spans="1:45" ht="107.25" customHeight="1">
      <c r="A48" s="590">
        <v>35</v>
      </c>
      <c r="B48" s="235" t="s">
        <v>215</v>
      </c>
      <c r="C48" s="235" t="s">
        <v>192</v>
      </c>
      <c r="D48" s="235" t="s">
        <v>1241</v>
      </c>
      <c r="E48" s="246">
        <v>5200</v>
      </c>
      <c r="F48" s="769">
        <v>0</v>
      </c>
      <c r="G48" s="426">
        <v>67.664550000000006</v>
      </c>
      <c r="H48" s="426">
        <f t="shared" si="2"/>
        <v>5132.3354499999996</v>
      </c>
      <c r="I48" s="426">
        <v>4676.5424949999997</v>
      </c>
      <c r="J48" s="804" t="s">
        <v>1738</v>
      </c>
      <c r="K48" s="529" t="s">
        <v>150</v>
      </c>
      <c r="L48" s="533" t="s">
        <v>1739</v>
      </c>
      <c r="M48" s="246">
        <v>4715.866</v>
      </c>
      <c r="N48" s="841">
        <v>0</v>
      </c>
      <c r="O48" s="246">
        <f t="shared" si="1"/>
        <v>-4715.866</v>
      </c>
      <c r="P48" s="426">
        <v>0</v>
      </c>
      <c r="Q48" s="475" t="s">
        <v>1877</v>
      </c>
      <c r="R48" s="314" t="s">
        <v>1883</v>
      </c>
      <c r="S48" s="480"/>
      <c r="T48" s="235" t="s">
        <v>624</v>
      </c>
      <c r="U48" s="235" t="s">
        <v>184</v>
      </c>
      <c r="V48" s="504" t="s">
        <v>176</v>
      </c>
      <c r="W48" s="300" t="s">
        <v>1052</v>
      </c>
      <c r="X48" s="296"/>
      <c r="Y48" s="753"/>
      <c r="Z48" s="564">
        <v>38</v>
      </c>
      <c r="AA48" s="753"/>
      <c r="AB48" s="298"/>
      <c r="AC48" s="295"/>
      <c r="AD48" s="296"/>
      <c r="AE48" s="753"/>
      <c r="AF48" s="297"/>
      <c r="AG48" s="753"/>
      <c r="AH48" s="298"/>
      <c r="AI48" s="295"/>
      <c r="AJ48" s="296"/>
      <c r="AK48" s="753"/>
      <c r="AL48" s="297"/>
      <c r="AM48" s="753"/>
      <c r="AN48" s="298"/>
      <c r="AO48" s="783"/>
      <c r="AP48" s="755" t="s">
        <v>114</v>
      </c>
      <c r="AQ48" s="479"/>
      <c r="AR48" s="479" t="s">
        <v>128</v>
      </c>
      <c r="AS48" s="227"/>
    </row>
    <row r="49" spans="1:45" ht="60" customHeight="1">
      <c r="A49" s="590">
        <v>36</v>
      </c>
      <c r="B49" s="235" t="s">
        <v>217</v>
      </c>
      <c r="C49" s="235" t="s">
        <v>179</v>
      </c>
      <c r="D49" s="235" t="s">
        <v>188</v>
      </c>
      <c r="E49" s="246">
        <v>2600</v>
      </c>
      <c r="F49" s="769">
        <v>0</v>
      </c>
      <c r="G49" s="237">
        <v>0</v>
      </c>
      <c r="H49" s="426">
        <f t="shared" ref="H49:H116" si="3">E49+F49-G49</f>
        <v>2600</v>
      </c>
      <c r="I49" s="426">
        <v>1925</v>
      </c>
      <c r="J49" s="526" t="s">
        <v>1339</v>
      </c>
      <c r="K49" s="529" t="s">
        <v>150</v>
      </c>
      <c r="L49" s="526" t="s">
        <v>1380</v>
      </c>
      <c r="M49" s="462">
        <v>0</v>
      </c>
      <c r="N49" s="840">
        <v>0</v>
      </c>
      <c r="O49" s="236">
        <f t="shared" si="1"/>
        <v>0</v>
      </c>
      <c r="P49" s="426">
        <v>0</v>
      </c>
      <c r="Q49" s="475" t="s">
        <v>1879</v>
      </c>
      <c r="R49" s="314" t="s">
        <v>1884</v>
      </c>
      <c r="S49" s="480"/>
      <c r="T49" s="255" t="s">
        <v>218</v>
      </c>
      <c r="U49" s="255" t="s">
        <v>184</v>
      </c>
      <c r="V49" s="504" t="s">
        <v>185</v>
      </c>
      <c r="W49" s="300" t="s">
        <v>1052</v>
      </c>
      <c r="X49" s="296"/>
      <c r="Y49" s="753" t="s">
        <v>501</v>
      </c>
      <c r="Z49" s="564">
        <v>39</v>
      </c>
      <c r="AA49" s="753"/>
      <c r="AB49" s="298"/>
      <c r="AC49" s="295"/>
      <c r="AD49" s="296"/>
      <c r="AE49" s="753"/>
      <c r="AF49" s="297"/>
      <c r="AG49" s="753"/>
      <c r="AH49" s="298"/>
      <c r="AI49" s="295"/>
      <c r="AJ49" s="296"/>
      <c r="AK49" s="753"/>
      <c r="AL49" s="297"/>
      <c r="AM49" s="753"/>
      <c r="AN49" s="298"/>
      <c r="AO49" s="783"/>
      <c r="AP49" s="293" t="s">
        <v>1222</v>
      </c>
      <c r="AQ49" s="479"/>
      <c r="AR49" s="479" t="s">
        <v>128</v>
      </c>
      <c r="AS49" s="227"/>
    </row>
    <row r="50" spans="1:45" ht="75.75" customHeight="1">
      <c r="A50" s="590">
        <v>37</v>
      </c>
      <c r="B50" s="235" t="s">
        <v>1255</v>
      </c>
      <c r="C50" s="235" t="s">
        <v>179</v>
      </c>
      <c r="D50" s="235" t="s">
        <v>1256</v>
      </c>
      <c r="E50" s="246">
        <v>9350</v>
      </c>
      <c r="F50" s="769">
        <v>43</v>
      </c>
      <c r="G50" s="237">
        <v>1163</v>
      </c>
      <c r="H50" s="426">
        <f t="shared" si="3"/>
        <v>8230</v>
      </c>
      <c r="I50" s="426">
        <v>7605</v>
      </c>
      <c r="J50" s="526" t="s">
        <v>1339</v>
      </c>
      <c r="K50" s="529" t="s">
        <v>133</v>
      </c>
      <c r="L50" s="532" t="s">
        <v>1381</v>
      </c>
      <c r="M50" s="246">
        <v>5400</v>
      </c>
      <c r="N50" s="840">
        <v>26165</v>
      </c>
      <c r="O50" s="236">
        <f t="shared" si="1"/>
        <v>20765</v>
      </c>
      <c r="P50" s="426">
        <v>0</v>
      </c>
      <c r="Q50" s="475" t="s">
        <v>1885</v>
      </c>
      <c r="R50" s="314" t="s">
        <v>1886</v>
      </c>
      <c r="S50" s="480"/>
      <c r="T50" s="255" t="s">
        <v>218</v>
      </c>
      <c r="U50" s="255" t="s">
        <v>184</v>
      </c>
      <c r="V50" s="504" t="s">
        <v>185</v>
      </c>
      <c r="W50" s="300" t="s">
        <v>1052</v>
      </c>
      <c r="X50" s="296"/>
      <c r="Y50" s="753" t="s">
        <v>501</v>
      </c>
      <c r="Z50" s="564">
        <v>41</v>
      </c>
      <c r="AA50" s="753"/>
      <c r="AB50" s="298"/>
      <c r="AC50" s="300" t="s">
        <v>1052</v>
      </c>
      <c r="AD50" s="296"/>
      <c r="AE50" s="753" t="s">
        <v>501</v>
      </c>
      <c r="AF50" s="297">
        <v>64</v>
      </c>
      <c r="AG50" s="753"/>
      <c r="AH50" s="298"/>
      <c r="AI50" s="295"/>
      <c r="AJ50" s="296"/>
      <c r="AK50" s="753"/>
      <c r="AL50" s="297"/>
      <c r="AM50" s="753"/>
      <c r="AN50" s="298"/>
      <c r="AO50" s="783"/>
      <c r="AP50" s="293" t="s">
        <v>727</v>
      </c>
      <c r="AQ50" s="479"/>
      <c r="AR50" s="479" t="s">
        <v>128</v>
      </c>
      <c r="AS50" s="227"/>
    </row>
    <row r="51" spans="1:45" ht="60" customHeight="1">
      <c r="A51" s="590">
        <v>38</v>
      </c>
      <c r="B51" s="235" t="s">
        <v>662</v>
      </c>
      <c r="C51" s="235" t="s">
        <v>179</v>
      </c>
      <c r="D51" s="235" t="s">
        <v>1162</v>
      </c>
      <c r="E51" s="246">
        <v>1045</v>
      </c>
      <c r="F51" s="769">
        <v>0</v>
      </c>
      <c r="G51" s="237">
        <v>0</v>
      </c>
      <c r="H51" s="426">
        <f t="shared" si="3"/>
        <v>1045</v>
      </c>
      <c r="I51" s="426">
        <v>616</v>
      </c>
      <c r="J51" s="526" t="s">
        <v>1339</v>
      </c>
      <c r="K51" s="534" t="s">
        <v>1860</v>
      </c>
      <c r="L51" s="532" t="s">
        <v>1382</v>
      </c>
      <c r="M51" s="462">
        <v>0</v>
      </c>
      <c r="N51" s="840">
        <v>0</v>
      </c>
      <c r="O51" s="236">
        <f t="shared" si="1"/>
        <v>0</v>
      </c>
      <c r="P51" s="426">
        <v>0</v>
      </c>
      <c r="Q51" s="475" t="s">
        <v>2038</v>
      </c>
      <c r="R51" s="314" t="s">
        <v>2040</v>
      </c>
      <c r="S51" s="480"/>
      <c r="T51" s="255" t="s">
        <v>218</v>
      </c>
      <c r="U51" s="255" t="s">
        <v>184</v>
      </c>
      <c r="V51" s="504" t="s">
        <v>185</v>
      </c>
      <c r="W51" s="300" t="s">
        <v>1052</v>
      </c>
      <c r="X51" s="296"/>
      <c r="Y51" s="753" t="s">
        <v>501</v>
      </c>
      <c r="Z51" s="564">
        <v>42</v>
      </c>
      <c r="AA51" s="753"/>
      <c r="AB51" s="298"/>
      <c r="AC51" s="295"/>
      <c r="AD51" s="296"/>
      <c r="AE51" s="753"/>
      <c r="AF51" s="297"/>
      <c r="AG51" s="753"/>
      <c r="AH51" s="298"/>
      <c r="AI51" s="295"/>
      <c r="AJ51" s="296"/>
      <c r="AK51" s="753"/>
      <c r="AL51" s="297"/>
      <c r="AM51" s="753"/>
      <c r="AN51" s="298"/>
      <c r="AO51" s="783"/>
      <c r="AP51" s="503" t="s">
        <v>648</v>
      </c>
      <c r="AQ51" s="479"/>
      <c r="AR51" s="479" t="s">
        <v>128</v>
      </c>
      <c r="AS51" s="227"/>
    </row>
    <row r="52" spans="1:45" s="454" customFormat="1" ht="60" customHeight="1">
      <c r="A52" s="590">
        <v>39</v>
      </c>
      <c r="B52" s="555" t="s">
        <v>219</v>
      </c>
      <c r="C52" s="555" t="s">
        <v>179</v>
      </c>
      <c r="D52" s="555" t="s">
        <v>1241</v>
      </c>
      <c r="E52" s="571">
        <v>0</v>
      </c>
      <c r="F52" s="565">
        <v>3000</v>
      </c>
      <c r="G52" s="558">
        <v>3000</v>
      </c>
      <c r="H52" s="462">
        <f t="shared" si="3"/>
        <v>0</v>
      </c>
      <c r="I52" s="462">
        <v>0</v>
      </c>
      <c r="J52" s="526" t="s">
        <v>1339</v>
      </c>
      <c r="K52" s="534" t="s">
        <v>1887</v>
      </c>
      <c r="L52" s="532" t="s">
        <v>1383</v>
      </c>
      <c r="M52" s="571">
        <v>0</v>
      </c>
      <c r="N52" s="847">
        <v>0</v>
      </c>
      <c r="O52" s="467">
        <f t="shared" si="1"/>
        <v>0</v>
      </c>
      <c r="P52" s="462">
        <v>0</v>
      </c>
      <c r="Q52" s="475" t="s">
        <v>1849</v>
      </c>
      <c r="R52" s="560" t="s">
        <v>2041</v>
      </c>
      <c r="S52" s="455" t="s">
        <v>1268</v>
      </c>
      <c r="T52" s="556" t="s">
        <v>218</v>
      </c>
      <c r="U52" s="556" t="s">
        <v>184</v>
      </c>
      <c r="V52" s="508" t="s">
        <v>185</v>
      </c>
      <c r="W52" s="566" t="s">
        <v>1052</v>
      </c>
      <c r="X52" s="572"/>
      <c r="Y52" s="573" t="s">
        <v>501</v>
      </c>
      <c r="Z52" s="574">
        <v>43</v>
      </c>
      <c r="AA52" s="573"/>
      <c r="AB52" s="298"/>
      <c r="AC52" s="575"/>
      <c r="AD52" s="572"/>
      <c r="AE52" s="573"/>
      <c r="AF52" s="297"/>
      <c r="AG52" s="573"/>
      <c r="AH52" s="298"/>
      <c r="AI52" s="575"/>
      <c r="AJ52" s="572"/>
      <c r="AK52" s="573"/>
      <c r="AL52" s="297"/>
      <c r="AM52" s="573"/>
      <c r="AN52" s="298"/>
      <c r="AO52" s="576"/>
      <c r="AP52" s="557" t="s">
        <v>727</v>
      </c>
      <c r="AQ52" s="492"/>
      <c r="AR52" s="492" t="s">
        <v>128</v>
      </c>
      <c r="AS52" s="493"/>
    </row>
    <row r="53" spans="1:45" ht="54" customHeight="1">
      <c r="A53" s="590">
        <v>40</v>
      </c>
      <c r="B53" s="235" t="s">
        <v>663</v>
      </c>
      <c r="C53" s="235" t="s">
        <v>179</v>
      </c>
      <c r="D53" s="235" t="s">
        <v>1241</v>
      </c>
      <c r="E53" s="246">
        <v>250</v>
      </c>
      <c r="F53" s="769">
        <v>0</v>
      </c>
      <c r="G53" s="237">
        <v>64</v>
      </c>
      <c r="H53" s="426">
        <f t="shared" si="3"/>
        <v>186</v>
      </c>
      <c r="I53" s="426">
        <v>165</v>
      </c>
      <c r="J53" s="526" t="s">
        <v>1339</v>
      </c>
      <c r="K53" s="534" t="s">
        <v>1860</v>
      </c>
      <c r="L53" s="532" t="s">
        <v>1384</v>
      </c>
      <c r="M53" s="462">
        <v>0</v>
      </c>
      <c r="N53" s="840">
        <v>0</v>
      </c>
      <c r="O53" s="236">
        <f t="shared" si="1"/>
        <v>0</v>
      </c>
      <c r="P53" s="426">
        <v>0</v>
      </c>
      <c r="Q53" s="475" t="s">
        <v>1849</v>
      </c>
      <c r="R53" s="314" t="s">
        <v>2042</v>
      </c>
      <c r="S53" s="480"/>
      <c r="T53" s="255" t="s">
        <v>218</v>
      </c>
      <c r="U53" s="255" t="s">
        <v>184</v>
      </c>
      <c r="V53" s="504" t="s">
        <v>185</v>
      </c>
      <c r="W53" s="300" t="s">
        <v>1052</v>
      </c>
      <c r="X53" s="296"/>
      <c r="Y53" s="753" t="s">
        <v>501</v>
      </c>
      <c r="Z53" s="564">
        <v>44</v>
      </c>
      <c r="AA53" s="753"/>
      <c r="AB53" s="298"/>
      <c r="AC53" s="295"/>
      <c r="AD53" s="296"/>
      <c r="AE53" s="753"/>
      <c r="AF53" s="297"/>
      <c r="AG53" s="753"/>
      <c r="AH53" s="298"/>
      <c r="AI53" s="295"/>
      <c r="AJ53" s="296"/>
      <c r="AK53" s="753"/>
      <c r="AL53" s="297"/>
      <c r="AM53" s="753"/>
      <c r="AN53" s="298"/>
      <c r="AO53" s="783"/>
      <c r="AP53" s="293" t="s">
        <v>1222</v>
      </c>
      <c r="AQ53" s="479" t="s">
        <v>128</v>
      </c>
      <c r="AR53" s="479"/>
      <c r="AS53" s="227"/>
    </row>
    <row r="54" spans="1:45" ht="60" customHeight="1">
      <c r="A54" s="590">
        <v>41</v>
      </c>
      <c r="B54" s="235" t="s">
        <v>220</v>
      </c>
      <c r="C54" s="235" t="s">
        <v>179</v>
      </c>
      <c r="D54" s="235" t="s">
        <v>1257</v>
      </c>
      <c r="E54" s="246">
        <v>260</v>
      </c>
      <c r="F54" s="769">
        <v>0</v>
      </c>
      <c r="G54" s="237">
        <v>0</v>
      </c>
      <c r="H54" s="426">
        <f t="shared" si="3"/>
        <v>260</v>
      </c>
      <c r="I54" s="426">
        <v>252</v>
      </c>
      <c r="J54" s="526" t="s">
        <v>1339</v>
      </c>
      <c r="K54" s="534" t="s">
        <v>2043</v>
      </c>
      <c r="L54" s="532" t="s">
        <v>1385</v>
      </c>
      <c r="M54" s="246">
        <v>260</v>
      </c>
      <c r="N54" s="840">
        <v>0</v>
      </c>
      <c r="O54" s="236">
        <f t="shared" si="1"/>
        <v>-260</v>
      </c>
      <c r="P54" s="426">
        <v>0</v>
      </c>
      <c r="Q54" s="475" t="s">
        <v>91</v>
      </c>
      <c r="R54" s="314" t="s">
        <v>2044</v>
      </c>
      <c r="S54" s="480"/>
      <c r="T54" s="255" t="s">
        <v>221</v>
      </c>
      <c r="U54" s="255" t="s">
        <v>184</v>
      </c>
      <c r="V54" s="504" t="s">
        <v>185</v>
      </c>
      <c r="W54" s="300" t="s">
        <v>1052</v>
      </c>
      <c r="X54" s="296"/>
      <c r="Y54" s="753" t="s">
        <v>698</v>
      </c>
      <c r="Z54" s="564">
        <v>46</v>
      </c>
      <c r="AA54" s="753"/>
      <c r="AB54" s="298"/>
      <c r="AC54" s="295" t="s">
        <v>1229</v>
      </c>
      <c r="AD54" s="296"/>
      <c r="AE54" s="753" t="s">
        <v>501</v>
      </c>
      <c r="AF54" s="297">
        <v>356</v>
      </c>
      <c r="AG54" s="753"/>
      <c r="AH54" s="298"/>
      <c r="AI54" s="295" t="s">
        <v>1229</v>
      </c>
      <c r="AJ54" s="296"/>
      <c r="AK54" s="753" t="s">
        <v>1296</v>
      </c>
      <c r="AL54" s="297">
        <v>362</v>
      </c>
      <c r="AM54" s="753"/>
      <c r="AN54" s="298"/>
      <c r="AO54" s="783"/>
      <c r="AP54" s="293" t="s">
        <v>727</v>
      </c>
      <c r="AQ54" s="479" t="s">
        <v>128</v>
      </c>
      <c r="AR54" s="479"/>
      <c r="AS54" s="227"/>
    </row>
    <row r="55" spans="1:45" ht="137.25" customHeight="1">
      <c r="A55" s="590">
        <v>42</v>
      </c>
      <c r="B55" s="480" t="s">
        <v>1630</v>
      </c>
      <c r="C55" s="235" t="s">
        <v>205</v>
      </c>
      <c r="D55" s="235" t="s">
        <v>1241</v>
      </c>
      <c r="E55" s="769">
        <v>400</v>
      </c>
      <c r="F55" s="769">
        <v>0</v>
      </c>
      <c r="G55" s="769">
        <v>0</v>
      </c>
      <c r="H55" s="769">
        <f t="shared" si="3"/>
        <v>400</v>
      </c>
      <c r="I55" s="426">
        <v>273</v>
      </c>
      <c r="J55" s="785" t="s">
        <v>1740</v>
      </c>
      <c r="K55" s="529" t="s">
        <v>150</v>
      </c>
      <c r="L55" s="535" t="s">
        <v>1741</v>
      </c>
      <c r="M55" s="769">
        <v>330</v>
      </c>
      <c r="N55" s="841">
        <v>0</v>
      </c>
      <c r="O55" s="236">
        <f t="shared" si="1"/>
        <v>-330</v>
      </c>
      <c r="P55" s="769">
        <v>0</v>
      </c>
      <c r="Q55" s="475" t="s">
        <v>1861</v>
      </c>
      <c r="R55" s="762" t="s">
        <v>1888</v>
      </c>
      <c r="S55" s="799"/>
      <c r="T55" s="488" t="s">
        <v>626</v>
      </c>
      <c r="U55" s="235" t="s">
        <v>184</v>
      </c>
      <c r="V55" s="504" t="s">
        <v>185</v>
      </c>
      <c r="W55" s="300" t="s">
        <v>1052</v>
      </c>
      <c r="X55" s="296"/>
      <c r="Y55" s="753"/>
      <c r="Z55" s="297">
        <v>50</v>
      </c>
      <c r="AA55" s="753"/>
      <c r="AB55" s="298"/>
      <c r="AC55" s="295"/>
      <c r="AD55" s="296"/>
      <c r="AE55" s="753"/>
      <c r="AF55" s="297"/>
      <c r="AG55" s="753"/>
      <c r="AH55" s="298"/>
      <c r="AI55" s="295"/>
      <c r="AJ55" s="296"/>
      <c r="AK55" s="753"/>
      <c r="AL55" s="297"/>
      <c r="AM55" s="753"/>
      <c r="AN55" s="298"/>
      <c r="AO55" s="783"/>
      <c r="AP55" s="755" t="s">
        <v>114</v>
      </c>
      <c r="AQ55" s="479" t="s">
        <v>128</v>
      </c>
      <c r="AR55" s="479"/>
      <c r="AS55" s="227"/>
    </row>
    <row r="56" spans="1:45" ht="60" customHeight="1">
      <c r="A56" s="590">
        <v>43</v>
      </c>
      <c r="B56" s="480" t="s">
        <v>490</v>
      </c>
      <c r="C56" s="235" t="s">
        <v>205</v>
      </c>
      <c r="D56" s="235" t="s">
        <v>188</v>
      </c>
      <c r="E56" s="422">
        <v>1000</v>
      </c>
      <c r="F56" s="769">
        <v>0</v>
      </c>
      <c r="G56" s="237">
        <v>0</v>
      </c>
      <c r="H56" s="769">
        <f t="shared" si="3"/>
        <v>1000</v>
      </c>
      <c r="I56" s="426">
        <v>740</v>
      </c>
      <c r="J56" s="526" t="s">
        <v>1339</v>
      </c>
      <c r="K56" s="529" t="s">
        <v>150</v>
      </c>
      <c r="L56" s="535" t="s">
        <v>1386</v>
      </c>
      <c r="M56" s="462">
        <v>0</v>
      </c>
      <c r="N56" s="848">
        <v>0</v>
      </c>
      <c r="O56" s="236">
        <f t="shared" si="1"/>
        <v>0</v>
      </c>
      <c r="P56" s="769">
        <v>0</v>
      </c>
      <c r="Q56" s="475" t="s">
        <v>1877</v>
      </c>
      <c r="R56" s="762" t="s">
        <v>1889</v>
      </c>
      <c r="S56" s="799"/>
      <c r="T56" s="488" t="s">
        <v>167</v>
      </c>
      <c r="U56" s="235" t="s">
        <v>184</v>
      </c>
      <c r="V56" s="504" t="s">
        <v>185</v>
      </c>
      <c r="W56" s="300" t="s">
        <v>1052</v>
      </c>
      <c r="X56" s="296"/>
      <c r="Y56" s="753" t="s">
        <v>501</v>
      </c>
      <c r="Z56" s="564">
        <v>51</v>
      </c>
      <c r="AA56" s="753"/>
      <c r="AB56" s="298"/>
      <c r="AC56" s="295"/>
      <c r="AD56" s="296"/>
      <c r="AE56" s="753"/>
      <c r="AF56" s="297"/>
      <c r="AG56" s="753"/>
      <c r="AH56" s="298"/>
      <c r="AI56" s="295"/>
      <c r="AJ56" s="296"/>
      <c r="AK56" s="753"/>
      <c r="AL56" s="297"/>
      <c r="AM56" s="753"/>
      <c r="AN56" s="298"/>
      <c r="AO56" s="783"/>
      <c r="AP56" s="293" t="s">
        <v>1222</v>
      </c>
      <c r="AQ56" s="479" t="s">
        <v>128</v>
      </c>
      <c r="AR56" s="479" t="s">
        <v>128</v>
      </c>
      <c r="AS56" s="227"/>
    </row>
    <row r="57" spans="1:45" ht="60" customHeight="1">
      <c r="A57" s="590">
        <v>44</v>
      </c>
      <c r="B57" s="480" t="s">
        <v>1258</v>
      </c>
      <c r="C57" s="235" t="s">
        <v>205</v>
      </c>
      <c r="D57" s="235" t="s">
        <v>1249</v>
      </c>
      <c r="E57" s="246">
        <v>1600</v>
      </c>
      <c r="F57" s="769">
        <v>82</v>
      </c>
      <c r="G57" s="237">
        <v>0</v>
      </c>
      <c r="H57" s="769">
        <f t="shared" si="3"/>
        <v>1682</v>
      </c>
      <c r="I57" s="426">
        <v>1360</v>
      </c>
      <c r="J57" s="526" t="s">
        <v>1339</v>
      </c>
      <c r="K57" s="529" t="s">
        <v>133</v>
      </c>
      <c r="L57" s="535" t="s">
        <v>1387</v>
      </c>
      <c r="M57" s="246">
        <v>1281</v>
      </c>
      <c r="N57" s="849">
        <v>1491</v>
      </c>
      <c r="O57" s="236">
        <f t="shared" si="1"/>
        <v>210</v>
      </c>
      <c r="P57" s="769">
        <v>0</v>
      </c>
      <c r="Q57" s="475" t="s">
        <v>1890</v>
      </c>
      <c r="R57" s="762" t="s">
        <v>1891</v>
      </c>
      <c r="S57" s="799"/>
      <c r="T57" s="488" t="s">
        <v>167</v>
      </c>
      <c r="U57" s="235" t="s">
        <v>184</v>
      </c>
      <c r="V57" s="504" t="s">
        <v>185</v>
      </c>
      <c r="W57" s="300" t="s">
        <v>1052</v>
      </c>
      <c r="X57" s="296"/>
      <c r="Y57" s="753" t="s">
        <v>501</v>
      </c>
      <c r="Z57" s="564">
        <v>52</v>
      </c>
      <c r="AA57" s="753"/>
      <c r="AB57" s="298"/>
      <c r="AC57" s="295"/>
      <c r="AD57" s="296"/>
      <c r="AE57" s="753"/>
      <c r="AF57" s="297"/>
      <c r="AG57" s="753"/>
      <c r="AH57" s="298"/>
      <c r="AI57" s="295"/>
      <c r="AJ57" s="296"/>
      <c r="AK57" s="753"/>
      <c r="AL57" s="297"/>
      <c r="AM57" s="753"/>
      <c r="AN57" s="298"/>
      <c r="AO57" s="783"/>
      <c r="AP57" s="293" t="s">
        <v>727</v>
      </c>
      <c r="AQ57" s="479"/>
      <c r="AR57" s="479" t="s">
        <v>128</v>
      </c>
      <c r="AS57" s="227"/>
    </row>
    <row r="58" spans="1:45" ht="76.95" customHeight="1">
      <c r="A58" s="590">
        <v>45</v>
      </c>
      <c r="B58" s="480" t="s">
        <v>664</v>
      </c>
      <c r="C58" s="235" t="s">
        <v>205</v>
      </c>
      <c r="D58" s="235" t="s">
        <v>1241</v>
      </c>
      <c r="E58" s="246">
        <v>1100</v>
      </c>
      <c r="F58" s="769">
        <v>0</v>
      </c>
      <c r="G58" s="237">
        <v>115</v>
      </c>
      <c r="H58" s="769">
        <f t="shared" ref="H58" si="4">E58+F58-G58</f>
        <v>985</v>
      </c>
      <c r="I58" s="426">
        <v>680</v>
      </c>
      <c r="J58" s="526" t="s">
        <v>1339</v>
      </c>
      <c r="K58" s="534" t="s">
        <v>2029</v>
      </c>
      <c r="L58" s="535" t="s">
        <v>2013</v>
      </c>
      <c r="M58" s="246">
        <v>716</v>
      </c>
      <c r="N58" s="849">
        <v>0</v>
      </c>
      <c r="O58" s="236">
        <f t="shared" si="1"/>
        <v>-716</v>
      </c>
      <c r="P58" s="769">
        <v>0</v>
      </c>
      <c r="Q58" s="475" t="s">
        <v>148</v>
      </c>
      <c r="R58" s="762" t="s">
        <v>1893</v>
      </c>
      <c r="S58" s="799"/>
      <c r="T58" s="488" t="s">
        <v>167</v>
      </c>
      <c r="U58" s="235" t="s">
        <v>184</v>
      </c>
      <c r="V58" s="504" t="s">
        <v>185</v>
      </c>
      <c r="W58" s="300" t="s">
        <v>1052</v>
      </c>
      <c r="X58" s="296"/>
      <c r="Y58" s="753" t="s">
        <v>501</v>
      </c>
      <c r="Z58" s="564">
        <v>53</v>
      </c>
      <c r="AA58" s="753"/>
      <c r="AB58" s="298"/>
      <c r="AC58" s="295"/>
      <c r="AD58" s="296"/>
      <c r="AE58" s="753"/>
      <c r="AF58" s="297"/>
      <c r="AG58" s="753"/>
      <c r="AH58" s="298"/>
      <c r="AI58" s="295"/>
      <c r="AJ58" s="296"/>
      <c r="AK58" s="753"/>
      <c r="AL58" s="297"/>
      <c r="AM58" s="753"/>
      <c r="AN58" s="298"/>
      <c r="AO58" s="783"/>
      <c r="AP58" s="293" t="s">
        <v>727</v>
      </c>
      <c r="AQ58" s="479"/>
      <c r="AR58" s="479" t="s">
        <v>128</v>
      </c>
      <c r="AS58" s="227"/>
    </row>
    <row r="59" spans="1:45" ht="72" customHeight="1">
      <c r="A59" s="590">
        <v>46</v>
      </c>
      <c r="B59" s="480" t="s">
        <v>1259</v>
      </c>
      <c r="C59" s="235" t="s">
        <v>205</v>
      </c>
      <c r="D59" s="235" t="s">
        <v>1246</v>
      </c>
      <c r="E59" s="422">
        <v>7800</v>
      </c>
      <c r="F59" s="769">
        <v>45</v>
      </c>
      <c r="G59" s="237">
        <v>300</v>
      </c>
      <c r="H59" s="769">
        <f t="shared" si="3"/>
        <v>7545</v>
      </c>
      <c r="I59" s="426">
        <v>7031</v>
      </c>
      <c r="J59" s="526" t="s">
        <v>1339</v>
      </c>
      <c r="K59" s="529" t="s">
        <v>91</v>
      </c>
      <c r="L59" s="535" t="s">
        <v>1388</v>
      </c>
      <c r="M59" s="246">
        <v>7300</v>
      </c>
      <c r="N59" s="850">
        <v>7300</v>
      </c>
      <c r="O59" s="236">
        <f t="shared" si="1"/>
        <v>0</v>
      </c>
      <c r="P59" s="769">
        <v>0</v>
      </c>
      <c r="Q59" s="475" t="s">
        <v>1894</v>
      </c>
      <c r="R59" s="762" t="s">
        <v>1895</v>
      </c>
      <c r="S59" s="799"/>
      <c r="T59" s="488" t="s">
        <v>167</v>
      </c>
      <c r="U59" s="235" t="s">
        <v>184</v>
      </c>
      <c r="V59" s="504" t="s">
        <v>185</v>
      </c>
      <c r="W59" s="300" t="s">
        <v>1052</v>
      </c>
      <c r="X59" s="296"/>
      <c r="Y59" s="753" t="s">
        <v>501</v>
      </c>
      <c r="Z59" s="564">
        <v>54</v>
      </c>
      <c r="AA59" s="753"/>
      <c r="AB59" s="298"/>
      <c r="AC59" s="295"/>
      <c r="AD59" s="296"/>
      <c r="AE59" s="753"/>
      <c r="AF59" s="297"/>
      <c r="AG59" s="753"/>
      <c r="AH59" s="298"/>
      <c r="AI59" s="295"/>
      <c r="AJ59" s="296"/>
      <c r="AK59" s="753"/>
      <c r="AL59" s="297"/>
      <c r="AM59" s="753"/>
      <c r="AN59" s="298"/>
      <c r="AO59" s="783"/>
      <c r="AP59" s="293" t="s">
        <v>727</v>
      </c>
      <c r="AQ59" s="479" t="s">
        <v>128</v>
      </c>
      <c r="AR59" s="479" t="s">
        <v>128</v>
      </c>
      <c r="AS59" s="227"/>
    </row>
    <row r="60" spans="1:45" ht="60" customHeight="1">
      <c r="A60" s="590">
        <v>47</v>
      </c>
      <c r="B60" s="480" t="s">
        <v>652</v>
      </c>
      <c r="C60" s="235" t="s">
        <v>205</v>
      </c>
      <c r="D60" s="235" t="s">
        <v>1260</v>
      </c>
      <c r="E60" s="422">
        <v>1500</v>
      </c>
      <c r="F60" s="426">
        <v>600</v>
      </c>
      <c r="G60" s="237">
        <v>832</v>
      </c>
      <c r="H60" s="769">
        <f t="shared" si="3"/>
        <v>1268</v>
      </c>
      <c r="I60" s="426">
        <v>1265</v>
      </c>
      <c r="J60" s="526" t="s">
        <v>1339</v>
      </c>
      <c r="K60" s="534" t="s">
        <v>2029</v>
      </c>
      <c r="L60" s="778" t="s">
        <v>2012</v>
      </c>
      <c r="M60" s="462">
        <v>0</v>
      </c>
      <c r="N60" s="848">
        <v>0</v>
      </c>
      <c r="O60" s="236">
        <f t="shared" si="1"/>
        <v>0</v>
      </c>
      <c r="P60" s="769">
        <v>0</v>
      </c>
      <c r="Q60" s="475" t="s">
        <v>148</v>
      </c>
      <c r="R60" s="762" t="s">
        <v>1896</v>
      </c>
      <c r="S60" s="799"/>
      <c r="T60" s="488" t="s">
        <v>167</v>
      </c>
      <c r="U60" s="235" t="s">
        <v>184</v>
      </c>
      <c r="V60" s="504" t="s">
        <v>185</v>
      </c>
      <c r="W60" s="300" t="s">
        <v>1052</v>
      </c>
      <c r="X60" s="296"/>
      <c r="Y60" s="545" t="s">
        <v>501</v>
      </c>
      <c r="Z60" s="564">
        <v>55</v>
      </c>
      <c r="AA60" s="753"/>
      <c r="AB60" s="298"/>
      <c r="AC60" s="295"/>
      <c r="AD60" s="296"/>
      <c r="AE60" s="753"/>
      <c r="AF60" s="297"/>
      <c r="AG60" s="753"/>
      <c r="AH60" s="298"/>
      <c r="AI60" s="295"/>
      <c r="AJ60" s="296"/>
      <c r="AK60" s="753"/>
      <c r="AL60" s="297"/>
      <c r="AM60" s="753"/>
      <c r="AN60" s="298"/>
      <c r="AO60" s="783"/>
      <c r="AP60" s="293" t="s">
        <v>1222</v>
      </c>
      <c r="AQ60" s="479"/>
      <c r="AR60" s="479" t="s">
        <v>128</v>
      </c>
      <c r="AS60" s="227"/>
    </row>
    <row r="61" spans="1:45" ht="60" customHeight="1">
      <c r="A61" s="590">
        <v>48</v>
      </c>
      <c r="B61" s="480" t="s">
        <v>665</v>
      </c>
      <c r="C61" s="235" t="s">
        <v>205</v>
      </c>
      <c r="D61" s="235" t="s">
        <v>1246</v>
      </c>
      <c r="E61" s="422">
        <v>3000</v>
      </c>
      <c r="F61" s="769">
        <v>0</v>
      </c>
      <c r="G61" s="237">
        <v>0</v>
      </c>
      <c r="H61" s="769">
        <f t="shared" si="3"/>
        <v>3000</v>
      </c>
      <c r="I61" s="426">
        <v>2621</v>
      </c>
      <c r="J61" s="526" t="s">
        <v>1339</v>
      </c>
      <c r="K61" s="529" t="s">
        <v>91</v>
      </c>
      <c r="L61" s="535" t="s">
        <v>1389</v>
      </c>
      <c r="M61" s="246">
        <v>3000</v>
      </c>
      <c r="N61" s="848">
        <v>2700</v>
      </c>
      <c r="O61" s="236">
        <f t="shared" si="1"/>
        <v>-300</v>
      </c>
      <c r="P61" s="769">
        <v>0</v>
      </c>
      <c r="Q61" s="475" t="s">
        <v>1892</v>
      </c>
      <c r="R61" s="762" t="s">
        <v>1897</v>
      </c>
      <c r="S61" s="799"/>
      <c r="T61" s="488" t="s">
        <v>167</v>
      </c>
      <c r="U61" s="235" t="s">
        <v>184</v>
      </c>
      <c r="V61" s="504" t="s">
        <v>185</v>
      </c>
      <c r="W61" s="300" t="s">
        <v>1052</v>
      </c>
      <c r="X61" s="296"/>
      <c r="Y61" s="753" t="s">
        <v>501</v>
      </c>
      <c r="Z61" s="564">
        <v>56</v>
      </c>
      <c r="AA61" s="753"/>
      <c r="AB61" s="298"/>
      <c r="AC61" s="295"/>
      <c r="AD61" s="296"/>
      <c r="AE61" s="753"/>
      <c r="AF61" s="297"/>
      <c r="AG61" s="753"/>
      <c r="AH61" s="298"/>
      <c r="AI61" s="295"/>
      <c r="AJ61" s="296"/>
      <c r="AK61" s="753"/>
      <c r="AL61" s="297"/>
      <c r="AM61" s="753"/>
      <c r="AN61" s="298"/>
      <c r="AO61" s="783"/>
      <c r="AP61" s="293" t="s">
        <v>727</v>
      </c>
      <c r="AQ61" s="479" t="s">
        <v>128</v>
      </c>
      <c r="AR61" s="479"/>
      <c r="AS61" s="227"/>
    </row>
    <row r="62" spans="1:45" ht="140.85" customHeight="1">
      <c r="A62" s="590">
        <v>49</v>
      </c>
      <c r="B62" s="480" t="s">
        <v>653</v>
      </c>
      <c r="C62" s="235" t="s">
        <v>205</v>
      </c>
      <c r="D62" s="235" t="s">
        <v>1241</v>
      </c>
      <c r="E62" s="422">
        <v>1200</v>
      </c>
      <c r="F62" s="769">
        <v>15</v>
      </c>
      <c r="G62" s="237">
        <v>0</v>
      </c>
      <c r="H62" s="769">
        <f t="shared" si="3"/>
        <v>1215</v>
      </c>
      <c r="I62" s="426">
        <v>525</v>
      </c>
      <c r="J62" s="322" t="s">
        <v>1742</v>
      </c>
      <c r="K62" s="529" t="s">
        <v>150</v>
      </c>
      <c r="L62" s="555" t="s">
        <v>1743</v>
      </c>
      <c r="M62" s="246">
        <v>600</v>
      </c>
      <c r="N62" s="848">
        <v>0</v>
      </c>
      <c r="O62" s="236">
        <f t="shared" si="1"/>
        <v>-600</v>
      </c>
      <c r="P62" s="769">
        <v>0</v>
      </c>
      <c r="Q62" s="475" t="s">
        <v>1898</v>
      </c>
      <c r="R62" s="762" t="s">
        <v>1899</v>
      </c>
      <c r="S62" s="799"/>
      <c r="T62" s="488" t="s">
        <v>167</v>
      </c>
      <c r="U62" s="235" t="s">
        <v>184</v>
      </c>
      <c r="V62" s="504" t="s">
        <v>185</v>
      </c>
      <c r="W62" s="300" t="s">
        <v>1052</v>
      </c>
      <c r="X62" s="296"/>
      <c r="Y62" s="753" t="s">
        <v>501</v>
      </c>
      <c r="Z62" s="564">
        <v>57</v>
      </c>
      <c r="AA62" s="753"/>
      <c r="AB62" s="298"/>
      <c r="AC62" s="295"/>
      <c r="AD62" s="296"/>
      <c r="AE62" s="753"/>
      <c r="AF62" s="297"/>
      <c r="AG62" s="753"/>
      <c r="AH62" s="298"/>
      <c r="AI62" s="295"/>
      <c r="AJ62" s="296"/>
      <c r="AK62" s="753"/>
      <c r="AL62" s="297"/>
      <c r="AM62" s="753"/>
      <c r="AN62" s="298"/>
      <c r="AO62" s="783"/>
      <c r="AP62" s="755" t="s">
        <v>114</v>
      </c>
      <c r="AQ62" s="479"/>
      <c r="AR62" s="479" t="s">
        <v>128</v>
      </c>
      <c r="AS62" s="227"/>
    </row>
    <row r="63" spans="1:45" ht="60" customHeight="1">
      <c r="A63" s="590">
        <v>50</v>
      </c>
      <c r="B63" s="480" t="s">
        <v>654</v>
      </c>
      <c r="C63" s="235" t="s">
        <v>205</v>
      </c>
      <c r="D63" s="235" t="s">
        <v>1249</v>
      </c>
      <c r="E63" s="422">
        <v>250</v>
      </c>
      <c r="F63" s="769">
        <v>0</v>
      </c>
      <c r="G63" s="237">
        <v>0</v>
      </c>
      <c r="H63" s="769">
        <f t="shared" si="3"/>
        <v>250</v>
      </c>
      <c r="I63" s="426">
        <v>206</v>
      </c>
      <c r="J63" s="526" t="s">
        <v>1339</v>
      </c>
      <c r="K63" s="529" t="s">
        <v>91</v>
      </c>
      <c r="L63" s="535" t="s">
        <v>1390</v>
      </c>
      <c r="M63" s="246">
        <v>250</v>
      </c>
      <c r="N63" s="848">
        <v>250</v>
      </c>
      <c r="O63" s="236">
        <f t="shared" si="1"/>
        <v>0</v>
      </c>
      <c r="P63" s="769">
        <v>0</v>
      </c>
      <c r="Q63" s="475" t="s">
        <v>1855</v>
      </c>
      <c r="R63" s="762" t="s">
        <v>1900</v>
      </c>
      <c r="S63" s="799"/>
      <c r="T63" s="488" t="s">
        <v>167</v>
      </c>
      <c r="U63" s="235" t="s">
        <v>184</v>
      </c>
      <c r="V63" s="504" t="s">
        <v>185</v>
      </c>
      <c r="W63" s="300" t="s">
        <v>1052</v>
      </c>
      <c r="X63" s="296"/>
      <c r="Y63" s="753" t="s">
        <v>501</v>
      </c>
      <c r="Z63" s="564">
        <v>58</v>
      </c>
      <c r="AA63" s="753"/>
      <c r="AB63" s="298"/>
      <c r="AC63" s="295"/>
      <c r="AD63" s="296"/>
      <c r="AE63" s="753"/>
      <c r="AF63" s="297"/>
      <c r="AG63" s="753"/>
      <c r="AH63" s="298"/>
      <c r="AI63" s="295"/>
      <c r="AJ63" s="296"/>
      <c r="AK63" s="753"/>
      <c r="AL63" s="297"/>
      <c r="AM63" s="753"/>
      <c r="AN63" s="298"/>
      <c r="AO63" s="783"/>
      <c r="AP63" s="293" t="s">
        <v>727</v>
      </c>
      <c r="AQ63" s="479" t="s">
        <v>128</v>
      </c>
      <c r="AR63" s="479"/>
      <c r="AS63" s="227"/>
    </row>
    <row r="64" spans="1:45" ht="60" customHeight="1">
      <c r="A64" s="590">
        <v>51</v>
      </c>
      <c r="B64" s="480" t="s">
        <v>655</v>
      </c>
      <c r="C64" s="235" t="s">
        <v>205</v>
      </c>
      <c r="D64" s="235" t="s">
        <v>1242</v>
      </c>
      <c r="E64" s="422">
        <v>150</v>
      </c>
      <c r="F64" s="769">
        <v>0</v>
      </c>
      <c r="G64" s="237">
        <v>0</v>
      </c>
      <c r="H64" s="769">
        <f t="shared" si="3"/>
        <v>150</v>
      </c>
      <c r="I64" s="426">
        <v>110</v>
      </c>
      <c r="J64" s="526" t="s">
        <v>1339</v>
      </c>
      <c r="K64" s="529" t="s">
        <v>91</v>
      </c>
      <c r="L64" s="535" t="s">
        <v>1391</v>
      </c>
      <c r="M64" s="246">
        <v>150</v>
      </c>
      <c r="N64" s="848">
        <v>150</v>
      </c>
      <c r="O64" s="236">
        <f t="shared" si="1"/>
        <v>0</v>
      </c>
      <c r="P64" s="769">
        <v>0</v>
      </c>
      <c r="Q64" s="475" t="s">
        <v>1855</v>
      </c>
      <c r="R64" s="762" t="s">
        <v>1901</v>
      </c>
      <c r="S64" s="799"/>
      <c r="T64" s="488" t="s">
        <v>167</v>
      </c>
      <c r="U64" s="235" t="s">
        <v>184</v>
      </c>
      <c r="V64" s="504" t="s">
        <v>185</v>
      </c>
      <c r="W64" s="300" t="s">
        <v>1052</v>
      </c>
      <c r="X64" s="296"/>
      <c r="Y64" s="753" t="s">
        <v>501</v>
      </c>
      <c r="Z64" s="564">
        <v>59</v>
      </c>
      <c r="AA64" s="753"/>
      <c r="AB64" s="298"/>
      <c r="AC64" s="295"/>
      <c r="AD64" s="296"/>
      <c r="AE64" s="753"/>
      <c r="AF64" s="297"/>
      <c r="AG64" s="753"/>
      <c r="AH64" s="298"/>
      <c r="AI64" s="295"/>
      <c r="AJ64" s="296"/>
      <c r="AK64" s="753"/>
      <c r="AL64" s="297"/>
      <c r="AM64" s="753"/>
      <c r="AN64" s="298"/>
      <c r="AO64" s="783"/>
      <c r="AP64" s="293" t="s">
        <v>727</v>
      </c>
      <c r="AQ64" s="479" t="s">
        <v>128</v>
      </c>
      <c r="AR64" s="479"/>
      <c r="AS64" s="227"/>
    </row>
    <row r="65" spans="1:45" ht="117.15" customHeight="1">
      <c r="A65" s="590">
        <v>52</v>
      </c>
      <c r="B65" s="480" t="s">
        <v>1145</v>
      </c>
      <c r="C65" s="235" t="s">
        <v>205</v>
      </c>
      <c r="D65" s="235" t="s">
        <v>188</v>
      </c>
      <c r="E65" s="422">
        <v>2965</v>
      </c>
      <c r="F65" s="769">
        <v>0</v>
      </c>
      <c r="G65" s="237">
        <v>0</v>
      </c>
      <c r="H65" s="769">
        <f t="shared" si="3"/>
        <v>2965</v>
      </c>
      <c r="I65" s="426">
        <v>2958</v>
      </c>
      <c r="J65" s="526" t="s">
        <v>1339</v>
      </c>
      <c r="K65" s="529" t="s">
        <v>150</v>
      </c>
      <c r="L65" s="535" t="s">
        <v>1392</v>
      </c>
      <c r="M65" s="422">
        <v>0</v>
      </c>
      <c r="N65" s="848">
        <v>0</v>
      </c>
      <c r="O65" s="236">
        <f t="shared" si="1"/>
        <v>0</v>
      </c>
      <c r="P65" s="769">
        <v>0</v>
      </c>
      <c r="Q65" s="475" t="s">
        <v>1877</v>
      </c>
      <c r="R65" s="762" t="s">
        <v>1902</v>
      </c>
      <c r="S65" s="799"/>
      <c r="T65" s="488" t="s">
        <v>1100</v>
      </c>
      <c r="U65" s="235" t="s">
        <v>184</v>
      </c>
      <c r="V65" s="504" t="s">
        <v>185</v>
      </c>
      <c r="W65" s="300" t="s">
        <v>1052</v>
      </c>
      <c r="X65" s="296"/>
      <c r="Y65" s="753" t="s">
        <v>698</v>
      </c>
      <c r="Z65" s="564">
        <v>60</v>
      </c>
      <c r="AA65" s="753"/>
      <c r="AB65" s="298"/>
      <c r="AC65" s="295"/>
      <c r="AD65" s="296"/>
      <c r="AE65" s="753"/>
      <c r="AF65" s="297"/>
      <c r="AG65" s="753"/>
      <c r="AH65" s="298"/>
      <c r="AI65" s="295"/>
      <c r="AJ65" s="296"/>
      <c r="AK65" s="753"/>
      <c r="AL65" s="297"/>
      <c r="AM65" s="753"/>
      <c r="AN65" s="298"/>
      <c r="AO65" s="783"/>
      <c r="AP65" s="293" t="s">
        <v>1222</v>
      </c>
      <c r="AQ65" s="479" t="s">
        <v>119</v>
      </c>
      <c r="AR65" s="479" t="s">
        <v>128</v>
      </c>
      <c r="AS65" s="227" t="s">
        <v>119</v>
      </c>
    </row>
    <row r="66" spans="1:45" ht="60" customHeight="1">
      <c r="A66" s="590">
        <v>53</v>
      </c>
      <c r="B66" s="480" t="s">
        <v>656</v>
      </c>
      <c r="C66" s="235" t="s">
        <v>205</v>
      </c>
      <c r="D66" s="235" t="s">
        <v>188</v>
      </c>
      <c r="E66" s="422">
        <v>60</v>
      </c>
      <c r="F66" s="769">
        <v>0</v>
      </c>
      <c r="G66" s="237">
        <v>0</v>
      </c>
      <c r="H66" s="769">
        <f t="shared" si="3"/>
        <v>60</v>
      </c>
      <c r="I66" s="426">
        <v>28</v>
      </c>
      <c r="J66" s="526" t="s">
        <v>1339</v>
      </c>
      <c r="K66" s="534" t="s">
        <v>1903</v>
      </c>
      <c r="L66" s="535" t="s">
        <v>1393</v>
      </c>
      <c r="M66" s="462">
        <v>0</v>
      </c>
      <c r="N66" s="848">
        <v>0</v>
      </c>
      <c r="O66" s="236">
        <f t="shared" si="1"/>
        <v>0</v>
      </c>
      <c r="P66" s="769">
        <v>0</v>
      </c>
      <c r="Q66" s="475" t="s">
        <v>1904</v>
      </c>
      <c r="R66" s="314" t="s">
        <v>2032</v>
      </c>
      <c r="S66" s="799"/>
      <c r="T66" s="488" t="s">
        <v>167</v>
      </c>
      <c r="U66" s="235" t="s">
        <v>184</v>
      </c>
      <c r="V66" s="504" t="s">
        <v>185</v>
      </c>
      <c r="W66" s="300" t="s">
        <v>1052</v>
      </c>
      <c r="X66" s="296"/>
      <c r="Y66" s="753" t="s">
        <v>501</v>
      </c>
      <c r="Z66" s="564">
        <v>61</v>
      </c>
      <c r="AA66" s="753"/>
      <c r="AB66" s="298"/>
      <c r="AC66" s="295"/>
      <c r="AD66" s="296"/>
      <c r="AE66" s="753"/>
      <c r="AF66" s="297"/>
      <c r="AG66" s="753"/>
      <c r="AH66" s="298"/>
      <c r="AI66" s="295"/>
      <c r="AJ66" s="296"/>
      <c r="AK66" s="753"/>
      <c r="AL66" s="297"/>
      <c r="AM66" s="753"/>
      <c r="AN66" s="298"/>
      <c r="AO66" s="783"/>
      <c r="AP66" s="293" t="s">
        <v>1222</v>
      </c>
      <c r="AQ66" s="479" t="s">
        <v>128</v>
      </c>
      <c r="AR66" s="479"/>
      <c r="AS66" s="227"/>
    </row>
    <row r="67" spans="1:45" ht="60" customHeight="1">
      <c r="A67" s="590">
        <v>54</v>
      </c>
      <c r="B67" s="480" t="s">
        <v>689</v>
      </c>
      <c r="C67" s="235" t="s">
        <v>205</v>
      </c>
      <c r="D67" s="235" t="s">
        <v>1249</v>
      </c>
      <c r="E67" s="577">
        <v>2000</v>
      </c>
      <c r="F67" s="769">
        <v>0</v>
      </c>
      <c r="G67" s="237">
        <v>0</v>
      </c>
      <c r="H67" s="769">
        <f t="shared" si="3"/>
        <v>2000</v>
      </c>
      <c r="I67" s="426">
        <v>1294</v>
      </c>
      <c r="J67" s="526" t="s">
        <v>1339</v>
      </c>
      <c r="K67" s="529" t="s">
        <v>91</v>
      </c>
      <c r="L67" s="535" t="s">
        <v>1394</v>
      </c>
      <c r="M67" s="457">
        <v>1800</v>
      </c>
      <c r="N67" s="848">
        <v>1800</v>
      </c>
      <c r="O67" s="236">
        <f t="shared" si="1"/>
        <v>0</v>
      </c>
      <c r="P67" s="769">
        <v>0</v>
      </c>
      <c r="Q67" s="475" t="s">
        <v>1905</v>
      </c>
      <c r="R67" s="762" t="s">
        <v>1906</v>
      </c>
      <c r="S67" s="799"/>
      <c r="T67" s="488" t="s">
        <v>622</v>
      </c>
      <c r="U67" s="235" t="s">
        <v>184</v>
      </c>
      <c r="V67" s="504" t="s">
        <v>185</v>
      </c>
      <c r="W67" s="300" t="s">
        <v>1052</v>
      </c>
      <c r="X67" s="296"/>
      <c r="Y67" s="753" t="s">
        <v>501</v>
      </c>
      <c r="Z67" s="564">
        <v>62</v>
      </c>
      <c r="AA67" s="753"/>
      <c r="AB67" s="298"/>
      <c r="AC67" s="295"/>
      <c r="AD67" s="296"/>
      <c r="AE67" s="753"/>
      <c r="AF67" s="297"/>
      <c r="AG67" s="753"/>
      <c r="AH67" s="298"/>
      <c r="AI67" s="295"/>
      <c r="AJ67" s="296"/>
      <c r="AK67" s="753"/>
      <c r="AL67" s="297"/>
      <c r="AM67" s="753"/>
      <c r="AN67" s="298"/>
      <c r="AO67" s="783"/>
      <c r="AP67" s="293" t="s">
        <v>727</v>
      </c>
      <c r="AQ67" s="479"/>
      <c r="AR67" s="479" t="s">
        <v>128</v>
      </c>
      <c r="AS67" s="227"/>
    </row>
    <row r="68" spans="1:45" ht="128.85" customHeight="1">
      <c r="A68" s="590">
        <v>55</v>
      </c>
      <c r="B68" s="480" t="s">
        <v>1306</v>
      </c>
      <c r="C68" s="235" t="s">
        <v>183</v>
      </c>
      <c r="D68" s="235" t="s">
        <v>1246</v>
      </c>
      <c r="E68" s="577">
        <v>600</v>
      </c>
      <c r="F68" s="769">
        <v>0</v>
      </c>
      <c r="G68" s="237">
        <v>0</v>
      </c>
      <c r="H68" s="769">
        <f t="shared" si="3"/>
        <v>600</v>
      </c>
      <c r="I68" s="426">
        <v>247</v>
      </c>
      <c r="J68" s="526" t="s">
        <v>1339</v>
      </c>
      <c r="K68" s="529" t="s">
        <v>91</v>
      </c>
      <c r="L68" s="535" t="s">
        <v>1395</v>
      </c>
      <c r="M68" s="457">
        <v>600</v>
      </c>
      <c r="N68" s="848">
        <v>500</v>
      </c>
      <c r="O68" s="467">
        <f t="shared" si="1"/>
        <v>-100</v>
      </c>
      <c r="P68" s="769" t="s">
        <v>1631</v>
      </c>
      <c r="Q68" s="475" t="s">
        <v>91</v>
      </c>
      <c r="R68" s="762" t="s">
        <v>1632</v>
      </c>
      <c r="S68" s="799" t="s">
        <v>2017</v>
      </c>
      <c r="T68" s="247" t="s">
        <v>670</v>
      </c>
      <c r="U68" s="256" t="s">
        <v>1633</v>
      </c>
      <c r="V68" s="504" t="s">
        <v>1634</v>
      </c>
      <c r="W68" s="300" t="s">
        <v>1052</v>
      </c>
      <c r="X68" s="296"/>
      <c r="Y68" s="753" t="s">
        <v>501</v>
      </c>
      <c r="Z68" s="297">
        <v>63</v>
      </c>
      <c r="AA68" s="753"/>
      <c r="AB68" s="298"/>
      <c r="AC68" s="295"/>
      <c r="AD68" s="296"/>
      <c r="AE68" s="753"/>
      <c r="AF68" s="297"/>
      <c r="AG68" s="753"/>
      <c r="AH68" s="298"/>
      <c r="AI68" s="295"/>
      <c r="AJ68" s="296"/>
      <c r="AK68" s="753"/>
      <c r="AL68" s="297"/>
      <c r="AM68" s="753"/>
      <c r="AN68" s="298"/>
      <c r="AO68" s="783"/>
      <c r="AP68" s="293" t="s">
        <v>1222</v>
      </c>
      <c r="AQ68" s="759" t="s">
        <v>128</v>
      </c>
      <c r="AR68" s="759" t="s">
        <v>128</v>
      </c>
      <c r="AS68" s="761"/>
    </row>
    <row r="69" spans="1:45" ht="98.25" customHeight="1">
      <c r="A69" s="590">
        <v>56</v>
      </c>
      <c r="B69" s="480" t="s">
        <v>1261</v>
      </c>
      <c r="C69" s="235" t="s">
        <v>183</v>
      </c>
      <c r="D69" s="235" t="s">
        <v>1241</v>
      </c>
      <c r="E69" s="577">
        <v>6350</v>
      </c>
      <c r="F69" s="769">
        <v>28</v>
      </c>
      <c r="G69" s="237">
        <v>2583</v>
      </c>
      <c r="H69" s="769">
        <f t="shared" si="3"/>
        <v>3795</v>
      </c>
      <c r="I69" s="426">
        <v>3564</v>
      </c>
      <c r="J69" s="780" t="s">
        <v>1744</v>
      </c>
      <c r="K69" s="529" t="s">
        <v>150</v>
      </c>
      <c r="L69" s="535" t="s">
        <v>1745</v>
      </c>
      <c r="M69" s="457">
        <v>6350</v>
      </c>
      <c r="N69" s="848">
        <v>0</v>
      </c>
      <c r="O69" s="467">
        <f t="shared" ref="O69:O142" si="5">+N69-M69</f>
        <v>-6350</v>
      </c>
      <c r="P69" s="769">
        <v>0</v>
      </c>
      <c r="Q69" s="475" t="s">
        <v>1907</v>
      </c>
      <c r="R69" s="762" t="s">
        <v>1914</v>
      </c>
      <c r="S69" s="799" t="s">
        <v>1269</v>
      </c>
      <c r="T69" s="247" t="s">
        <v>167</v>
      </c>
      <c r="U69" s="256" t="s">
        <v>175</v>
      </c>
      <c r="V69" s="504" t="s">
        <v>176</v>
      </c>
      <c r="W69" s="300" t="s">
        <v>1052</v>
      </c>
      <c r="X69" s="296"/>
      <c r="Y69" s="753" t="s">
        <v>501</v>
      </c>
      <c r="Z69" s="297">
        <v>56</v>
      </c>
      <c r="AA69" s="753"/>
      <c r="AB69" s="298"/>
      <c r="AC69" s="295"/>
      <c r="AD69" s="296"/>
      <c r="AE69" s="753"/>
      <c r="AF69" s="297"/>
      <c r="AG69" s="753"/>
      <c r="AH69" s="298"/>
      <c r="AI69" s="295"/>
      <c r="AJ69" s="296"/>
      <c r="AK69" s="753"/>
      <c r="AL69" s="297"/>
      <c r="AM69" s="753"/>
      <c r="AN69" s="298"/>
      <c r="AO69" s="783"/>
      <c r="AP69" s="755" t="s">
        <v>114</v>
      </c>
      <c r="AQ69" s="479"/>
      <c r="AR69" s="479" t="s">
        <v>128</v>
      </c>
      <c r="AS69" s="227"/>
    </row>
    <row r="70" spans="1:45" ht="105" customHeight="1">
      <c r="A70" s="590">
        <v>57</v>
      </c>
      <c r="B70" s="480" t="s">
        <v>1262</v>
      </c>
      <c r="C70" s="235" t="s">
        <v>183</v>
      </c>
      <c r="D70" s="235" t="s">
        <v>1241</v>
      </c>
      <c r="E70" s="577">
        <v>600</v>
      </c>
      <c r="F70" s="769">
        <v>0</v>
      </c>
      <c r="G70" s="237">
        <v>0</v>
      </c>
      <c r="H70" s="769">
        <f t="shared" si="3"/>
        <v>600</v>
      </c>
      <c r="I70" s="426">
        <v>30</v>
      </c>
      <c r="J70" s="785" t="s">
        <v>1746</v>
      </c>
      <c r="K70" s="534" t="s">
        <v>1908</v>
      </c>
      <c r="L70" s="535" t="s">
        <v>1747</v>
      </c>
      <c r="M70" s="457">
        <v>3000</v>
      </c>
      <c r="N70" s="848">
        <v>0</v>
      </c>
      <c r="O70" s="467">
        <f t="shared" si="5"/>
        <v>-3000</v>
      </c>
      <c r="P70" s="769">
        <v>0</v>
      </c>
      <c r="Q70" s="475" t="s">
        <v>1909</v>
      </c>
      <c r="R70" s="762" t="s">
        <v>1910</v>
      </c>
      <c r="S70" s="799"/>
      <c r="T70" s="247" t="s">
        <v>167</v>
      </c>
      <c r="U70" s="256" t="s">
        <v>175</v>
      </c>
      <c r="V70" s="504" t="s">
        <v>176</v>
      </c>
      <c r="W70" s="300" t="s">
        <v>1052</v>
      </c>
      <c r="X70" s="296"/>
      <c r="Y70" s="753" t="s">
        <v>501</v>
      </c>
      <c r="Z70" s="297">
        <v>65</v>
      </c>
      <c r="AA70" s="753"/>
      <c r="AB70" s="298"/>
      <c r="AC70" s="295"/>
      <c r="AD70" s="296"/>
      <c r="AE70" s="753"/>
      <c r="AF70" s="297"/>
      <c r="AG70" s="753"/>
      <c r="AH70" s="298"/>
      <c r="AI70" s="295"/>
      <c r="AJ70" s="296"/>
      <c r="AK70" s="753"/>
      <c r="AL70" s="297"/>
      <c r="AM70" s="753"/>
      <c r="AN70" s="298"/>
      <c r="AO70" s="783"/>
      <c r="AP70" s="755" t="s">
        <v>114</v>
      </c>
      <c r="AQ70" s="479"/>
      <c r="AR70" s="479" t="s">
        <v>128</v>
      </c>
      <c r="AS70" s="227"/>
    </row>
    <row r="71" spans="1:45" ht="138" customHeight="1">
      <c r="A71" s="590">
        <v>58</v>
      </c>
      <c r="B71" s="480" t="s">
        <v>615</v>
      </c>
      <c r="C71" s="235" t="s">
        <v>183</v>
      </c>
      <c r="D71" s="235" t="s">
        <v>1241</v>
      </c>
      <c r="E71" s="577">
        <v>480</v>
      </c>
      <c r="F71" s="769">
        <v>0</v>
      </c>
      <c r="G71" s="237">
        <v>187</v>
      </c>
      <c r="H71" s="769">
        <f t="shared" si="3"/>
        <v>293</v>
      </c>
      <c r="I71" s="426">
        <v>264</v>
      </c>
      <c r="J71" s="780" t="s">
        <v>1817</v>
      </c>
      <c r="K71" s="534" t="s">
        <v>1903</v>
      </c>
      <c r="L71" s="532" t="s">
        <v>1830</v>
      </c>
      <c r="M71" s="457">
        <v>480</v>
      </c>
      <c r="N71" s="848">
        <v>0</v>
      </c>
      <c r="O71" s="467">
        <f t="shared" si="5"/>
        <v>-480</v>
      </c>
      <c r="P71" s="769">
        <v>0</v>
      </c>
      <c r="Q71" s="475" t="s">
        <v>2054</v>
      </c>
      <c r="R71" s="762" t="s">
        <v>2055</v>
      </c>
      <c r="S71" s="799"/>
      <c r="T71" s="247" t="s">
        <v>167</v>
      </c>
      <c r="U71" s="256" t="s">
        <v>175</v>
      </c>
      <c r="V71" s="504" t="s">
        <v>176</v>
      </c>
      <c r="W71" s="300" t="s">
        <v>1052</v>
      </c>
      <c r="X71" s="296"/>
      <c r="Y71" s="753" t="s">
        <v>501</v>
      </c>
      <c r="Z71" s="297">
        <v>66</v>
      </c>
      <c r="AA71" s="753"/>
      <c r="AB71" s="298"/>
      <c r="AC71" s="295"/>
      <c r="AD71" s="296"/>
      <c r="AE71" s="753"/>
      <c r="AF71" s="297"/>
      <c r="AG71" s="753"/>
      <c r="AH71" s="298"/>
      <c r="AI71" s="295"/>
      <c r="AJ71" s="296"/>
      <c r="AK71" s="753"/>
      <c r="AL71" s="297"/>
      <c r="AM71" s="753"/>
      <c r="AN71" s="298"/>
      <c r="AO71" s="783"/>
      <c r="AP71" s="755" t="s">
        <v>114</v>
      </c>
      <c r="AQ71" s="479"/>
      <c r="AR71" s="479" t="s">
        <v>128</v>
      </c>
      <c r="AS71" s="227"/>
    </row>
    <row r="72" spans="1:45" ht="117" customHeight="1">
      <c r="A72" s="590">
        <v>59</v>
      </c>
      <c r="B72" s="480" t="s">
        <v>616</v>
      </c>
      <c r="C72" s="235" t="s">
        <v>183</v>
      </c>
      <c r="D72" s="235" t="s">
        <v>1240</v>
      </c>
      <c r="E72" s="577">
        <v>744.279</v>
      </c>
      <c r="F72" s="769">
        <v>0</v>
      </c>
      <c r="G72" s="237">
        <v>0</v>
      </c>
      <c r="H72" s="769">
        <f t="shared" si="3"/>
        <v>744.279</v>
      </c>
      <c r="I72" s="426">
        <v>679</v>
      </c>
      <c r="J72" s="780" t="s">
        <v>1748</v>
      </c>
      <c r="K72" s="529" t="s">
        <v>91</v>
      </c>
      <c r="L72" s="535" t="s">
        <v>1749</v>
      </c>
      <c r="M72" s="457">
        <v>739.13900000000001</v>
      </c>
      <c r="N72" s="848">
        <v>539</v>
      </c>
      <c r="O72" s="467">
        <f t="shared" si="5"/>
        <v>-200.13900000000001</v>
      </c>
      <c r="P72" s="769">
        <v>0</v>
      </c>
      <c r="Q72" s="475" t="s">
        <v>1905</v>
      </c>
      <c r="R72" s="762" t="s">
        <v>1911</v>
      </c>
      <c r="S72" s="799"/>
      <c r="T72" s="247" t="s">
        <v>1327</v>
      </c>
      <c r="U72" s="256" t="s">
        <v>175</v>
      </c>
      <c r="V72" s="504" t="s">
        <v>176</v>
      </c>
      <c r="W72" s="300" t="s">
        <v>1052</v>
      </c>
      <c r="X72" s="296"/>
      <c r="Y72" s="753" t="s">
        <v>501</v>
      </c>
      <c r="Z72" s="297">
        <v>67</v>
      </c>
      <c r="AA72" s="753"/>
      <c r="AB72" s="298"/>
      <c r="AC72" s="295"/>
      <c r="AD72" s="296"/>
      <c r="AE72" s="753"/>
      <c r="AF72" s="297"/>
      <c r="AG72" s="753"/>
      <c r="AH72" s="298"/>
      <c r="AI72" s="295"/>
      <c r="AJ72" s="296"/>
      <c r="AK72" s="753"/>
      <c r="AL72" s="297"/>
      <c r="AM72" s="753"/>
      <c r="AN72" s="298"/>
      <c r="AO72" s="783"/>
      <c r="AP72" s="755" t="s">
        <v>114</v>
      </c>
      <c r="AQ72" s="479" t="s">
        <v>128</v>
      </c>
      <c r="AR72" s="479"/>
      <c r="AS72" s="227"/>
    </row>
    <row r="73" spans="1:45" ht="78" customHeight="1">
      <c r="A73" s="590">
        <v>60</v>
      </c>
      <c r="B73" s="480" t="s">
        <v>617</v>
      </c>
      <c r="C73" s="235" t="s">
        <v>183</v>
      </c>
      <c r="D73" s="235" t="s">
        <v>1246</v>
      </c>
      <c r="E73" s="577">
        <v>200</v>
      </c>
      <c r="F73" s="769">
        <v>0</v>
      </c>
      <c r="G73" s="237">
        <v>0</v>
      </c>
      <c r="H73" s="769">
        <f t="shared" si="3"/>
        <v>200</v>
      </c>
      <c r="I73" s="426">
        <v>200</v>
      </c>
      <c r="J73" s="526" t="s">
        <v>1339</v>
      </c>
      <c r="K73" s="529" t="s">
        <v>91</v>
      </c>
      <c r="L73" s="535" t="s">
        <v>1396</v>
      </c>
      <c r="M73" s="457">
        <v>200</v>
      </c>
      <c r="N73" s="848">
        <v>200</v>
      </c>
      <c r="O73" s="467">
        <f t="shared" si="5"/>
        <v>0</v>
      </c>
      <c r="P73" s="769">
        <v>0</v>
      </c>
      <c r="Q73" s="475" t="s">
        <v>1905</v>
      </c>
      <c r="R73" s="762" t="s">
        <v>1912</v>
      </c>
      <c r="S73" s="799"/>
      <c r="T73" s="247" t="s">
        <v>167</v>
      </c>
      <c r="U73" s="256" t="s">
        <v>175</v>
      </c>
      <c r="V73" s="504" t="s">
        <v>176</v>
      </c>
      <c r="W73" s="300" t="s">
        <v>1052</v>
      </c>
      <c r="X73" s="296"/>
      <c r="Y73" s="753" t="s">
        <v>501</v>
      </c>
      <c r="Z73" s="297">
        <v>68</v>
      </c>
      <c r="AA73" s="753"/>
      <c r="AB73" s="298"/>
      <c r="AC73" s="295"/>
      <c r="AD73" s="296"/>
      <c r="AE73" s="753"/>
      <c r="AF73" s="297"/>
      <c r="AG73" s="753"/>
      <c r="AH73" s="298"/>
      <c r="AI73" s="295"/>
      <c r="AJ73" s="296"/>
      <c r="AK73" s="753"/>
      <c r="AL73" s="297"/>
      <c r="AM73" s="753"/>
      <c r="AN73" s="298"/>
      <c r="AO73" s="783"/>
      <c r="AP73" s="293" t="s">
        <v>1222</v>
      </c>
      <c r="AQ73" s="479" t="s">
        <v>128</v>
      </c>
      <c r="AR73" s="479"/>
      <c r="AS73" s="227"/>
    </row>
    <row r="74" spans="1:45" ht="96" customHeight="1">
      <c r="A74" s="590">
        <v>61</v>
      </c>
      <c r="B74" s="480" t="s">
        <v>618</v>
      </c>
      <c r="C74" s="235" t="s">
        <v>183</v>
      </c>
      <c r="D74" s="235" t="s">
        <v>188</v>
      </c>
      <c r="E74" s="577">
        <v>1200</v>
      </c>
      <c r="F74" s="426">
        <v>0</v>
      </c>
      <c r="G74" s="237">
        <v>0</v>
      </c>
      <c r="H74" s="769">
        <f t="shared" si="3"/>
        <v>1200</v>
      </c>
      <c r="I74" s="426">
        <v>75</v>
      </c>
      <c r="J74" s="526" t="s">
        <v>1339</v>
      </c>
      <c r="K74" s="534" t="s">
        <v>1913</v>
      </c>
      <c r="L74" s="535" t="s">
        <v>1397</v>
      </c>
      <c r="M74" s="462">
        <v>0</v>
      </c>
      <c r="N74" s="848">
        <v>0</v>
      </c>
      <c r="O74" s="467">
        <f t="shared" si="5"/>
        <v>0</v>
      </c>
      <c r="P74" s="769">
        <v>0</v>
      </c>
      <c r="Q74" s="475" t="s">
        <v>1916</v>
      </c>
      <c r="R74" s="762" t="s">
        <v>1915</v>
      </c>
      <c r="S74" s="799"/>
      <c r="T74" s="247" t="s">
        <v>167</v>
      </c>
      <c r="U74" s="256" t="s">
        <v>175</v>
      </c>
      <c r="V74" s="504" t="s">
        <v>176</v>
      </c>
      <c r="W74" s="300" t="s">
        <v>1052</v>
      </c>
      <c r="X74" s="300"/>
      <c r="Y74" s="545" t="s">
        <v>501</v>
      </c>
      <c r="Z74" s="297">
        <v>69</v>
      </c>
      <c r="AA74" s="753"/>
      <c r="AB74" s="298"/>
      <c r="AC74" s="295"/>
      <c r="AD74" s="296"/>
      <c r="AE74" s="753"/>
      <c r="AF74" s="297"/>
      <c r="AG74" s="753"/>
      <c r="AH74" s="298"/>
      <c r="AI74" s="295"/>
      <c r="AJ74" s="296"/>
      <c r="AK74" s="753"/>
      <c r="AL74" s="297"/>
      <c r="AM74" s="753"/>
      <c r="AN74" s="298"/>
      <c r="AO74" s="783"/>
      <c r="AP74" s="293" t="s">
        <v>1222</v>
      </c>
      <c r="AQ74" s="479" t="s">
        <v>128</v>
      </c>
      <c r="AR74" s="479"/>
      <c r="AS74" s="227"/>
    </row>
    <row r="75" spans="1:45" ht="160.65" customHeight="1">
      <c r="A75" s="590">
        <v>62</v>
      </c>
      <c r="B75" s="480" t="s">
        <v>1078</v>
      </c>
      <c r="C75" s="235" t="s">
        <v>183</v>
      </c>
      <c r="D75" s="235" t="s">
        <v>170</v>
      </c>
      <c r="E75" s="577">
        <v>570</v>
      </c>
      <c r="F75" s="769">
        <v>0</v>
      </c>
      <c r="G75" s="237">
        <v>0</v>
      </c>
      <c r="H75" s="769">
        <f t="shared" si="3"/>
        <v>570</v>
      </c>
      <c r="I75" s="426">
        <v>385</v>
      </c>
      <c r="J75" s="526" t="s">
        <v>1339</v>
      </c>
      <c r="K75" s="529" t="s">
        <v>91</v>
      </c>
      <c r="L75" s="535" t="s">
        <v>1398</v>
      </c>
      <c r="M75" s="457">
        <v>570</v>
      </c>
      <c r="N75" s="848">
        <v>520</v>
      </c>
      <c r="O75" s="467">
        <f t="shared" si="5"/>
        <v>-50</v>
      </c>
      <c r="P75" s="769">
        <v>0</v>
      </c>
      <c r="Q75" s="475" t="s">
        <v>1905</v>
      </c>
      <c r="R75" s="762" t="s">
        <v>1917</v>
      </c>
      <c r="S75" s="799"/>
      <c r="T75" s="247" t="s">
        <v>167</v>
      </c>
      <c r="U75" s="256" t="s">
        <v>1068</v>
      </c>
      <c r="V75" s="504" t="s">
        <v>1069</v>
      </c>
      <c r="W75" s="300" t="s">
        <v>1052</v>
      </c>
      <c r="X75" s="296"/>
      <c r="Y75" s="753" t="s">
        <v>1297</v>
      </c>
      <c r="Z75" s="297">
        <v>71</v>
      </c>
      <c r="AA75" s="753"/>
      <c r="AB75" s="298"/>
      <c r="AC75" s="295"/>
      <c r="AD75" s="296"/>
      <c r="AE75" s="753"/>
      <c r="AF75" s="297"/>
      <c r="AG75" s="753"/>
      <c r="AH75" s="298"/>
      <c r="AI75" s="295"/>
      <c r="AJ75" s="296"/>
      <c r="AK75" s="753"/>
      <c r="AL75" s="297"/>
      <c r="AM75" s="753"/>
      <c r="AN75" s="298"/>
      <c r="AO75" s="783"/>
      <c r="AP75" s="293" t="s">
        <v>1222</v>
      </c>
      <c r="AQ75" s="479" t="s">
        <v>128</v>
      </c>
      <c r="AR75" s="479"/>
      <c r="AS75" s="227"/>
    </row>
    <row r="76" spans="1:45" ht="113.25" customHeight="1">
      <c r="A76" s="590">
        <v>63</v>
      </c>
      <c r="B76" s="480" t="s">
        <v>1307</v>
      </c>
      <c r="C76" s="235" t="s">
        <v>183</v>
      </c>
      <c r="D76" s="235" t="s">
        <v>1241</v>
      </c>
      <c r="E76" s="577">
        <v>300</v>
      </c>
      <c r="F76" s="769">
        <v>0</v>
      </c>
      <c r="G76" s="237">
        <v>0</v>
      </c>
      <c r="H76" s="769">
        <f>E76+F76-G76</f>
        <v>300</v>
      </c>
      <c r="I76" s="426">
        <v>210</v>
      </c>
      <c r="J76" s="526" t="s">
        <v>1339</v>
      </c>
      <c r="K76" s="529" t="s">
        <v>150</v>
      </c>
      <c r="L76" s="535" t="s">
        <v>1399</v>
      </c>
      <c r="M76" s="457">
        <v>300</v>
      </c>
      <c r="N76" s="848">
        <v>0</v>
      </c>
      <c r="O76" s="236">
        <f t="shared" si="5"/>
        <v>-300</v>
      </c>
      <c r="P76" s="769">
        <v>0</v>
      </c>
      <c r="Q76" s="475" t="s">
        <v>1909</v>
      </c>
      <c r="R76" s="762" t="s">
        <v>1918</v>
      </c>
      <c r="S76" s="799"/>
      <c r="T76" s="480" t="s">
        <v>621</v>
      </c>
      <c r="U76" s="458" t="s">
        <v>175</v>
      </c>
      <c r="V76" s="509" t="s">
        <v>176</v>
      </c>
      <c r="W76" s="300" t="s">
        <v>1052</v>
      </c>
      <c r="X76" s="296"/>
      <c r="Y76" s="753" t="s">
        <v>1296</v>
      </c>
      <c r="Z76" s="578">
        <v>72</v>
      </c>
      <c r="AA76" s="753"/>
      <c r="AB76" s="298"/>
      <c r="AC76" s="295"/>
      <c r="AD76" s="296"/>
      <c r="AE76" s="753"/>
      <c r="AF76" s="297"/>
      <c r="AG76" s="753"/>
      <c r="AH76" s="298"/>
      <c r="AI76" s="295"/>
      <c r="AJ76" s="296"/>
      <c r="AK76" s="753"/>
      <c r="AL76" s="297"/>
      <c r="AM76" s="753"/>
      <c r="AN76" s="298"/>
      <c r="AO76" s="783"/>
      <c r="AP76" s="293" t="s">
        <v>1222</v>
      </c>
      <c r="AQ76" s="479" t="s">
        <v>128</v>
      </c>
      <c r="AR76" s="479" t="s">
        <v>128</v>
      </c>
      <c r="AS76" s="227"/>
    </row>
    <row r="77" spans="1:45" ht="92.25" customHeight="1">
      <c r="A77" s="590">
        <v>64</v>
      </c>
      <c r="B77" s="480" t="s">
        <v>1086</v>
      </c>
      <c r="C77" s="235" t="s">
        <v>183</v>
      </c>
      <c r="D77" s="235" t="s">
        <v>1241</v>
      </c>
      <c r="E77" s="577">
        <v>400</v>
      </c>
      <c r="F77" s="769">
        <v>0</v>
      </c>
      <c r="G77" s="237">
        <v>0</v>
      </c>
      <c r="H77" s="769">
        <f t="shared" si="3"/>
        <v>400</v>
      </c>
      <c r="I77" s="426">
        <v>392</v>
      </c>
      <c r="J77" s="780" t="s">
        <v>1750</v>
      </c>
      <c r="K77" s="529" t="s">
        <v>150</v>
      </c>
      <c r="L77" s="535" t="s">
        <v>1751</v>
      </c>
      <c r="M77" s="457">
        <v>400</v>
      </c>
      <c r="N77" s="848">
        <v>0</v>
      </c>
      <c r="O77" s="236">
        <f t="shared" si="5"/>
        <v>-400</v>
      </c>
      <c r="P77" s="769">
        <v>0</v>
      </c>
      <c r="Q77" s="475" t="s">
        <v>1907</v>
      </c>
      <c r="R77" s="762" t="s">
        <v>1919</v>
      </c>
      <c r="S77" s="799"/>
      <c r="T77" s="480" t="s">
        <v>621</v>
      </c>
      <c r="U77" s="458" t="s">
        <v>1083</v>
      </c>
      <c r="V77" s="509" t="s">
        <v>1084</v>
      </c>
      <c r="W77" s="300" t="s">
        <v>1052</v>
      </c>
      <c r="X77" s="296"/>
      <c r="Y77" s="753" t="s">
        <v>1296</v>
      </c>
      <c r="Z77" s="579">
        <v>73</v>
      </c>
      <c r="AA77" s="753"/>
      <c r="AB77" s="298"/>
      <c r="AC77" s="295"/>
      <c r="AD77" s="296"/>
      <c r="AE77" s="753"/>
      <c r="AF77" s="297"/>
      <c r="AG77" s="753"/>
      <c r="AH77" s="298"/>
      <c r="AI77" s="295"/>
      <c r="AJ77" s="296"/>
      <c r="AK77" s="753"/>
      <c r="AL77" s="297"/>
      <c r="AM77" s="753"/>
      <c r="AN77" s="298"/>
      <c r="AO77" s="783"/>
      <c r="AP77" s="755" t="s">
        <v>114</v>
      </c>
      <c r="AQ77" s="758" t="s">
        <v>128</v>
      </c>
      <c r="AR77" s="758"/>
      <c r="AS77" s="524"/>
    </row>
    <row r="78" spans="1:45" ht="85.35" customHeight="1">
      <c r="A78" s="590">
        <v>65</v>
      </c>
      <c r="B78" s="480" t="s">
        <v>683</v>
      </c>
      <c r="C78" s="235" t="s">
        <v>1170</v>
      </c>
      <c r="D78" s="235" t="s">
        <v>1249</v>
      </c>
      <c r="E78" s="577">
        <v>300</v>
      </c>
      <c r="F78" s="769">
        <v>0</v>
      </c>
      <c r="G78" s="237">
        <v>0</v>
      </c>
      <c r="H78" s="769">
        <f t="shared" si="3"/>
        <v>300</v>
      </c>
      <c r="I78" s="426">
        <v>290</v>
      </c>
      <c r="J78" s="526" t="s">
        <v>1818</v>
      </c>
      <c r="K78" s="534" t="s">
        <v>1905</v>
      </c>
      <c r="L78" s="535" t="s">
        <v>1831</v>
      </c>
      <c r="M78" s="457">
        <v>300</v>
      </c>
      <c r="N78" s="848">
        <v>300</v>
      </c>
      <c r="O78" s="236">
        <f t="shared" si="5"/>
        <v>0</v>
      </c>
      <c r="P78" s="769">
        <v>0</v>
      </c>
      <c r="Q78" s="475" t="s">
        <v>2028</v>
      </c>
      <c r="R78" s="762" t="s">
        <v>2050</v>
      </c>
      <c r="S78" s="799"/>
      <c r="T78" s="480" t="s">
        <v>1328</v>
      </c>
      <c r="U78" s="458" t="s">
        <v>184</v>
      </c>
      <c r="V78" s="509" t="s">
        <v>185</v>
      </c>
      <c r="W78" s="300" t="s">
        <v>1052</v>
      </c>
      <c r="X78" s="296" t="s">
        <v>743</v>
      </c>
      <c r="Y78" s="753" t="s">
        <v>1635</v>
      </c>
      <c r="Z78" s="297">
        <v>1</v>
      </c>
      <c r="AA78" s="753"/>
      <c r="AB78" s="298"/>
      <c r="AC78" s="295"/>
      <c r="AD78" s="296"/>
      <c r="AE78" s="753"/>
      <c r="AF78" s="297"/>
      <c r="AG78" s="753"/>
      <c r="AH78" s="298"/>
      <c r="AI78" s="295"/>
      <c r="AJ78" s="296"/>
      <c r="AK78" s="753"/>
      <c r="AL78" s="297"/>
      <c r="AM78" s="753"/>
      <c r="AN78" s="298"/>
      <c r="AO78" s="783"/>
      <c r="AP78" s="293" t="s">
        <v>113</v>
      </c>
      <c r="AQ78" s="758" t="s">
        <v>128</v>
      </c>
      <c r="AR78" s="758"/>
      <c r="AS78" s="524"/>
    </row>
    <row r="79" spans="1:45" ht="85.35" customHeight="1">
      <c r="A79" s="590">
        <v>66</v>
      </c>
      <c r="B79" s="480" t="s">
        <v>693</v>
      </c>
      <c r="C79" s="235" t="s">
        <v>1170</v>
      </c>
      <c r="D79" s="235" t="s">
        <v>1241</v>
      </c>
      <c r="E79" s="577">
        <v>100</v>
      </c>
      <c r="F79" s="769">
        <v>0</v>
      </c>
      <c r="G79" s="237">
        <v>0</v>
      </c>
      <c r="H79" s="769">
        <f t="shared" ref="H79:H81" si="6">E79+F79-G79</f>
        <v>100</v>
      </c>
      <c r="I79" s="426">
        <v>100</v>
      </c>
      <c r="J79" s="780" t="s">
        <v>1752</v>
      </c>
      <c r="K79" s="529" t="s">
        <v>91</v>
      </c>
      <c r="L79" s="535" t="s">
        <v>1753</v>
      </c>
      <c r="M79" s="457">
        <v>200</v>
      </c>
      <c r="N79" s="851">
        <v>0</v>
      </c>
      <c r="O79" s="236">
        <f t="shared" ref="O79:O81" si="7">+N79-M79</f>
        <v>-200</v>
      </c>
      <c r="P79" s="769">
        <v>0</v>
      </c>
      <c r="Q79" s="475" t="s">
        <v>1905</v>
      </c>
      <c r="R79" s="762" t="s">
        <v>1920</v>
      </c>
      <c r="S79" s="799"/>
      <c r="T79" s="480" t="s">
        <v>167</v>
      </c>
      <c r="U79" s="458" t="s">
        <v>184</v>
      </c>
      <c r="V79" s="509" t="s">
        <v>185</v>
      </c>
      <c r="W79" s="300" t="s">
        <v>1052</v>
      </c>
      <c r="X79" s="296" t="s">
        <v>743</v>
      </c>
      <c r="Y79" s="753" t="s">
        <v>501</v>
      </c>
      <c r="Z79" s="297">
        <v>2</v>
      </c>
      <c r="AA79" s="753"/>
      <c r="AB79" s="298"/>
      <c r="AC79" s="295"/>
      <c r="AD79" s="296"/>
      <c r="AE79" s="753"/>
      <c r="AF79" s="297"/>
      <c r="AG79" s="753"/>
      <c r="AH79" s="298"/>
      <c r="AI79" s="295"/>
      <c r="AJ79" s="296"/>
      <c r="AK79" s="753"/>
      <c r="AL79" s="297"/>
      <c r="AM79" s="753"/>
      <c r="AN79" s="298"/>
      <c r="AO79" s="783"/>
      <c r="AP79" s="293" t="s">
        <v>113</v>
      </c>
      <c r="AQ79" s="758" t="s">
        <v>128</v>
      </c>
      <c r="AR79" s="758" t="s">
        <v>128</v>
      </c>
      <c r="AS79" s="524"/>
    </row>
    <row r="80" spans="1:45" ht="137.25" customHeight="1">
      <c r="A80" s="590">
        <v>67</v>
      </c>
      <c r="B80" s="480" t="s">
        <v>1054</v>
      </c>
      <c r="C80" s="235" t="s">
        <v>1170</v>
      </c>
      <c r="D80" s="235" t="s">
        <v>1247</v>
      </c>
      <c r="E80" s="577">
        <v>6000</v>
      </c>
      <c r="F80" s="769">
        <v>0</v>
      </c>
      <c r="G80" s="237">
        <v>533</v>
      </c>
      <c r="H80" s="769">
        <f t="shared" si="6"/>
        <v>5467</v>
      </c>
      <c r="I80" s="426">
        <v>1507</v>
      </c>
      <c r="J80" s="785" t="s">
        <v>1754</v>
      </c>
      <c r="K80" s="529" t="s">
        <v>133</v>
      </c>
      <c r="L80" s="535" t="s">
        <v>1755</v>
      </c>
      <c r="M80" s="457">
        <v>8000</v>
      </c>
      <c r="N80" s="848">
        <v>12500</v>
      </c>
      <c r="O80" s="236">
        <f t="shared" si="7"/>
        <v>4500</v>
      </c>
      <c r="P80" s="769">
        <v>0</v>
      </c>
      <c r="Q80" s="475" t="s">
        <v>1905</v>
      </c>
      <c r="R80" s="762" t="s">
        <v>1981</v>
      </c>
      <c r="S80" s="799"/>
      <c r="T80" s="480" t="s">
        <v>167</v>
      </c>
      <c r="U80" s="458" t="s">
        <v>184</v>
      </c>
      <c r="V80" s="509" t="s">
        <v>185</v>
      </c>
      <c r="W80" s="300" t="s">
        <v>1052</v>
      </c>
      <c r="X80" s="296" t="s">
        <v>743</v>
      </c>
      <c r="Y80" s="753" t="s">
        <v>501</v>
      </c>
      <c r="Z80" s="297">
        <v>3</v>
      </c>
      <c r="AA80" s="753"/>
      <c r="AB80" s="298"/>
      <c r="AC80" s="300"/>
      <c r="AD80" s="296"/>
      <c r="AE80" s="753"/>
      <c r="AF80" s="297"/>
      <c r="AG80" s="753"/>
      <c r="AH80" s="298"/>
      <c r="AI80" s="295"/>
      <c r="AJ80" s="296"/>
      <c r="AK80" s="753"/>
      <c r="AL80" s="297"/>
      <c r="AM80" s="753"/>
      <c r="AN80" s="298"/>
      <c r="AO80" s="783"/>
      <c r="AP80" s="293" t="s">
        <v>113</v>
      </c>
      <c r="AQ80" s="758" t="s">
        <v>128</v>
      </c>
      <c r="AR80" s="758" t="s">
        <v>128</v>
      </c>
      <c r="AS80" s="524"/>
    </row>
    <row r="81" spans="1:45" ht="85.35" customHeight="1">
      <c r="A81" s="590">
        <v>68</v>
      </c>
      <c r="B81" s="480" t="s">
        <v>694</v>
      </c>
      <c r="C81" s="235" t="s">
        <v>1170</v>
      </c>
      <c r="D81" s="235" t="s">
        <v>1246</v>
      </c>
      <c r="E81" s="577">
        <v>50</v>
      </c>
      <c r="F81" s="769">
        <v>0</v>
      </c>
      <c r="G81" s="237">
        <v>0</v>
      </c>
      <c r="H81" s="769">
        <f t="shared" si="6"/>
        <v>50</v>
      </c>
      <c r="I81" s="426">
        <v>85</v>
      </c>
      <c r="J81" s="804" t="s">
        <v>1756</v>
      </c>
      <c r="K81" s="529" t="s">
        <v>91</v>
      </c>
      <c r="L81" s="535" t="s">
        <v>1757</v>
      </c>
      <c r="M81" s="457">
        <v>360</v>
      </c>
      <c r="N81" s="848">
        <v>890</v>
      </c>
      <c r="O81" s="236">
        <f t="shared" si="7"/>
        <v>530</v>
      </c>
      <c r="P81" s="769">
        <v>0</v>
      </c>
      <c r="Q81" s="475" t="s">
        <v>1905</v>
      </c>
      <c r="R81" s="762" t="s">
        <v>1982</v>
      </c>
      <c r="S81" s="799"/>
      <c r="T81" s="480" t="s">
        <v>167</v>
      </c>
      <c r="U81" s="458" t="s">
        <v>184</v>
      </c>
      <c r="V81" s="509" t="s">
        <v>185</v>
      </c>
      <c r="W81" s="300" t="s">
        <v>1052</v>
      </c>
      <c r="X81" s="296" t="s">
        <v>743</v>
      </c>
      <c r="Y81" s="753" t="s">
        <v>501</v>
      </c>
      <c r="Z81" s="297">
        <v>4</v>
      </c>
      <c r="AA81" s="753"/>
      <c r="AB81" s="298"/>
      <c r="AC81" s="295"/>
      <c r="AD81" s="296"/>
      <c r="AE81" s="753"/>
      <c r="AF81" s="297"/>
      <c r="AG81" s="753"/>
      <c r="AH81" s="298"/>
      <c r="AI81" s="295"/>
      <c r="AJ81" s="296"/>
      <c r="AK81" s="753"/>
      <c r="AL81" s="297"/>
      <c r="AM81" s="753"/>
      <c r="AN81" s="298"/>
      <c r="AO81" s="783"/>
      <c r="AP81" s="293" t="s">
        <v>113</v>
      </c>
      <c r="AQ81" s="758" t="s">
        <v>128</v>
      </c>
      <c r="AR81" s="758"/>
      <c r="AS81" s="524"/>
    </row>
    <row r="82" spans="1:45" ht="85.35" customHeight="1">
      <c r="A82" s="590">
        <v>69</v>
      </c>
      <c r="B82" s="480" t="s">
        <v>687</v>
      </c>
      <c r="C82" s="235" t="s">
        <v>1170</v>
      </c>
      <c r="D82" s="235" t="s">
        <v>1249</v>
      </c>
      <c r="E82" s="577">
        <v>1000</v>
      </c>
      <c r="F82" s="769">
        <v>0</v>
      </c>
      <c r="G82" s="237">
        <v>0</v>
      </c>
      <c r="H82" s="769">
        <f t="shared" ref="H82:H83" si="8">E82+F82-G82</f>
        <v>1000</v>
      </c>
      <c r="I82" s="426">
        <v>810</v>
      </c>
      <c r="J82" s="780" t="s">
        <v>1819</v>
      </c>
      <c r="K82" s="534" t="s">
        <v>1905</v>
      </c>
      <c r="L82" s="535" t="s">
        <v>1832</v>
      </c>
      <c r="M82" s="577">
        <v>1000</v>
      </c>
      <c r="N82" s="848">
        <v>1000</v>
      </c>
      <c r="O82" s="236">
        <f t="shared" ref="O82:O84" si="9">+N82-M82</f>
        <v>0</v>
      </c>
      <c r="P82" s="769">
        <v>0</v>
      </c>
      <c r="Q82" s="475" t="s">
        <v>2145</v>
      </c>
      <c r="R82" s="762" t="s">
        <v>2146</v>
      </c>
      <c r="S82" s="799"/>
      <c r="T82" s="480" t="s">
        <v>686</v>
      </c>
      <c r="U82" s="458" t="s">
        <v>184</v>
      </c>
      <c r="V82" s="509" t="s">
        <v>185</v>
      </c>
      <c r="W82" s="300" t="s">
        <v>1052</v>
      </c>
      <c r="X82" s="296" t="s">
        <v>743</v>
      </c>
      <c r="Y82" s="753" t="s">
        <v>1230</v>
      </c>
      <c r="Z82" s="297">
        <v>7</v>
      </c>
      <c r="AA82" s="753"/>
      <c r="AB82" s="298"/>
      <c r="AC82" s="295"/>
      <c r="AD82" s="296"/>
      <c r="AE82" s="753"/>
      <c r="AF82" s="297"/>
      <c r="AG82" s="753"/>
      <c r="AH82" s="298"/>
      <c r="AI82" s="295"/>
      <c r="AJ82" s="296"/>
      <c r="AK82" s="753"/>
      <c r="AL82" s="297"/>
      <c r="AM82" s="753"/>
      <c r="AN82" s="298"/>
      <c r="AO82" s="783"/>
      <c r="AP82" s="293" t="s">
        <v>113</v>
      </c>
      <c r="AQ82" s="758" t="s">
        <v>128</v>
      </c>
      <c r="AR82" s="758"/>
      <c r="AS82" s="524"/>
    </row>
    <row r="83" spans="1:45" ht="85.35" customHeight="1">
      <c r="A83" s="590">
        <v>70</v>
      </c>
      <c r="B83" s="480" t="s">
        <v>690</v>
      </c>
      <c r="C83" s="235" t="s">
        <v>1170</v>
      </c>
      <c r="D83" s="235" t="s">
        <v>1247</v>
      </c>
      <c r="E83" s="577">
        <v>3500</v>
      </c>
      <c r="F83" s="769">
        <v>0</v>
      </c>
      <c r="G83" s="237">
        <v>1697</v>
      </c>
      <c r="H83" s="769">
        <f t="shared" si="8"/>
        <v>1803</v>
      </c>
      <c r="I83" s="426">
        <v>1651</v>
      </c>
      <c r="J83" s="780" t="s">
        <v>1820</v>
      </c>
      <c r="K83" s="534" t="s">
        <v>1905</v>
      </c>
      <c r="L83" s="535" t="s">
        <v>1833</v>
      </c>
      <c r="M83" s="457">
        <v>3600</v>
      </c>
      <c r="N83" s="848">
        <v>3600</v>
      </c>
      <c r="O83" s="236">
        <f t="shared" si="9"/>
        <v>0</v>
      </c>
      <c r="P83" s="769">
        <v>0</v>
      </c>
      <c r="Q83" s="475" t="s">
        <v>2028</v>
      </c>
      <c r="R83" s="762" t="s">
        <v>2051</v>
      </c>
      <c r="S83" s="799"/>
      <c r="T83" s="480" t="s">
        <v>1329</v>
      </c>
      <c r="U83" s="458" t="s">
        <v>184</v>
      </c>
      <c r="V83" s="509" t="s">
        <v>185</v>
      </c>
      <c r="W83" s="300" t="s">
        <v>1052</v>
      </c>
      <c r="X83" s="296" t="s">
        <v>743</v>
      </c>
      <c r="Y83" s="753"/>
      <c r="Z83" s="297">
        <v>8</v>
      </c>
      <c r="AA83" s="753"/>
      <c r="AB83" s="298"/>
      <c r="AC83" s="295"/>
      <c r="AD83" s="296"/>
      <c r="AE83" s="753"/>
      <c r="AF83" s="297"/>
      <c r="AG83" s="753"/>
      <c r="AH83" s="298"/>
      <c r="AI83" s="295"/>
      <c r="AJ83" s="296"/>
      <c r="AK83" s="753"/>
      <c r="AL83" s="297"/>
      <c r="AM83" s="753"/>
      <c r="AN83" s="298"/>
      <c r="AO83" s="783"/>
      <c r="AP83" s="293" t="s">
        <v>113</v>
      </c>
      <c r="AQ83" s="758" t="s">
        <v>128</v>
      </c>
      <c r="AR83" s="758" t="s">
        <v>128</v>
      </c>
      <c r="AS83" s="524"/>
    </row>
    <row r="84" spans="1:45" ht="137.25" customHeight="1">
      <c r="A84" s="590">
        <v>71</v>
      </c>
      <c r="B84" s="480" t="s">
        <v>1071</v>
      </c>
      <c r="C84" s="235" t="s">
        <v>1170</v>
      </c>
      <c r="D84" s="235" t="s">
        <v>1162</v>
      </c>
      <c r="E84" s="577">
        <v>60</v>
      </c>
      <c r="F84" s="769">
        <v>0</v>
      </c>
      <c r="G84" s="237">
        <v>0</v>
      </c>
      <c r="H84" s="769">
        <f>E84+F84-G84</f>
        <v>60</v>
      </c>
      <c r="I84" s="426">
        <v>49</v>
      </c>
      <c r="J84" s="785" t="s">
        <v>1758</v>
      </c>
      <c r="K84" s="529" t="s">
        <v>150</v>
      </c>
      <c r="L84" s="535" t="s">
        <v>1759</v>
      </c>
      <c r="M84" s="246">
        <v>0</v>
      </c>
      <c r="N84" s="848">
        <v>0</v>
      </c>
      <c r="O84" s="236">
        <f t="shared" si="9"/>
        <v>0</v>
      </c>
      <c r="P84" s="769">
        <v>0</v>
      </c>
      <c r="Q84" s="475" t="s">
        <v>1907</v>
      </c>
      <c r="R84" s="762" t="s">
        <v>1983</v>
      </c>
      <c r="S84" s="799"/>
      <c r="T84" s="480" t="s">
        <v>621</v>
      </c>
      <c r="U84" s="458" t="s">
        <v>184</v>
      </c>
      <c r="V84" s="509" t="s">
        <v>185</v>
      </c>
      <c r="W84" s="300" t="s">
        <v>1052</v>
      </c>
      <c r="X84" s="296" t="s">
        <v>743</v>
      </c>
      <c r="Y84" s="753"/>
      <c r="Z84" s="297">
        <v>9</v>
      </c>
      <c r="AA84" s="753"/>
      <c r="AB84" s="298"/>
      <c r="AC84" s="295"/>
      <c r="AD84" s="296"/>
      <c r="AE84" s="753"/>
      <c r="AF84" s="297"/>
      <c r="AG84" s="753"/>
      <c r="AH84" s="298"/>
      <c r="AI84" s="295"/>
      <c r="AJ84" s="296"/>
      <c r="AK84" s="753"/>
      <c r="AL84" s="297"/>
      <c r="AM84" s="753"/>
      <c r="AN84" s="298"/>
      <c r="AO84" s="783"/>
      <c r="AP84" s="293" t="s">
        <v>113</v>
      </c>
      <c r="AQ84" s="758"/>
      <c r="AR84" s="758" t="s">
        <v>128</v>
      </c>
      <c r="AS84" s="524"/>
    </row>
    <row r="85" spans="1:45" ht="85.35" customHeight="1">
      <c r="A85" s="590">
        <v>72</v>
      </c>
      <c r="B85" s="480" t="s">
        <v>1063</v>
      </c>
      <c r="C85" s="235" t="s">
        <v>1170</v>
      </c>
      <c r="D85" s="235" t="s">
        <v>1241</v>
      </c>
      <c r="E85" s="577">
        <v>2100</v>
      </c>
      <c r="F85" s="769">
        <v>0</v>
      </c>
      <c r="G85" s="237">
        <v>523</v>
      </c>
      <c r="H85" s="769">
        <f t="shared" ref="H85:H86" si="10">E85+F85-G85</f>
        <v>1577</v>
      </c>
      <c r="I85" s="426">
        <v>1033</v>
      </c>
      <c r="J85" s="780" t="s">
        <v>1821</v>
      </c>
      <c r="K85" s="534" t="s">
        <v>150</v>
      </c>
      <c r="L85" s="535" t="s">
        <v>2057</v>
      </c>
      <c r="M85" s="246">
        <v>300</v>
      </c>
      <c r="N85" s="848">
        <v>0</v>
      </c>
      <c r="O85" s="236">
        <f t="shared" ref="O85:O86" si="11">+N85-M85</f>
        <v>-300</v>
      </c>
      <c r="P85" s="769">
        <v>0</v>
      </c>
      <c r="Q85" s="475" t="s">
        <v>2147</v>
      </c>
      <c r="R85" s="762" t="s">
        <v>2148</v>
      </c>
      <c r="S85" s="799"/>
      <c r="T85" s="480" t="s">
        <v>167</v>
      </c>
      <c r="U85" s="458" t="s">
        <v>184</v>
      </c>
      <c r="V85" s="509" t="s">
        <v>185</v>
      </c>
      <c r="W85" s="580" t="s">
        <v>1052</v>
      </c>
      <c r="X85" s="300" t="s">
        <v>743</v>
      </c>
      <c r="Y85" s="545" t="s">
        <v>501</v>
      </c>
      <c r="Z85" s="297">
        <v>10</v>
      </c>
      <c r="AA85" s="545"/>
      <c r="AB85" s="298"/>
      <c r="AC85" s="295"/>
      <c r="AD85" s="296"/>
      <c r="AE85" s="753"/>
      <c r="AF85" s="297"/>
      <c r="AG85" s="753"/>
      <c r="AH85" s="298"/>
      <c r="AI85" s="295"/>
      <c r="AJ85" s="296"/>
      <c r="AK85" s="753"/>
      <c r="AL85" s="297"/>
      <c r="AM85" s="753"/>
      <c r="AN85" s="298"/>
      <c r="AO85" s="783"/>
      <c r="AP85" s="293" t="s">
        <v>113</v>
      </c>
      <c r="AQ85" s="758"/>
      <c r="AR85" s="758" t="s">
        <v>128</v>
      </c>
      <c r="AS85" s="524"/>
    </row>
    <row r="86" spans="1:45" ht="110.25" customHeight="1">
      <c r="A86" s="590">
        <v>73</v>
      </c>
      <c r="B86" s="480" t="s">
        <v>1263</v>
      </c>
      <c r="C86" s="235" t="s">
        <v>1157</v>
      </c>
      <c r="D86" s="235" t="s">
        <v>1241</v>
      </c>
      <c r="E86" s="246">
        <v>300</v>
      </c>
      <c r="F86" s="769">
        <v>0</v>
      </c>
      <c r="G86" s="426">
        <v>300</v>
      </c>
      <c r="H86" s="769">
        <f t="shared" si="10"/>
        <v>0</v>
      </c>
      <c r="I86" s="426">
        <v>0</v>
      </c>
      <c r="J86" s="803" t="s">
        <v>1760</v>
      </c>
      <c r="K86" s="529" t="s">
        <v>150</v>
      </c>
      <c r="L86" s="535" t="s">
        <v>1761</v>
      </c>
      <c r="M86" s="246">
        <v>0</v>
      </c>
      <c r="N86" s="841">
        <v>0</v>
      </c>
      <c r="O86" s="236">
        <f t="shared" si="11"/>
        <v>0</v>
      </c>
      <c r="P86" s="769">
        <v>0</v>
      </c>
      <c r="Q86" s="475" t="s">
        <v>1907</v>
      </c>
      <c r="R86" s="762" t="s">
        <v>1984</v>
      </c>
      <c r="S86" s="480" t="s">
        <v>1264</v>
      </c>
      <c r="T86" s="480" t="s">
        <v>167</v>
      </c>
      <c r="U86" s="458" t="s">
        <v>184</v>
      </c>
      <c r="V86" s="509" t="s">
        <v>185</v>
      </c>
      <c r="W86" s="300"/>
      <c r="X86" s="296"/>
      <c r="Y86" s="753"/>
      <c r="Z86" s="297"/>
      <c r="AA86" s="753"/>
      <c r="AB86" s="298"/>
      <c r="AC86" s="295"/>
      <c r="AD86" s="296"/>
      <c r="AE86" s="753"/>
      <c r="AF86" s="297"/>
      <c r="AG86" s="753"/>
      <c r="AH86" s="298"/>
      <c r="AI86" s="295"/>
      <c r="AJ86" s="296"/>
      <c r="AK86" s="753"/>
      <c r="AL86" s="297"/>
      <c r="AM86" s="753"/>
      <c r="AN86" s="298"/>
      <c r="AO86" s="783"/>
      <c r="AP86" s="293" t="s">
        <v>113</v>
      </c>
      <c r="AQ86" s="758" t="s">
        <v>128</v>
      </c>
      <c r="AR86" s="758" t="s">
        <v>128</v>
      </c>
      <c r="AS86" s="524"/>
    </row>
    <row r="87" spans="1:45" s="483" customFormat="1" ht="24" customHeight="1">
      <c r="A87" s="590"/>
      <c r="B87" s="623" t="s">
        <v>223</v>
      </c>
      <c r="C87" s="623"/>
      <c r="D87" s="623"/>
      <c r="E87" s="634"/>
      <c r="F87" s="635"/>
      <c r="G87" s="635"/>
      <c r="H87" s="634"/>
      <c r="I87" s="634"/>
      <c r="J87" s="636"/>
      <c r="K87" s="637"/>
      <c r="L87" s="637"/>
      <c r="M87" s="634"/>
      <c r="N87" s="838"/>
      <c r="O87" s="634"/>
      <c r="P87" s="638"/>
      <c r="Q87" s="293"/>
      <c r="R87" s="627"/>
      <c r="S87" s="624"/>
      <c r="T87" s="624"/>
      <c r="U87" s="624"/>
      <c r="V87" s="547"/>
      <c r="W87" s="632"/>
      <c r="X87" s="632"/>
      <c r="Y87" s="632"/>
      <c r="Z87" s="574"/>
      <c r="AA87" s="632"/>
      <c r="AB87" s="632"/>
      <c r="AC87" s="632"/>
      <c r="AD87" s="632"/>
      <c r="AE87" s="632"/>
      <c r="AF87" s="632"/>
      <c r="AG87" s="632"/>
      <c r="AH87" s="632"/>
      <c r="AI87" s="632"/>
      <c r="AJ87" s="632"/>
      <c r="AK87" s="632"/>
      <c r="AL87" s="632"/>
      <c r="AM87" s="632"/>
      <c r="AN87" s="632"/>
      <c r="AO87" s="632"/>
      <c r="AP87" s="632"/>
      <c r="AQ87" s="624"/>
      <c r="AR87" s="624"/>
      <c r="AS87" s="633"/>
    </row>
    <row r="88" spans="1:45" ht="60" customHeight="1">
      <c r="A88" s="590">
        <v>74</v>
      </c>
      <c r="B88" s="314" t="s">
        <v>1314</v>
      </c>
      <c r="C88" s="235" t="s">
        <v>173</v>
      </c>
      <c r="D88" s="235" t="s">
        <v>170</v>
      </c>
      <c r="E88" s="426">
        <v>178.655</v>
      </c>
      <c r="F88" s="769">
        <v>0</v>
      </c>
      <c r="G88" s="237">
        <v>0</v>
      </c>
      <c r="H88" s="426">
        <f t="shared" si="3"/>
        <v>178.655</v>
      </c>
      <c r="I88" s="426">
        <v>179</v>
      </c>
      <c r="J88" s="235" t="s">
        <v>1762</v>
      </c>
      <c r="K88" s="529" t="s">
        <v>91</v>
      </c>
      <c r="L88" s="532" t="s">
        <v>1763</v>
      </c>
      <c r="M88" s="426">
        <v>168.05699999999999</v>
      </c>
      <c r="N88" s="841">
        <v>168.05799999999999</v>
      </c>
      <c r="O88" s="236">
        <f t="shared" si="5"/>
        <v>1.0000000000047748E-3</v>
      </c>
      <c r="P88" s="245">
        <v>0</v>
      </c>
      <c r="Q88" s="475" t="s">
        <v>91</v>
      </c>
      <c r="R88" s="314" t="s">
        <v>2185</v>
      </c>
      <c r="S88" s="480" t="s">
        <v>1315</v>
      </c>
      <c r="T88" s="498" t="s">
        <v>167</v>
      </c>
      <c r="U88" s="503" t="s">
        <v>2</v>
      </c>
      <c r="V88" s="504" t="s">
        <v>171</v>
      </c>
      <c r="W88" s="300" t="s">
        <v>1052</v>
      </c>
      <c r="X88" s="296"/>
      <c r="Y88" s="753" t="s">
        <v>1286</v>
      </c>
      <c r="Z88" s="564">
        <v>74</v>
      </c>
      <c r="AA88" s="753"/>
      <c r="AB88" s="298"/>
      <c r="AC88" s="295" t="s">
        <v>1229</v>
      </c>
      <c r="AD88" s="296"/>
      <c r="AE88" s="753" t="s">
        <v>501</v>
      </c>
      <c r="AF88" s="297">
        <v>350</v>
      </c>
      <c r="AG88" s="753"/>
      <c r="AH88" s="298"/>
      <c r="AI88" s="295" t="s">
        <v>1280</v>
      </c>
      <c r="AJ88" s="296"/>
      <c r="AK88" s="753" t="s">
        <v>501</v>
      </c>
      <c r="AL88" s="297">
        <v>287</v>
      </c>
      <c r="AM88" s="753"/>
      <c r="AN88" s="298"/>
      <c r="AO88" s="783"/>
      <c r="AP88" s="293" t="s">
        <v>115</v>
      </c>
      <c r="AQ88" s="479"/>
      <c r="AR88" s="479" t="s">
        <v>172</v>
      </c>
      <c r="AS88" s="227"/>
    </row>
    <row r="89" spans="1:45" ht="60" customHeight="1">
      <c r="A89" s="590">
        <v>75</v>
      </c>
      <c r="B89" s="314" t="s">
        <v>589</v>
      </c>
      <c r="C89" s="235" t="s">
        <v>224</v>
      </c>
      <c r="D89" s="235" t="s">
        <v>170</v>
      </c>
      <c r="E89" s="426">
        <v>156.727</v>
      </c>
      <c r="F89" s="769">
        <v>0</v>
      </c>
      <c r="G89" s="237">
        <v>0</v>
      </c>
      <c r="H89" s="426">
        <f t="shared" si="3"/>
        <v>156.727</v>
      </c>
      <c r="I89" s="426">
        <v>146</v>
      </c>
      <c r="J89" s="526" t="s">
        <v>1339</v>
      </c>
      <c r="K89" s="529" t="s">
        <v>91</v>
      </c>
      <c r="L89" s="532" t="s">
        <v>1400</v>
      </c>
      <c r="M89" s="426">
        <v>154.44900000000001</v>
      </c>
      <c r="N89" s="841">
        <v>154.44900000000001</v>
      </c>
      <c r="O89" s="236">
        <f t="shared" si="5"/>
        <v>0</v>
      </c>
      <c r="P89" s="245">
        <v>0</v>
      </c>
      <c r="Q89" s="475" t="s">
        <v>91</v>
      </c>
      <c r="R89" s="314" t="s">
        <v>2186</v>
      </c>
      <c r="S89" s="480"/>
      <c r="T89" s="498" t="s">
        <v>167</v>
      </c>
      <c r="U89" s="503" t="s">
        <v>2</v>
      </c>
      <c r="V89" s="504" t="s">
        <v>225</v>
      </c>
      <c r="W89" s="300" t="s">
        <v>1052</v>
      </c>
      <c r="X89" s="296"/>
      <c r="Y89" s="753" t="s">
        <v>1286</v>
      </c>
      <c r="Z89" s="564">
        <v>75</v>
      </c>
      <c r="AA89" s="753"/>
      <c r="AB89" s="298"/>
      <c r="AC89" s="295"/>
      <c r="AD89" s="296"/>
      <c r="AE89" s="753"/>
      <c r="AF89" s="297"/>
      <c r="AG89" s="753"/>
      <c r="AH89" s="298"/>
      <c r="AI89" s="295"/>
      <c r="AJ89" s="296"/>
      <c r="AK89" s="753"/>
      <c r="AL89" s="297"/>
      <c r="AM89" s="753"/>
      <c r="AN89" s="298"/>
      <c r="AO89" s="783"/>
      <c r="AP89" s="293" t="s">
        <v>584</v>
      </c>
      <c r="AQ89" s="479" t="s">
        <v>128</v>
      </c>
      <c r="AR89" s="479"/>
      <c r="AS89" s="227"/>
    </row>
    <row r="90" spans="1:45" ht="30.75" customHeight="1">
      <c r="A90" s="924">
        <v>76</v>
      </c>
      <c r="B90" s="915" t="s">
        <v>666</v>
      </c>
      <c r="C90" s="922" t="s">
        <v>226</v>
      </c>
      <c r="D90" s="922" t="s">
        <v>170</v>
      </c>
      <c r="E90" s="426">
        <v>2.6669999999999998</v>
      </c>
      <c r="F90" s="769">
        <v>0</v>
      </c>
      <c r="G90" s="237">
        <v>0</v>
      </c>
      <c r="H90" s="426">
        <f t="shared" si="3"/>
        <v>2.6669999999999998</v>
      </c>
      <c r="I90" s="426">
        <v>3</v>
      </c>
      <c r="J90" s="926" t="s">
        <v>1339</v>
      </c>
      <c r="K90" s="909" t="s">
        <v>91</v>
      </c>
      <c r="L90" s="911" t="s">
        <v>1401</v>
      </c>
      <c r="M90" s="426">
        <v>2.6179999999999999</v>
      </c>
      <c r="N90" s="841">
        <v>2.6179999999999999</v>
      </c>
      <c r="O90" s="236">
        <f t="shared" si="5"/>
        <v>0</v>
      </c>
      <c r="P90" s="913">
        <v>0</v>
      </c>
      <c r="Q90" s="887" t="s">
        <v>1985</v>
      </c>
      <c r="R90" s="915" t="s">
        <v>1986</v>
      </c>
      <c r="S90" s="887"/>
      <c r="T90" s="498" t="s">
        <v>174</v>
      </c>
      <c r="U90" s="503" t="s">
        <v>2</v>
      </c>
      <c r="V90" s="504" t="s">
        <v>171</v>
      </c>
      <c r="W90" s="885" t="s">
        <v>1052</v>
      </c>
      <c r="X90" s="885"/>
      <c r="Y90" s="885" t="s">
        <v>1272</v>
      </c>
      <c r="Z90" s="907">
        <v>76</v>
      </c>
      <c r="AA90" s="885"/>
      <c r="AB90" s="897"/>
      <c r="AC90" s="893"/>
      <c r="AD90" s="885"/>
      <c r="AE90" s="885"/>
      <c r="AF90" s="895"/>
      <c r="AG90" s="885"/>
      <c r="AH90" s="897"/>
      <c r="AI90" s="893"/>
      <c r="AJ90" s="885"/>
      <c r="AK90" s="885"/>
      <c r="AL90" s="895"/>
      <c r="AM90" s="885"/>
      <c r="AN90" s="897"/>
      <c r="AO90" s="943"/>
      <c r="AP90" s="755" t="s">
        <v>584</v>
      </c>
      <c r="AQ90" s="479" t="s">
        <v>590</v>
      </c>
      <c r="AR90" s="479"/>
      <c r="AS90" s="227"/>
    </row>
    <row r="91" spans="1:45" ht="30.75" customHeight="1">
      <c r="A91" s="925"/>
      <c r="B91" s="916"/>
      <c r="C91" s="923"/>
      <c r="D91" s="923"/>
      <c r="E91" s="426">
        <v>74.382000000000005</v>
      </c>
      <c r="F91" s="769">
        <v>0</v>
      </c>
      <c r="G91" s="237">
        <v>0</v>
      </c>
      <c r="H91" s="426">
        <f t="shared" si="3"/>
        <v>74.382000000000005</v>
      </c>
      <c r="I91" s="426">
        <v>74</v>
      </c>
      <c r="J91" s="932"/>
      <c r="K91" s="910"/>
      <c r="L91" s="912"/>
      <c r="M91" s="426">
        <v>74.382000000000005</v>
      </c>
      <c r="N91" s="841">
        <v>74.382000000000005</v>
      </c>
      <c r="O91" s="236">
        <f t="shared" si="5"/>
        <v>0</v>
      </c>
      <c r="P91" s="914">
        <v>0</v>
      </c>
      <c r="Q91" s="888"/>
      <c r="R91" s="916"/>
      <c r="S91" s="888"/>
      <c r="T91" s="498" t="s">
        <v>591</v>
      </c>
      <c r="U91" s="503" t="s">
        <v>592</v>
      </c>
      <c r="V91" s="504" t="s">
        <v>176</v>
      </c>
      <c r="W91" s="886"/>
      <c r="X91" s="886"/>
      <c r="Y91" s="886"/>
      <c r="Z91" s="908"/>
      <c r="AA91" s="886"/>
      <c r="AB91" s="898"/>
      <c r="AC91" s="894"/>
      <c r="AD91" s="886"/>
      <c r="AE91" s="886"/>
      <c r="AF91" s="896"/>
      <c r="AG91" s="886"/>
      <c r="AH91" s="898"/>
      <c r="AI91" s="894"/>
      <c r="AJ91" s="886"/>
      <c r="AK91" s="886"/>
      <c r="AL91" s="896"/>
      <c r="AM91" s="886"/>
      <c r="AN91" s="898"/>
      <c r="AO91" s="944"/>
      <c r="AP91" s="755" t="s">
        <v>584</v>
      </c>
      <c r="AQ91" s="479" t="s">
        <v>172</v>
      </c>
      <c r="AR91" s="479"/>
      <c r="AS91" s="227"/>
    </row>
    <row r="92" spans="1:45" ht="185.25" customHeight="1">
      <c r="A92" s="590">
        <v>77</v>
      </c>
      <c r="B92" s="314" t="s">
        <v>227</v>
      </c>
      <c r="C92" s="235" t="s">
        <v>178</v>
      </c>
      <c r="D92" s="235" t="s">
        <v>1242</v>
      </c>
      <c r="E92" s="426">
        <v>8100</v>
      </c>
      <c r="F92" s="769">
        <v>6269</v>
      </c>
      <c r="G92" s="237">
        <v>5823</v>
      </c>
      <c r="H92" s="426">
        <f t="shared" si="3"/>
        <v>8546</v>
      </c>
      <c r="I92" s="426">
        <v>3691</v>
      </c>
      <c r="J92" s="735" t="s">
        <v>1764</v>
      </c>
      <c r="K92" s="529" t="s">
        <v>133</v>
      </c>
      <c r="L92" s="532" t="s">
        <v>1765</v>
      </c>
      <c r="M92" s="426">
        <v>9687</v>
      </c>
      <c r="N92" s="841">
        <v>11675</v>
      </c>
      <c r="O92" s="236">
        <f t="shared" si="5"/>
        <v>1988</v>
      </c>
      <c r="P92" s="769">
        <v>0</v>
      </c>
      <c r="Q92" s="475" t="s">
        <v>1987</v>
      </c>
      <c r="R92" s="314" t="s">
        <v>1988</v>
      </c>
      <c r="S92" s="480"/>
      <c r="T92" s="498" t="s">
        <v>174</v>
      </c>
      <c r="U92" s="503" t="s">
        <v>175</v>
      </c>
      <c r="V92" s="504" t="s">
        <v>176</v>
      </c>
      <c r="W92" s="300" t="s">
        <v>1052</v>
      </c>
      <c r="X92" s="296"/>
      <c r="Y92" s="753" t="s">
        <v>501</v>
      </c>
      <c r="Z92" s="564">
        <v>77</v>
      </c>
      <c r="AA92" s="753"/>
      <c r="AB92" s="298"/>
      <c r="AC92" s="295" t="s">
        <v>1229</v>
      </c>
      <c r="AD92" s="296"/>
      <c r="AE92" s="753" t="s">
        <v>501</v>
      </c>
      <c r="AF92" s="297">
        <v>356</v>
      </c>
      <c r="AG92" s="753"/>
      <c r="AH92" s="298"/>
      <c r="AI92" s="295"/>
      <c r="AJ92" s="296"/>
      <c r="AK92" s="753"/>
      <c r="AL92" s="297"/>
      <c r="AM92" s="753"/>
      <c r="AN92" s="298"/>
      <c r="AO92" s="783"/>
      <c r="AP92" s="293" t="s">
        <v>115</v>
      </c>
      <c r="AQ92" s="479"/>
      <c r="AR92" s="479" t="s">
        <v>172</v>
      </c>
      <c r="AS92" s="227"/>
    </row>
    <row r="93" spans="1:45" ht="60" customHeight="1">
      <c r="A93" s="590">
        <v>78</v>
      </c>
      <c r="B93" s="314" t="s">
        <v>228</v>
      </c>
      <c r="C93" s="235" t="s">
        <v>169</v>
      </c>
      <c r="D93" s="235" t="s">
        <v>170</v>
      </c>
      <c r="E93" s="426">
        <v>1000</v>
      </c>
      <c r="F93" s="426">
        <v>0</v>
      </c>
      <c r="G93" s="237">
        <v>0</v>
      </c>
      <c r="H93" s="426">
        <f t="shared" si="3"/>
        <v>1000</v>
      </c>
      <c r="I93" s="426">
        <v>1000</v>
      </c>
      <c r="J93" s="526" t="s">
        <v>1339</v>
      </c>
      <c r="K93" s="534" t="s">
        <v>1989</v>
      </c>
      <c r="L93" s="532" t="s">
        <v>1402</v>
      </c>
      <c r="M93" s="426">
        <v>1000</v>
      </c>
      <c r="N93" s="841">
        <v>1000</v>
      </c>
      <c r="O93" s="236">
        <f t="shared" si="5"/>
        <v>0</v>
      </c>
      <c r="P93" s="426">
        <v>0</v>
      </c>
      <c r="Q93" s="475" t="s">
        <v>91</v>
      </c>
      <c r="R93" s="314" t="s">
        <v>1990</v>
      </c>
      <c r="S93" s="480"/>
      <c r="T93" s="498" t="s">
        <v>174</v>
      </c>
      <c r="U93" s="503" t="s">
        <v>175</v>
      </c>
      <c r="V93" s="504" t="s">
        <v>176</v>
      </c>
      <c r="W93" s="300" t="s">
        <v>1052</v>
      </c>
      <c r="X93" s="300"/>
      <c r="Y93" s="545" t="s">
        <v>501</v>
      </c>
      <c r="Z93" s="564">
        <v>78</v>
      </c>
      <c r="AA93" s="545"/>
      <c r="AB93" s="298"/>
      <c r="AC93" s="295"/>
      <c r="AD93" s="300"/>
      <c r="AE93" s="545"/>
      <c r="AF93" s="297"/>
      <c r="AG93" s="545"/>
      <c r="AH93" s="298"/>
      <c r="AI93" s="295"/>
      <c r="AJ93" s="300"/>
      <c r="AK93" s="545"/>
      <c r="AL93" s="297"/>
      <c r="AM93" s="545"/>
      <c r="AN93" s="298"/>
      <c r="AO93" s="235"/>
      <c r="AP93" s="503" t="s">
        <v>648</v>
      </c>
      <c r="AQ93" s="479"/>
      <c r="AR93" s="479" t="s">
        <v>172</v>
      </c>
      <c r="AS93" s="227"/>
    </row>
    <row r="94" spans="1:45" ht="30.75" customHeight="1">
      <c r="A94" s="924">
        <v>79</v>
      </c>
      <c r="B94" s="915" t="s">
        <v>229</v>
      </c>
      <c r="C94" s="922" t="s">
        <v>173</v>
      </c>
      <c r="D94" s="922" t="s">
        <v>1242</v>
      </c>
      <c r="E94" s="426">
        <v>52.487000000000002</v>
      </c>
      <c r="F94" s="769">
        <v>0</v>
      </c>
      <c r="G94" s="237">
        <v>0</v>
      </c>
      <c r="H94" s="426">
        <f t="shared" si="3"/>
        <v>52.487000000000002</v>
      </c>
      <c r="I94" s="426">
        <v>52</v>
      </c>
      <c r="J94" s="926" t="s">
        <v>1339</v>
      </c>
      <c r="K94" s="909" t="s">
        <v>91</v>
      </c>
      <c r="L94" s="911" t="s">
        <v>1403</v>
      </c>
      <c r="M94" s="426">
        <v>72.486999999999995</v>
      </c>
      <c r="N94" s="841">
        <v>72.486999999999995</v>
      </c>
      <c r="O94" s="236">
        <f t="shared" si="5"/>
        <v>0</v>
      </c>
      <c r="P94" s="913">
        <v>0</v>
      </c>
      <c r="Q94" s="887" t="s">
        <v>1991</v>
      </c>
      <c r="R94" s="915" t="s">
        <v>1992</v>
      </c>
      <c r="S94" s="887"/>
      <c r="T94" s="917" t="s">
        <v>174</v>
      </c>
      <c r="U94" s="503" t="s">
        <v>2</v>
      </c>
      <c r="V94" s="504" t="s">
        <v>171</v>
      </c>
      <c r="W94" s="885" t="s">
        <v>1052</v>
      </c>
      <c r="X94" s="885"/>
      <c r="Y94" s="885" t="s">
        <v>1287</v>
      </c>
      <c r="Z94" s="907">
        <v>79</v>
      </c>
      <c r="AA94" s="885"/>
      <c r="AB94" s="897"/>
      <c r="AC94" s="893"/>
      <c r="AD94" s="885"/>
      <c r="AE94" s="885"/>
      <c r="AF94" s="895"/>
      <c r="AG94" s="885"/>
      <c r="AH94" s="897"/>
      <c r="AI94" s="893"/>
      <c r="AJ94" s="885"/>
      <c r="AK94" s="885"/>
      <c r="AL94" s="895"/>
      <c r="AM94" s="885"/>
      <c r="AN94" s="897"/>
      <c r="AO94" s="943"/>
      <c r="AP94" s="503" t="s">
        <v>648</v>
      </c>
      <c r="AQ94" s="949" t="s">
        <v>172</v>
      </c>
      <c r="AR94" s="949"/>
      <c r="AS94" s="947"/>
    </row>
    <row r="95" spans="1:45" ht="30.75" customHeight="1">
      <c r="A95" s="925"/>
      <c r="B95" s="916"/>
      <c r="C95" s="923"/>
      <c r="D95" s="923"/>
      <c r="E95" s="426">
        <v>1566.69</v>
      </c>
      <c r="F95" s="769">
        <v>0</v>
      </c>
      <c r="G95" s="234">
        <v>0</v>
      </c>
      <c r="H95" s="426">
        <f t="shared" si="3"/>
        <v>1566.69</v>
      </c>
      <c r="I95" s="426">
        <v>1487</v>
      </c>
      <c r="J95" s="1054"/>
      <c r="K95" s="910"/>
      <c r="L95" s="912"/>
      <c r="M95" s="426">
        <v>1649</v>
      </c>
      <c r="N95" s="841">
        <v>1649</v>
      </c>
      <c r="O95" s="236">
        <f t="shared" si="5"/>
        <v>0</v>
      </c>
      <c r="P95" s="914">
        <v>0</v>
      </c>
      <c r="Q95" s="888"/>
      <c r="R95" s="916"/>
      <c r="S95" s="888"/>
      <c r="T95" s="918"/>
      <c r="U95" s="503" t="s">
        <v>175</v>
      </c>
      <c r="V95" s="504" t="s">
        <v>176</v>
      </c>
      <c r="W95" s="886"/>
      <c r="X95" s="886"/>
      <c r="Y95" s="886"/>
      <c r="Z95" s="908"/>
      <c r="AA95" s="886"/>
      <c r="AB95" s="898"/>
      <c r="AC95" s="894"/>
      <c r="AD95" s="886"/>
      <c r="AE95" s="886"/>
      <c r="AF95" s="896"/>
      <c r="AG95" s="886"/>
      <c r="AH95" s="898"/>
      <c r="AI95" s="894"/>
      <c r="AJ95" s="886"/>
      <c r="AK95" s="886"/>
      <c r="AL95" s="896"/>
      <c r="AM95" s="886"/>
      <c r="AN95" s="898"/>
      <c r="AO95" s="944"/>
      <c r="AP95" s="503" t="s">
        <v>648</v>
      </c>
      <c r="AQ95" s="950"/>
      <c r="AR95" s="950"/>
      <c r="AS95" s="948"/>
    </row>
    <row r="96" spans="1:45" ht="60" customHeight="1">
      <c r="A96" s="590">
        <v>80</v>
      </c>
      <c r="B96" s="314" t="s">
        <v>1295</v>
      </c>
      <c r="C96" s="235" t="s">
        <v>169</v>
      </c>
      <c r="D96" s="235" t="s">
        <v>1113</v>
      </c>
      <c r="E96" s="426">
        <v>83.08</v>
      </c>
      <c r="F96" s="769">
        <v>0</v>
      </c>
      <c r="G96" s="237">
        <v>0</v>
      </c>
      <c r="H96" s="426">
        <f t="shared" si="3"/>
        <v>83.08</v>
      </c>
      <c r="I96" s="426">
        <v>79</v>
      </c>
      <c r="J96" s="526" t="s">
        <v>1822</v>
      </c>
      <c r="K96" s="529" t="s">
        <v>91</v>
      </c>
      <c r="L96" s="532" t="s">
        <v>1834</v>
      </c>
      <c r="M96" s="426">
        <v>51</v>
      </c>
      <c r="N96" s="840">
        <v>51</v>
      </c>
      <c r="O96" s="236">
        <f t="shared" si="5"/>
        <v>0</v>
      </c>
      <c r="P96" s="426">
        <v>0</v>
      </c>
      <c r="Q96" s="475" t="s">
        <v>1993</v>
      </c>
      <c r="R96" s="314" t="s">
        <v>1994</v>
      </c>
      <c r="S96" s="480"/>
      <c r="T96" s="498" t="s">
        <v>167</v>
      </c>
      <c r="U96" s="503" t="s">
        <v>175</v>
      </c>
      <c r="V96" s="504" t="s">
        <v>176</v>
      </c>
      <c r="W96" s="300" t="s">
        <v>1052</v>
      </c>
      <c r="X96" s="296"/>
      <c r="Y96" s="753" t="s">
        <v>501</v>
      </c>
      <c r="Z96" s="564">
        <v>80</v>
      </c>
      <c r="AA96" s="753"/>
      <c r="AB96" s="298"/>
      <c r="AC96" s="295" t="s">
        <v>1229</v>
      </c>
      <c r="AD96" s="296"/>
      <c r="AE96" s="753"/>
      <c r="AF96" s="297">
        <v>351</v>
      </c>
      <c r="AG96" s="753"/>
      <c r="AH96" s="298"/>
      <c r="AI96" s="295" t="s">
        <v>1229</v>
      </c>
      <c r="AJ96" s="296"/>
      <c r="AK96" s="753"/>
      <c r="AL96" s="297">
        <v>373</v>
      </c>
      <c r="AM96" s="753"/>
      <c r="AN96" s="298"/>
      <c r="AO96" s="783"/>
      <c r="AP96" s="293" t="s">
        <v>115</v>
      </c>
      <c r="AQ96" s="479"/>
      <c r="AR96" s="479" t="s">
        <v>172</v>
      </c>
      <c r="AS96" s="227"/>
    </row>
    <row r="97" spans="1:45" ht="166.5" customHeight="1">
      <c r="A97" s="590">
        <v>81</v>
      </c>
      <c r="B97" s="314" t="s">
        <v>1265</v>
      </c>
      <c r="C97" s="235" t="s">
        <v>169</v>
      </c>
      <c r="D97" s="235" t="s">
        <v>170</v>
      </c>
      <c r="E97" s="426">
        <v>1890</v>
      </c>
      <c r="F97" s="769">
        <v>0</v>
      </c>
      <c r="G97" s="237">
        <v>0</v>
      </c>
      <c r="H97" s="426">
        <f t="shared" si="3"/>
        <v>1890</v>
      </c>
      <c r="I97" s="426">
        <v>1711</v>
      </c>
      <c r="J97" s="805" t="s">
        <v>1766</v>
      </c>
      <c r="K97" s="534" t="s">
        <v>1995</v>
      </c>
      <c r="L97" s="739" t="s">
        <v>1996</v>
      </c>
      <c r="M97" s="426">
        <v>1995</v>
      </c>
      <c r="N97" s="840">
        <v>7793</v>
      </c>
      <c r="O97" s="236">
        <f t="shared" si="5"/>
        <v>5798</v>
      </c>
      <c r="P97" s="426">
        <v>0</v>
      </c>
      <c r="Q97" s="475" t="s">
        <v>2149</v>
      </c>
      <c r="R97" s="314" t="s">
        <v>2150</v>
      </c>
      <c r="S97" s="480"/>
      <c r="T97" s="498" t="s">
        <v>167</v>
      </c>
      <c r="U97" s="503" t="s">
        <v>175</v>
      </c>
      <c r="V97" s="504" t="s">
        <v>176</v>
      </c>
      <c r="W97" s="300" t="s">
        <v>1052</v>
      </c>
      <c r="X97" s="296"/>
      <c r="Y97" s="753" t="s">
        <v>501</v>
      </c>
      <c r="Z97" s="564">
        <v>81</v>
      </c>
      <c r="AA97" s="753"/>
      <c r="AB97" s="298"/>
      <c r="AC97" s="295"/>
      <c r="AD97" s="296"/>
      <c r="AE97" s="753"/>
      <c r="AF97" s="297"/>
      <c r="AG97" s="753"/>
      <c r="AH97" s="298"/>
      <c r="AI97" s="295"/>
      <c r="AJ97" s="296"/>
      <c r="AK97" s="753"/>
      <c r="AL97" s="297"/>
      <c r="AM97" s="753"/>
      <c r="AN97" s="298"/>
      <c r="AO97" s="783"/>
      <c r="AP97" s="293" t="s">
        <v>115</v>
      </c>
      <c r="AQ97" s="479" t="s">
        <v>172</v>
      </c>
      <c r="AR97" s="479"/>
      <c r="AS97" s="227"/>
    </row>
    <row r="98" spans="1:45" s="454" customFormat="1" ht="60" customHeight="1">
      <c r="A98" s="591">
        <v>82</v>
      </c>
      <c r="B98" s="560" t="s">
        <v>231</v>
      </c>
      <c r="C98" s="555" t="s">
        <v>169</v>
      </c>
      <c r="D98" s="555" t="s">
        <v>2056</v>
      </c>
      <c r="E98" s="462">
        <v>0</v>
      </c>
      <c r="F98" s="462">
        <v>418</v>
      </c>
      <c r="G98" s="558">
        <v>0</v>
      </c>
      <c r="H98" s="462">
        <f t="shared" si="3"/>
        <v>418</v>
      </c>
      <c r="I98" s="462">
        <v>415</v>
      </c>
      <c r="J98" s="531" t="s">
        <v>1339</v>
      </c>
      <c r="K98" s="534" t="s">
        <v>150</v>
      </c>
      <c r="L98" s="778" t="s">
        <v>1404</v>
      </c>
      <c r="M98" s="462">
        <v>0</v>
      </c>
      <c r="N98" s="846">
        <v>0</v>
      </c>
      <c r="O98" s="467">
        <f t="shared" si="5"/>
        <v>0</v>
      </c>
      <c r="P98" s="462">
        <v>0</v>
      </c>
      <c r="Q98" s="559" t="s">
        <v>1997</v>
      </c>
      <c r="R98" s="560" t="s">
        <v>1998</v>
      </c>
      <c r="S98" s="455" t="s">
        <v>1268</v>
      </c>
      <c r="T98" s="561" t="s">
        <v>167</v>
      </c>
      <c r="U98" s="562" t="s">
        <v>175</v>
      </c>
      <c r="V98" s="508" t="s">
        <v>176</v>
      </c>
      <c r="W98" s="566" t="s">
        <v>1052</v>
      </c>
      <c r="X98" s="572"/>
      <c r="Y98" s="573" t="s">
        <v>501</v>
      </c>
      <c r="Z98" s="574">
        <v>82</v>
      </c>
      <c r="AA98" s="573"/>
      <c r="AB98" s="298"/>
      <c r="AC98" s="575"/>
      <c r="AD98" s="572"/>
      <c r="AE98" s="573"/>
      <c r="AF98" s="297"/>
      <c r="AG98" s="573"/>
      <c r="AH98" s="298"/>
      <c r="AI98" s="575"/>
      <c r="AJ98" s="572"/>
      <c r="AK98" s="573"/>
      <c r="AL98" s="297"/>
      <c r="AM98" s="573"/>
      <c r="AN98" s="298"/>
      <c r="AO98" s="576"/>
      <c r="AP98" s="557" t="s">
        <v>727</v>
      </c>
      <c r="AQ98" s="492" t="s">
        <v>172</v>
      </c>
      <c r="AR98" s="492" t="s">
        <v>172</v>
      </c>
      <c r="AS98" s="493"/>
    </row>
    <row r="99" spans="1:45" ht="60" customHeight="1">
      <c r="A99" s="590">
        <v>83</v>
      </c>
      <c r="B99" s="762" t="s">
        <v>232</v>
      </c>
      <c r="C99" s="783" t="s">
        <v>191</v>
      </c>
      <c r="D99" s="783" t="s">
        <v>1316</v>
      </c>
      <c r="E99" s="426">
        <v>369.43900000000002</v>
      </c>
      <c r="F99" s="769">
        <v>0</v>
      </c>
      <c r="G99" s="234">
        <v>0</v>
      </c>
      <c r="H99" s="769">
        <f t="shared" si="3"/>
        <v>369.43900000000002</v>
      </c>
      <c r="I99" s="426">
        <v>297</v>
      </c>
      <c r="J99" s="531" t="s">
        <v>1339</v>
      </c>
      <c r="K99" s="786" t="s">
        <v>91</v>
      </c>
      <c r="L99" s="535" t="s">
        <v>1405</v>
      </c>
      <c r="M99" s="426">
        <v>369.43900000000002</v>
      </c>
      <c r="N99" s="849">
        <v>356</v>
      </c>
      <c r="O99" s="236">
        <f t="shared" si="5"/>
        <v>-13.439000000000021</v>
      </c>
      <c r="P99" s="426">
        <v>0</v>
      </c>
      <c r="Q99" s="475" t="s">
        <v>1905</v>
      </c>
      <c r="R99" s="762" t="s">
        <v>1999</v>
      </c>
      <c r="S99" s="799"/>
      <c r="T99" s="510" t="s">
        <v>631</v>
      </c>
      <c r="U99" s="755" t="s">
        <v>632</v>
      </c>
      <c r="V99" s="511" t="s">
        <v>176</v>
      </c>
      <c r="W99" s="300" t="s">
        <v>1052</v>
      </c>
      <c r="X99" s="296"/>
      <c r="Y99" s="753" t="s">
        <v>698</v>
      </c>
      <c r="Z99" s="564">
        <v>83</v>
      </c>
      <c r="AA99" s="753"/>
      <c r="AB99" s="298"/>
      <c r="AC99" s="295"/>
      <c r="AD99" s="296"/>
      <c r="AE99" s="753"/>
      <c r="AF99" s="297"/>
      <c r="AG99" s="753"/>
      <c r="AH99" s="298"/>
      <c r="AI99" s="295"/>
      <c r="AJ99" s="296"/>
      <c r="AK99" s="753"/>
      <c r="AL99" s="297"/>
      <c r="AM99" s="753"/>
      <c r="AN99" s="298"/>
      <c r="AO99" s="783"/>
      <c r="AP99" s="293" t="s">
        <v>648</v>
      </c>
      <c r="AQ99" s="758" t="s">
        <v>172</v>
      </c>
      <c r="AR99" s="758" t="s">
        <v>633</v>
      </c>
      <c r="AS99" s="760"/>
    </row>
    <row r="100" spans="1:45" ht="60" customHeight="1">
      <c r="A100" s="591">
        <v>84</v>
      </c>
      <c r="B100" s="235" t="s">
        <v>650</v>
      </c>
      <c r="C100" s="235" t="s">
        <v>210</v>
      </c>
      <c r="D100" s="235" t="s">
        <v>1242</v>
      </c>
      <c r="E100" s="246">
        <v>252.77699999999999</v>
      </c>
      <c r="F100" s="769">
        <v>23</v>
      </c>
      <c r="G100" s="237">
        <v>0</v>
      </c>
      <c r="H100" s="769">
        <f t="shared" si="3"/>
        <v>275.77699999999999</v>
      </c>
      <c r="I100" s="426">
        <v>160</v>
      </c>
      <c r="J100" s="803" t="s">
        <v>1767</v>
      </c>
      <c r="K100" s="529" t="s">
        <v>91</v>
      </c>
      <c r="L100" s="532" t="s">
        <v>1768</v>
      </c>
      <c r="M100" s="246">
        <v>252.77699999999999</v>
      </c>
      <c r="N100" s="840">
        <v>253.23599999999999</v>
      </c>
      <c r="O100" s="236">
        <f t="shared" si="5"/>
        <v>0.45900000000000318</v>
      </c>
      <c r="P100" s="426">
        <v>0</v>
      </c>
      <c r="Q100" s="475" t="s">
        <v>1991</v>
      </c>
      <c r="R100" s="314" t="s">
        <v>2000</v>
      </c>
      <c r="S100" s="480"/>
      <c r="T100" s="314" t="s">
        <v>622</v>
      </c>
      <c r="U100" s="256" t="s">
        <v>1083</v>
      </c>
      <c r="V100" s="509" t="s">
        <v>1084</v>
      </c>
      <c r="W100" s="300" t="s">
        <v>1052</v>
      </c>
      <c r="X100" s="296"/>
      <c r="Y100" s="753"/>
      <c r="Z100" s="564">
        <v>84</v>
      </c>
      <c r="AA100" s="753"/>
      <c r="AB100" s="298"/>
      <c r="AC100" s="295"/>
      <c r="AD100" s="296"/>
      <c r="AE100" s="753"/>
      <c r="AF100" s="297"/>
      <c r="AG100" s="753"/>
      <c r="AH100" s="298"/>
      <c r="AI100" s="295"/>
      <c r="AJ100" s="296"/>
      <c r="AK100" s="753"/>
      <c r="AL100" s="297"/>
      <c r="AM100" s="753"/>
      <c r="AN100" s="298"/>
      <c r="AO100" s="783"/>
      <c r="AP100" s="755" t="s">
        <v>114</v>
      </c>
      <c r="AQ100" s="479" t="s">
        <v>128</v>
      </c>
      <c r="AR100" s="479" t="s">
        <v>128</v>
      </c>
      <c r="AS100" s="227"/>
    </row>
    <row r="101" spans="1:45" ht="30.75" customHeight="1">
      <c r="A101" s="924">
        <v>85</v>
      </c>
      <c r="B101" s="922" t="s">
        <v>1266</v>
      </c>
      <c r="C101" s="922" t="s">
        <v>651</v>
      </c>
      <c r="D101" s="922" t="s">
        <v>1240</v>
      </c>
      <c r="E101" s="769">
        <v>12.063000000000001</v>
      </c>
      <c r="F101" s="769">
        <v>0</v>
      </c>
      <c r="G101" s="234">
        <v>0</v>
      </c>
      <c r="H101" s="769">
        <f t="shared" si="3"/>
        <v>12.063000000000001</v>
      </c>
      <c r="I101" s="468">
        <v>5</v>
      </c>
      <c r="J101" s="926" t="s">
        <v>1339</v>
      </c>
      <c r="K101" s="909" t="s">
        <v>91</v>
      </c>
      <c r="L101" s="911" t="s">
        <v>1406</v>
      </c>
      <c r="M101" s="769">
        <v>7.0629999999999997</v>
      </c>
      <c r="N101" s="849">
        <v>7.0629999999999997</v>
      </c>
      <c r="O101" s="236">
        <f t="shared" si="5"/>
        <v>0</v>
      </c>
      <c r="P101" s="913">
        <v>0</v>
      </c>
      <c r="Q101" s="887" t="s">
        <v>1991</v>
      </c>
      <c r="R101" s="915" t="s">
        <v>2052</v>
      </c>
      <c r="S101" s="887"/>
      <c r="T101" s="917" t="s">
        <v>174</v>
      </c>
      <c r="U101" s="293" t="s">
        <v>2</v>
      </c>
      <c r="V101" s="509" t="s">
        <v>171</v>
      </c>
      <c r="W101" s="885" t="s">
        <v>1052</v>
      </c>
      <c r="X101" s="885"/>
      <c r="Y101" s="885" t="s">
        <v>1287</v>
      </c>
      <c r="Z101" s="907">
        <v>85</v>
      </c>
      <c r="AA101" s="885"/>
      <c r="AB101" s="897"/>
      <c r="AC101" s="893"/>
      <c r="AD101" s="885"/>
      <c r="AE101" s="885"/>
      <c r="AF101" s="895"/>
      <c r="AG101" s="885"/>
      <c r="AH101" s="897"/>
      <c r="AI101" s="893"/>
      <c r="AJ101" s="885"/>
      <c r="AK101" s="885"/>
      <c r="AL101" s="895"/>
      <c r="AM101" s="885"/>
      <c r="AN101" s="897"/>
      <c r="AO101" s="943"/>
      <c r="AP101" s="943" t="s">
        <v>727</v>
      </c>
      <c r="AQ101" s="949" t="s">
        <v>128</v>
      </c>
      <c r="AR101" s="949"/>
      <c r="AS101" s="947"/>
    </row>
    <row r="102" spans="1:45" ht="30.75" customHeight="1">
      <c r="A102" s="925"/>
      <c r="B102" s="923"/>
      <c r="C102" s="923"/>
      <c r="D102" s="923"/>
      <c r="E102" s="769">
        <v>689.79100000000005</v>
      </c>
      <c r="F102" s="769">
        <v>0</v>
      </c>
      <c r="G102" s="237">
        <v>0</v>
      </c>
      <c r="H102" s="769">
        <f t="shared" si="3"/>
        <v>689.79100000000005</v>
      </c>
      <c r="I102" s="426">
        <v>614</v>
      </c>
      <c r="J102" s="927"/>
      <c r="K102" s="910"/>
      <c r="L102" s="912"/>
      <c r="M102" s="769">
        <v>689.79100000000005</v>
      </c>
      <c r="N102" s="884">
        <v>689.79100000000005</v>
      </c>
      <c r="O102" s="236">
        <f t="shared" si="5"/>
        <v>0</v>
      </c>
      <c r="P102" s="914">
        <v>0</v>
      </c>
      <c r="Q102" s="888"/>
      <c r="R102" s="916"/>
      <c r="S102" s="888"/>
      <c r="T102" s="918"/>
      <c r="U102" s="256" t="s">
        <v>488</v>
      </c>
      <c r="V102" s="504" t="s">
        <v>489</v>
      </c>
      <c r="W102" s="886"/>
      <c r="X102" s="886"/>
      <c r="Y102" s="886"/>
      <c r="Z102" s="908"/>
      <c r="AA102" s="886"/>
      <c r="AB102" s="898"/>
      <c r="AC102" s="894"/>
      <c r="AD102" s="886"/>
      <c r="AE102" s="886"/>
      <c r="AF102" s="896"/>
      <c r="AG102" s="886"/>
      <c r="AH102" s="898"/>
      <c r="AI102" s="894"/>
      <c r="AJ102" s="886"/>
      <c r="AK102" s="886"/>
      <c r="AL102" s="896"/>
      <c r="AM102" s="886"/>
      <c r="AN102" s="898"/>
      <c r="AO102" s="944"/>
      <c r="AP102" s="944"/>
      <c r="AQ102" s="950"/>
      <c r="AR102" s="950"/>
      <c r="AS102" s="948"/>
    </row>
    <row r="103" spans="1:45" ht="90.75" customHeight="1">
      <c r="A103" s="590">
        <v>86</v>
      </c>
      <c r="B103" s="235" t="s">
        <v>695</v>
      </c>
      <c r="C103" s="235" t="s">
        <v>1170</v>
      </c>
      <c r="D103" s="235" t="s">
        <v>1162</v>
      </c>
      <c r="E103" s="246">
        <v>2000</v>
      </c>
      <c r="F103" s="769">
        <v>0</v>
      </c>
      <c r="G103" s="237">
        <v>0</v>
      </c>
      <c r="H103" s="769">
        <f t="shared" ref="H103" si="12">E103+F103-G103</f>
        <v>2000</v>
      </c>
      <c r="I103" s="426">
        <v>243</v>
      </c>
      <c r="J103" s="235" t="s">
        <v>1769</v>
      </c>
      <c r="K103" s="529" t="s">
        <v>122</v>
      </c>
      <c r="L103" s="532" t="s">
        <v>1770</v>
      </c>
      <c r="M103" s="462">
        <v>0</v>
      </c>
      <c r="N103" s="840">
        <v>0</v>
      </c>
      <c r="O103" s="236">
        <f t="shared" ref="O103" si="13">+N103-M103</f>
        <v>0</v>
      </c>
      <c r="P103" s="426">
        <v>0</v>
      </c>
      <c r="Q103" s="475" t="s">
        <v>2001</v>
      </c>
      <c r="R103" s="314" t="s">
        <v>2002</v>
      </c>
      <c r="S103" s="480"/>
      <c r="T103" s="314" t="s">
        <v>167</v>
      </c>
      <c r="U103" s="256" t="s">
        <v>184</v>
      </c>
      <c r="V103" s="509" t="s">
        <v>185</v>
      </c>
      <c r="W103" s="300" t="s">
        <v>1052</v>
      </c>
      <c r="X103" s="296" t="s">
        <v>743</v>
      </c>
      <c r="Y103" s="753" t="s">
        <v>501</v>
      </c>
      <c r="Z103" s="564">
        <v>5</v>
      </c>
      <c r="AA103" s="753"/>
      <c r="AB103" s="298"/>
      <c r="AC103" s="295"/>
      <c r="AD103" s="296"/>
      <c r="AE103" s="753"/>
      <c r="AF103" s="297"/>
      <c r="AG103" s="753"/>
      <c r="AH103" s="298"/>
      <c r="AI103" s="295"/>
      <c r="AJ103" s="296"/>
      <c r="AK103" s="753"/>
      <c r="AL103" s="297"/>
      <c r="AM103" s="753"/>
      <c r="AN103" s="298"/>
      <c r="AO103" s="783"/>
      <c r="AP103" s="503" t="s">
        <v>113</v>
      </c>
      <c r="AQ103" s="479" t="s">
        <v>128</v>
      </c>
      <c r="AR103" s="479" t="s">
        <v>128</v>
      </c>
      <c r="AS103" s="227"/>
    </row>
    <row r="104" spans="1:45" ht="60" customHeight="1">
      <c r="A104" s="590">
        <v>87</v>
      </c>
      <c r="B104" s="235" t="s">
        <v>696</v>
      </c>
      <c r="C104" s="235" t="s">
        <v>1170</v>
      </c>
      <c r="D104" s="235" t="s">
        <v>1162</v>
      </c>
      <c r="E104" s="246">
        <v>250</v>
      </c>
      <c r="F104" s="769">
        <v>0</v>
      </c>
      <c r="G104" s="237">
        <v>0</v>
      </c>
      <c r="H104" s="769">
        <f t="shared" ref="H104" si="14">E104+F104-G104</f>
        <v>250</v>
      </c>
      <c r="I104" s="426">
        <v>210</v>
      </c>
      <c r="J104" s="531" t="s">
        <v>1822</v>
      </c>
      <c r="K104" s="534" t="s">
        <v>2053</v>
      </c>
      <c r="L104" s="532" t="s">
        <v>2011</v>
      </c>
      <c r="M104" s="462">
        <v>0</v>
      </c>
      <c r="N104" s="840">
        <v>0</v>
      </c>
      <c r="O104" s="236">
        <f t="shared" ref="O104" si="15">+N104-M104</f>
        <v>0</v>
      </c>
      <c r="P104" s="426">
        <v>0</v>
      </c>
      <c r="Q104" s="475" t="s">
        <v>2151</v>
      </c>
      <c r="R104" s="314" t="s">
        <v>2152</v>
      </c>
      <c r="S104" s="480"/>
      <c r="T104" s="314" t="s">
        <v>167</v>
      </c>
      <c r="U104" s="256" t="s">
        <v>184</v>
      </c>
      <c r="V104" s="509" t="s">
        <v>185</v>
      </c>
      <c r="W104" s="300" t="s">
        <v>1052</v>
      </c>
      <c r="X104" s="296" t="s">
        <v>743</v>
      </c>
      <c r="Y104" s="753" t="s">
        <v>501</v>
      </c>
      <c r="Z104" s="564">
        <v>6</v>
      </c>
      <c r="AA104" s="753"/>
      <c r="AB104" s="298"/>
      <c r="AC104" s="295"/>
      <c r="AD104" s="296"/>
      <c r="AE104" s="753"/>
      <c r="AF104" s="297"/>
      <c r="AG104" s="753"/>
      <c r="AH104" s="298"/>
      <c r="AI104" s="295"/>
      <c r="AJ104" s="296"/>
      <c r="AK104" s="753"/>
      <c r="AL104" s="297"/>
      <c r="AM104" s="753"/>
      <c r="AN104" s="298"/>
      <c r="AO104" s="783"/>
      <c r="AP104" s="503" t="s">
        <v>113</v>
      </c>
      <c r="AQ104" s="479" t="s">
        <v>128</v>
      </c>
      <c r="AR104" s="479" t="s">
        <v>128</v>
      </c>
      <c r="AS104" s="227"/>
    </row>
    <row r="105" spans="1:45" s="483" customFormat="1" ht="24" customHeight="1">
      <c r="A105" s="590"/>
      <c r="B105" s="623" t="s">
        <v>234</v>
      </c>
      <c r="C105" s="623"/>
      <c r="D105" s="623"/>
      <c r="E105" s="634"/>
      <c r="F105" s="635"/>
      <c r="G105" s="635"/>
      <c r="H105" s="634"/>
      <c r="I105" s="634"/>
      <c r="J105" s="636"/>
      <c r="K105" s="637"/>
      <c r="L105" s="637"/>
      <c r="M105" s="634"/>
      <c r="N105" s="838"/>
      <c r="O105" s="634"/>
      <c r="P105" s="638"/>
      <c r="Q105" s="293"/>
      <c r="R105" s="627"/>
      <c r="S105" s="624"/>
      <c r="T105" s="624"/>
      <c r="U105" s="624"/>
      <c r="V105" s="547"/>
      <c r="W105" s="639"/>
      <c r="X105" s="639"/>
      <c r="Y105" s="639"/>
      <c r="Z105" s="640"/>
      <c r="AA105" s="639"/>
      <c r="AB105" s="639"/>
      <c r="AC105" s="639"/>
      <c r="AD105" s="639"/>
      <c r="AE105" s="639"/>
      <c r="AF105" s="639"/>
      <c r="AG105" s="639"/>
      <c r="AH105" s="639"/>
      <c r="AI105" s="639"/>
      <c r="AJ105" s="639"/>
      <c r="AK105" s="639"/>
      <c r="AL105" s="639"/>
      <c r="AM105" s="639"/>
      <c r="AN105" s="639"/>
      <c r="AO105" s="639"/>
      <c r="AP105" s="632"/>
      <c r="AQ105" s="624"/>
      <c r="AR105" s="624"/>
      <c r="AS105" s="633"/>
    </row>
    <row r="106" spans="1:45" ht="100.5" customHeight="1">
      <c r="A106" s="590">
        <v>88</v>
      </c>
      <c r="B106" s="314" t="s">
        <v>1073</v>
      </c>
      <c r="C106" s="235" t="s">
        <v>230</v>
      </c>
      <c r="D106" s="235" t="s">
        <v>170</v>
      </c>
      <c r="E106" s="426">
        <v>864.61</v>
      </c>
      <c r="F106" s="769">
        <v>0</v>
      </c>
      <c r="G106" s="237">
        <v>0</v>
      </c>
      <c r="H106" s="426">
        <f t="shared" ref="H106" si="16">E106+F106-G106</f>
        <v>864.61</v>
      </c>
      <c r="I106" s="426">
        <v>787</v>
      </c>
      <c r="J106" s="531" t="s">
        <v>1339</v>
      </c>
      <c r="K106" s="529" t="s">
        <v>133</v>
      </c>
      <c r="L106" s="778" t="s">
        <v>1407</v>
      </c>
      <c r="M106" s="426">
        <v>850</v>
      </c>
      <c r="N106" s="840">
        <v>932</v>
      </c>
      <c r="O106" s="236">
        <f t="shared" si="5"/>
        <v>82</v>
      </c>
      <c r="P106" s="426">
        <v>0</v>
      </c>
      <c r="Q106" s="475" t="s">
        <v>1618</v>
      </c>
      <c r="R106" s="314" t="s">
        <v>2187</v>
      </c>
      <c r="S106" s="480"/>
      <c r="T106" s="460" t="s">
        <v>167</v>
      </c>
      <c r="U106" s="501" t="s">
        <v>2</v>
      </c>
      <c r="V106" s="504" t="s">
        <v>598</v>
      </c>
      <c r="W106" s="300" t="s">
        <v>1052</v>
      </c>
      <c r="X106" s="296"/>
      <c r="Y106" s="753" t="s">
        <v>698</v>
      </c>
      <c r="Z106" s="297">
        <v>86</v>
      </c>
      <c r="AA106" s="753"/>
      <c r="AB106" s="298"/>
      <c r="AC106" s="295"/>
      <c r="AD106" s="296"/>
      <c r="AE106" s="753"/>
      <c r="AF106" s="297"/>
      <c r="AG106" s="753"/>
      <c r="AH106" s="298"/>
      <c r="AI106" s="295"/>
      <c r="AJ106" s="296"/>
      <c r="AK106" s="753"/>
      <c r="AL106" s="297"/>
      <c r="AM106" s="753"/>
      <c r="AN106" s="298"/>
      <c r="AO106" s="783"/>
      <c r="AP106" s="293" t="s">
        <v>584</v>
      </c>
      <c r="AQ106" s="479" t="s">
        <v>128</v>
      </c>
      <c r="AR106" s="479"/>
      <c r="AS106" s="227"/>
    </row>
    <row r="107" spans="1:45" s="484" customFormat="1" ht="21.6" customHeight="1">
      <c r="A107" s="641"/>
      <c r="B107" s="642" t="s">
        <v>236</v>
      </c>
      <c r="C107" s="642"/>
      <c r="D107" s="642"/>
      <c r="E107" s="643"/>
      <c r="F107" s="644"/>
      <c r="G107" s="644"/>
      <c r="H107" s="643"/>
      <c r="I107" s="643"/>
      <c r="J107" s="645"/>
      <c r="K107" s="646"/>
      <c r="L107" s="646"/>
      <c r="M107" s="643"/>
      <c r="N107" s="852"/>
      <c r="O107" s="643"/>
      <c r="P107" s="648"/>
      <c r="Q107" s="649"/>
      <c r="R107" s="650"/>
      <c r="S107" s="651"/>
      <c r="T107" s="651"/>
      <c r="U107" s="651"/>
      <c r="V107" s="652"/>
      <c r="W107" s="639"/>
      <c r="X107" s="639"/>
      <c r="Y107" s="639"/>
      <c r="Z107" s="640"/>
      <c r="AA107" s="639"/>
      <c r="AB107" s="639"/>
      <c r="AC107" s="639"/>
      <c r="AD107" s="639"/>
      <c r="AE107" s="639"/>
      <c r="AF107" s="639"/>
      <c r="AG107" s="639"/>
      <c r="AH107" s="639"/>
      <c r="AI107" s="639"/>
      <c r="AJ107" s="639"/>
      <c r="AK107" s="639"/>
      <c r="AL107" s="639"/>
      <c r="AM107" s="639"/>
      <c r="AN107" s="639"/>
      <c r="AO107" s="639"/>
      <c r="AP107" s="653"/>
      <c r="AQ107" s="651"/>
      <c r="AR107" s="651"/>
      <c r="AS107" s="654"/>
    </row>
    <row r="108" spans="1:45" s="483" customFormat="1" ht="24" customHeight="1">
      <c r="A108" s="590"/>
      <c r="B108" s="623" t="s">
        <v>237</v>
      </c>
      <c r="C108" s="623"/>
      <c r="D108" s="623"/>
      <c r="E108" s="634"/>
      <c r="F108" s="635"/>
      <c r="G108" s="635"/>
      <c r="H108" s="634"/>
      <c r="I108" s="634"/>
      <c r="J108" s="636"/>
      <c r="K108" s="637"/>
      <c r="L108" s="637"/>
      <c r="M108" s="634"/>
      <c r="N108" s="838"/>
      <c r="O108" s="634"/>
      <c r="P108" s="638"/>
      <c r="Q108" s="293"/>
      <c r="R108" s="627"/>
      <c r="S108" s="624"/>
      <c r="T108" s="624"/>
      <c r="U108" s="624"/>
      <c r="V108" s="547"/>
      <c r="W108" s="655"/>
      <c r="X108" s="655"/>
      <c r="Y108" s="655"/>
      <c r="Z108" s="656"/>
      <c r="AA108" s="655"/>
      <c r="AB108" s="655"/>
      <c r="AC108" s="655"/>
      <c r="AD108" s="655"/>
      <c r="AE108" s="655"/>
      <c r="AF108" s="655"/>
      <c r="AG108" s="655"/>
      <c r="AH108" s="655"/>
      <c r="AI108" s="655"/>
      <c r="AJ108" s="655"/>
      <c r="AK108" s="655"/>
      <c r="AL108" s="655"/>
      <c r="AM108" s="655"/>
      <c r="AN108" s="655"/>
      <c r="AO108" s="655"/>
      <c r="AP108" s="632"/>
      <c r="AQ108" s="624"/>
      <c r="AR108" s="624"/>
      <c r="AS108" s="633"/>
    </row>
    <row r="109" spans="1:45" ht="60" customHeight="1">
      <c r="A109" s="592">
        <v>89</v>
      </c>
      <c r="B109" s="762" t="s">
        <v>604</v>
      </c>
      <c r="C109" s="783" t="s">
        <v>238</v>
      </c>
      <c r="D109" s="783" t="s">
        <v>170</v>
      </c>
      <c r="E109" s="769">
        <v>258.346</v>
      </c>
      <c r="F109" s="769">
        <v>0</v>
      </c>
      <c r="G109" s="769">
        <v>0</v>
      </c>
      <c r="H109" s="769">
        <f t="shared" si="3"/>
        <v>258.346</v>
      </c>
      <c r="I109" s="769">
        <v>240</v>
      </c>
      <c r="J109" s="785" t="s">
        <v>1771</v>
      </c>
      <c r="K109" s="786" t="s">
        <v>133</v>
      </c>
      <c r="L109" s="535" t="s">
        <v>1772</v>
      </c>
      <c r="M109" s="769">
        <v>312.05700000000002</v>
      </c>
      <c r="N109" s="849">
        <v>312.05099999999999</v>
      </c>
      <c r="O109" s="474">
        <f t="shared" si="5"/>
        <v>-6.0000000000286491E-3</v>
      </c>
      <c r="P109" s="426">
        <v>0</v>
      </c>
      <c r="Q109" s="749" t="s">
        <v>1577</v>
      </c>
      <c r="R109" s="762" t="s">
        <v>2188</v>
      </c>
      <c r="S109" s="799"/>
      <c r="T109" s="510" t="s">
        <v>193</v>
      </c>
      <c r="U109" s="755" t="s">
        <v>2</v>
      </c>
      <c r="V109" s="511" t="s">
        <v>239</v>
      </c>
      <c r="W109" s="296" t="s">
        <v>1052</v>
      </c>
      <c r="X109" s="296"/>
      <c r="Y109" s="753" t="s">
        <v>1288</v>
      </c>
      <c r="Z109" s="581">
        <v>87</v>
      </c>
      <c r="AA109" s="753"/>
      <c r="AB109" s="582"/>
      <c r="AC109" s="583"/>
      <c r="AD109" s="296"/>
      <c r="AE109" s="753"/>
      <c r="AF109" s="581"/>
      <c r="AG109" s="753"/>
      <c r="AH109" s="582"/>
      <c r="AI109" s="295"/>
      <c r="AJ109" s="296"/>
      <c r="AK109" s="753"/>
      <c r="AL109" s="297"/>
      <c r="AM109" s="753"/>
      <c r="AN109" s="298"/>
      <c r="AO109" s="783"/>
      <c r="AP109" s="293" t="s">
        <v>115</v>
      </c>
      <c r="AQ109" s="479" t="s">
        <v>172</v>
      </c>
      <c r="AR109" s="479"/>
      <c r="AS109" s="227"/>
    </row>
    <row r="110" spans="1:45" ht="24" customHeight="1">
      <c r="A110" s="590"/>
      <c r="B110" s="623" t="s">
        <v>240</v>
      </c>
      <c r="C110" s="623"/>
      <c r="D110" s="623"/>
      <c r="E110" s="634"/>
      <c r="F110" s="635"/>
      <c r="G110" s="635"/>
      <c r="H110" s="634"/>
      <c r="I110" s="634"/>
      <c r="J110" s="636"/>
      <c r="K110" s="637"/>
      <c r="L110" s="637"/>
      <c r="M110" s="634"/>
      <c r="N110" s="838"/>
      <c r="O110" s="634"/>
      <c r="P110" s="638"/>
      <c r="Q110" s="293"/>
      <c r="R110" s="627"/>
      <c r="S110" s="624"/>
      <c r="T110" s="624"/>
      <c r="U110" s="624"/>
      <c r="V110" s="547"/>
      <c r="W110" s="639"/>
      <c r="X110" s="639"/>
      <c r="Y110" s="639"/>
      <c r="Z110" s="640"/>
      <c r="AA110" s="639"/>
      <c r="AB110" s="639"/>
      <c r="AC110" s="639"/>
      <c r="AD110" s="639"/>
      <c r="AE110" s="639"/>
      <c r="AF110" s="639"/>
      <c r="AG110" s="639"/>
      <c r="AH110" s="639"/>
      <c r="AI110" s="639"/>
      <c r="AJ110" s="639"/>
      <c r="AK110" s="639"/>
      <c r="AL110" s="639"/>
      <c r="AM110" s="639"/>
      <c r="AN110" s="639"/>
      <c r="AO110" s="639"/>
      <c r="AP110" s="657"/>
      <c r="AQ110" s="658"/>
      <c r="AR110" s="658"/>
      <c r="AS110" s="525"/>
    </row>
    <row r="111" spans="1:45" ht="60" customHeight="1">
      <c r="A111" s="590">
        <v>90</v>
      </c>
      <c r="B111" s="314" t="s">
        <v>241</v>
      </c>
      <c r="C111" s="235" t="s">
        <v>242</v>
      </c>
      <c r="D111" s="235" t="s">
        <v>170</v>
      </c>
      <c r="E111" s="426">
        <v>68.382000000000005</v>
      </c>
      <c r="F111" s="769">
        <v>0</v>
      </c>
      <c r="G111" s="237">
        <v>0</v>
      </c>
      <c r="H111" s="426">
        <f t="shared" si="3"/>
        <v>68.382000000000005</v>
      </c>
      <c r="I111" s="426">
        <v>68</v>
      </c>
      <c r="J111" s="531" t="s">
        <v>1339</v>
      </c>
      <c r="K111" s="529" t="s">
        <v>91</v>
      </c>
      <c r="L111" s="532" t="s">
        <v>1408</v>
      </c>
      <c r="M111" s="426">
        <v>101.10599999999999</v>
      </c>
      <c r="N111" s="841">
        <v>101.10599999999999</v>
      </c>
      <c r="O111" s="236">
        <f t="shared" si="5"/>
        <v>0</v>
      </c>
      <c r="P111" s="426">
        <v>0</v>
      </c>
      <c r="Q111" s="475" t="s">
        <v>91</v>
      </c>
      <c r="R111" s="314" t="s">
        <v>2189</v>
      </c>
      <c r="S111" s="480"/>
      <c r="T111" s="498" t="s">
        <v>167</v>
      </c>
      <c r="U111" s="503" t="s">
        <v>2</v>
      </c>
      <c r="V111" s="504" t="s">
        <v>239</v>
      </c>
      <c r="W111" s="300" t="s">
        <v>1052</v>
      </c>
      <c r="X111" s="296"/>
      <c r="Y111" s="753" t="s">
        <v>698</v>
      </c>
      <c r="Z111" s="297">
        <v>88</v>
      </c>
      <c r="AA111" s="753"/>
      <c r="AB111" s="298"/>
      <c r="AC111" s="295"/>
      <c r="AD111" s="296"/>
      <c r="AE111" s="753"/>
      <c r="AF111" s="297"/>
      <c r="AG111" s="753"/>
      <c r="AH111" s="298"/>
      <c r="AI111" s="295"/>
      <c r="AJ111" s="296"/>
      <c r="AK111" s="753"/>
      <c r="AL111" s="297"/>
      <c r="AM111" s="753"/>
      <c r="AN111" s="298"/>
      <c r="AO111" s="783"/>
      <c r="AP111" s="293" t="s">
        <v>1222</v>
      </c>
      <c r="AQ111" s="479"/>
      <c r="AR111" s="479" t="s">
        <v>172</v>
      </c>
      <c r="AS111" s="227"/>
    </row>
    <row r="112" spans="1:45" ht="90.6" customHeight="1">
      <c r="A112" s="590">
        <v>91</v>
      </c>
      <c r="B112" s="314" t="s">
        <v>243</v>
      </c>
      <c r="C112" s="235" t="s">
        <v>244</v>
      </c>
      <c r="D112" s="235" t="s">
        <v>170</v>
      </c>
      <c r="E112" s="426">
        <v>177.459</v>
      </c>
      <c r="F112" s="769">
        <v>0</v>
      </c>
      <c r="G112" s="237">
        <v>0</v>
      </c>
      <c r="H112" s="426">
        <f t="shared" si="3"/>
        <v>177.459</v>
      </c>
      <c r="I112" s="426">
        <v>177</v>
      </c>
      <c r="J112" s="531" t="s">
        <v>1339</v>
      </c>
      <c r="K112" s="529" t="s">
        <v>91</v>
      </c>
      <c r="L112" s="532" t="s">
        <v>1409</v>
      </c>
      <c r="M112" s="426">
        <v>176.73</v>
      </c>
      <c r="N112" s="841">
        <v>176.73</v>
      </c>
      <c r="O112" s="236">
        <f t="shared" si="5"/>
        <v>0</v>
      </c>
      <c r="P112" s="426">
        <v>0</v>
      </c>
      <c r="Q112" s="475" t="s">
        <v>91</v>
      </c>
      <c r="R112" s="314" t="s">
        <v>2190</v>
      </c>
      <c r="S112" s="480"/>
      <c r="T112" s="498" t="s">
        <v>167</v>
      </c>
      <c r="U112" s="503" t="s">
        <v>2</v>
      </c>
      <c r="V112" s="504" t="s">
        <v>239</v>
      </c>
      <c r="W112" s="300" t="s">
        <v>1052</v>
      </c>
      <c r="X112" s="296"/>
      <c r="Y112" s="753" t="s">
        <v>698</v>
      </c>
      <c r="Z112" s="297">
        <v>89</v>
      </c>
      <c r="AA112" s="753"/>
      <c r="AB112" s="298"/>
      <c r="AC112" s="295"/>
      <c r="AD112" s="296"/>
      <c r="AE112" s="753"/>
      <c r="AF112" s="297"/>
      <c r="AG112" s="753"/>
      <c r="AH112" s="298"/>
      <c r="AI112" s="295"/>
      <c r="AJ112" s="296"/>
      <c r="AK112" s="753"/>
      <c r="AL112" s="297"/>
      <c r="AM112" s="753"/>
      <c r="AN112" s="298"/>
      <c r="AO112" s="783"/>
      <c r="AP112" s="293" t="s">
        <v>727</v>
      </c>
      <c r="AQ112" s="479"/>
      <c r="AR112" s="479" t="s">
        <v>172</v>
      </c>
      <c r="AS112" s="227"/>
    </row>
    <row r="113" spans="1:45" ht="60" customHeight="1">
      <c r="A113" s="590">
        <v>92</v>
      </c>
      <c r="B113" s="314" t="s">
        <v>245</v>
      </c>
      <c r="C113" s="235" t="s">
        <v>173</v>
      </c>
      <c r="D113" s="235" t="s">
        <v>170</v>
      </c>
      <c r="E113" s="426">
        <v>320.11099999999999</v>
      </c>
      <c r="F113" s="769">
        <v>0</v>
      </c>
      <c r="G113" s="237">
        <v>0</v>
      </c>
      <c r="H113" s="426">
        <f t="shared" si="3"/>
        <v>320.11099999999999</v>
      </c>
      <c r="I113" s="426">
        <v>320</v>
      </c>
      <c r="J113" s="531" t="s">
        <v>1339</v>
      </c>
      <c r="K113" s="529" t="s">
        <v>91</v>
      </c>
      <c r="L113" s="532" t="s">
        <v>1410</v>
      </c>
      <c r="M113" s="426">
        <v>287.11099999999999</v>
      </c>
      <c r="N113" s="841">
        <v>237.11099999999999</v>
      </c>
      <c r="O113" s="236">
        <f t="shared" si="5"/>
        <v>-50</v>
      </c>
      <c r="P113" s="426">
        <v>0</v>
      </c>
      <c r="Q113" s="475" t="s">
        <v>89</v>
      </c>
      <c r="R113" s="314" t="s">
        <v>2191</v>
      </c>
      <c r="S113" s="480"/>
      <c r="T113" s="498" t="s">
        <v>167</v>
      </c>
      <c r="U113" s="503" t="s">
        <v>2</v>
      </c>
      <c r="V113" s="504" t="s">
        <v>239</v>
      </c>
      <c r="W113" s="300" t="s">
        <v>1052</v>
      </c>
      <c r="X113" s="296"/>
      <c r="Y113" s="753" t="s">
        <v>698</v>
      </c>
      <c r="Z113" s="297">
        <v>90</v>
      </c>
      <c r="AA113" s="753"/>
      <c r="AB113" s="298"/>
      <c r="AC113" s="295"/>
      <c r="AD113" s="296"/>
      <c r="AE113" s="753"/>
      <c r="AF113" s="297"/>
      <c r="AG113" s="753"/>
      <c r="AH113" s="298"/>
      <c r="AI113" s="295"/>
      <c r="AJ113" s="296"/>
      <c r="AK113" s="753"/>
      <c r="AL113" s="297"/>
      <c r="AM113" s="753"/>
      <c r="AN113" s="298"/>
      <c r="AO113" s="783"/>
      <c r="AP113" s="293" t="s">
        <v>584</v>
      </c>
      <c r="AQ113" s="479"/>
      <c r="AR113" s="479" t="s">
        <v>128</v>
      </c>
      <c r="AS113" s="227"/>
    </row>
    <row r="114" spans="1:45" ht="60" customHeight="1">
      <c r="A114" s="590">
        <v>93</v>
      </c>
      <c r="B114" s="314" t="s">
        <v>246</v>
      </c>
      <c r="C114" s="235" t="s">
        <v>196</v>
      </c>
      <c r="D114" s="235" t="s">
        <v>170</v>
      </c>
      <c r="E114" s="426">
        <f>21.154-5.117</f>
        <v>16.036999999999999</v>
      </c>
      <c r="F114" s="769">
        <v>0</v>
      </c>
      <c r="G114" s="237">
        <v>0</v>
      </c>
      <c r="H114" s="426">
        <f t="shared" si="3"/>
        <v>16.036999999999999</v>
      </c>
      <c r="I114" s="426">
        <v>16</v>
      </c>
      <c r="J114" s="531" t="s">
        <v>1339</v>
      </c>
      <c r="K114" s="529" t="s">
        <v>91</v>
      </c>
      <c r="L114" s="532" t="s">
        <v>1411</v>
      </c>
      <c r="M114" s="426">
        <v>21.154</v>
      </c>
      <c r="N114" s="853">
        <v>20.074000000000002</v>
      </c>
      <c r="O114" s="236">
        <f t="shared" si="5"/>
        <v>-1.0799999999999983</v>
      </c>
      <c r="P114" s="426">
        <v>0</v>
      </c>
      <c r="Q114" s="475" t="s">
        <v>91</v>
      </c>
      <c r="R114" s="314" t="s">
        <v>2192</v>
      </c>
      <c r="S114" s="480"/>
      <c r="T114" s="498" t="s">
        <v>167</v>
      </c>
      <c r="U114" s="503" t="s">
        <v>2</v>
      </c>
      <c r="V114" s="504" t="s">
        <v>239</v>
      </c>
      <c r="W114" s="300" t="s">
        <v>1052</v>
      </c>
      <c r="X114" s="296"/>
      <c r="Y114" s="753" t="s">
        <v>1286</v>
      </c>
      <c r="Z114" s="297">
        <v>91</v>
      </c>
      <c r="AA114" s="753"/>
      <c r="AB114" s="298"/>
      <c r="AC114" s="295"/>
      <c r="AD114" s="296"/>
      <c r="AE114" s="753"/>
      <c r="AF114" s="297"/>
      <c r="AG114" s="753"/>
      <c r="AH114" s="298"/>
      <c r="AI114" s="295"/>
      <c r="AJ114" s="296"/>
      <c r="AK114" s="753"/>
      <c r="AL114" s="297"/>
      <c r="AM114" s="753"/>
      <c r="AN114" s="298"/>
      <c r="AO114" s="783"/>
      <c r="AP114" s="293" t="s">
        <v>648</v>
      </c>
      <c r="AQ114" s="479"/>
      <c r="AR114" s="479" t="s">
        <v>128</v>
      </c>
      <c r="AS114" s="227"/>
    </row>
    <row r="115" spans="1:45" ht="60" customHeight="1">
      <c r="A115" s="590">
        <v>94</v>
      </c>
      <c r="B115" s="314" t="s">
        <v>247</v>
      </c>
      <c r="C115" s="235" t="s">
        <v>186</v>
      </c>
      <c r="D115" s="235" t="s">
        <v>170</v>
      </c>
      <c r="E115" s="426">
        <v>184.715</v>
      </c>
      <c r="F115" s="769">
        <v>0</v>
      </c>
      <c r="G115" s="237">
        <v>63</v>
      </c>
      <c r="H115" s="426">
        <f t="shared" si="3"/>
        <v>121.715</v>
      </c>
      <c r="I115" s="426">
        <v>104</v>
      </c>
      <c r="J115" s="531" t="s">
        <v>1339</v>
      </c>
      <c r="K115" s="529" t="s">
        <v>133</v>
      </c>
      <c r="L115" s="532" t="s">
        <v>1412</v>
      </c>
      <c r="M115" s="426">
        <v>133.834</v>
      </c>
      <c r="N115" s="841">
        <v>187.24600000000001</v>
      </c>
      <c r="O115" s="236">
        <f t="shared" si="5"/>
        <v>53.412000000000006</v>
      </c>
      <c r="P115" s="426">
        <v>0</v>
      </c>
      <c r="Q115" s="475" t="s">
        <v>1618</v>
      </c>
      <c r="R115" s="314" t="s">
        <v>2193</v>
      </c>
      <c r="S115" s="480"/>
      <c r="T115" s="498" t="s">
        <v>167</v>
      </c>
      <c r="U115" s="503" t="s">
        <v>2</v>
      </c>
      <c r="V115" s="504" t="s">
        <v>239</v>
      </c>
      <c r="W115" s="300" t="s">
        <v>1052</v>
      </c>
      <c r="X115" s="296"/>
      <c r="Y115" s="753" t="s">
        <v>1286</v>
      </c>
      <c r="Z115" s="297">
        <v>92</v>
      </c>
      <c r="AA115" s="753"/>
      <c r="AB115" s="298"/>
      <c r="AC115" s="295"/>
      <c r="AD115" s="296"/>
      <c r="AE115" s="753"/>
      <c r="AF115" s="297"/>
      <c r="AG115" s="753"/>
      <c r="AH115" s="298"/>
      <c r="AI115" s="295"/>
      <c r="AJ115" s="296"/>
      <c r="AK115" s="753"/>
      <c r="AL115" s="297"/>
      <c r="AM115" s="753"/>
      <c r="AN115" s="298"/>
      <c r="AO115" s="783"/>
      <c r="AP115" s="293" t="s">
        <v>584</v>
      </c>
      <c r="AQ115" s="479" t="s">
        <v>128</v>
      </c>
      <c r="AR115" s="479"/>
      <c r="AS115" s="227"/>
    </row>
    <row r="116" spans="1:45" ht="60" customHeight="1">
      <c r="A116" s="590">
        <v>95</v>
      </c>
      <c r="B116" s="314" t="s">
        <v>248</v>
      </c>
      <c r="C116" s="235" t="s">
        <v>165</v>
      </c>
      <c r="D116" s="235" t="s">
        <v>170</v>
      </c>
      <c r="E116" s="426">
        <v>326.70699999999999</v>
      </c>
      <c r="F116" s="426">
        <v>0</v>
      </c>
      <c r="G116" s="426">
        <v>52</v>
      </c>
      <c r="H116" s="426">
        <f t="shared" si="3"/>
        <v>274.70699999999999</v>
      </c>
      <c r="I116" s="426">
        <v>233</v>
      </c>
      <c r="J116" s="804" t="s">
        <v>1773</v>
      </c>
      <c r="K116" s="529" t="s">
        <v>133</v>
      </c>
      <c r="L116" s="532" t="s">
        <v>1774</v>
      </c>
      <c r="M116" s="426">
        <v>458.75400000000002</v>
      </c>
      <c r="N116" s="841">
        <v>486.14</v>
      </c>
      <c r="O116" s="236">
        <f t="shared" si="5"/>
        <v>27.385999999999967</v>
      </c>
      <c r="P116" s="426">
        <v>0</v>
      </c>
      <c r="Q116" s="475" t="s">
        <v>91</v>
      </c>
      <c r="R116" s="314" t="s">
        <v>2194</v>
      </c>
      <c r="S116" s="480"/>
      <c r="T116" s="498" t="s">
        <v>167</v>
      </c>
      <c r="U116" s="503" t="s">
        <v>2</v>
      </c>
      <c r="V116" s="504" t="s">
        <v>239</v>
      </c>
      <c r="W116" s="300" t="s">
        <v>1052</v>
      </c>
      <c r="X116" s="296"/>
      <c r="Y116" s="753" t="s">
        <v>1288</v>
      </c>
      <c r="Z116" s="297">
        <v>93</v>
      </c>
      <c r="AA116" s="753"/>
      <c r="AB116" s="298"/>
      <c r="AC116" s="295"/>
      <c r="AD116" s="296"/>
      <c r="AE116" s="753"/>
      <c r="AF116" s="297"/>
      <c r="AG116" s="753"/>
      <c r="AH116" s="298"/>
      <c r="AI116" s="295"/>
      <c r="AJ116" s="296"/>
      <c r="AK116" s="753"/>
      <c r="AL116" s="297"/>
      <c r="AM116" s="753"/>
      <c r="AN116" s="298"/>
      <c r="AO116" s="783"/>
      <c r="AP116" s="293" t="s">
        <v>115</v>
      </c>
      <c r="AQ116" s="479" t="s">
        <v>128</v>
      </c>
      <c r="AR116" s="479"/>
      <c r="AS116" s="227"/>
    </row>
    <row r="117" spans="1:45" ht="60" customHeight="1">
      <c r="A117" s="590">
        <v>96</v>
      </c>
      <c r="B117" s="314" t="s">
        <v>1171</v>
      </c>
      <c r="C117" s="235" t="s">
        <v>1172</v>
      </c>
      <c r="D117" s="235" t="s">
        <v>170</v>
      </c>
      <c r="E117" s="426">
        <v>24.224</v>
      </c>
      <c r="F117" s="426">
        <v>0</v>
      </c>
      <c r="G117" s="426">
        <v>0</v>
      </c>
      <c r="H117" s="426">
        <f t="shared" ref="H117" si="17">E117+F117-G117</f>
        <v>24.224</v>
      </c>
      <c r="I117" s="426">
        <v>24</v>
      </c>
      <c r="J117" s="804" t="s">
        <v>1775</v>
      </c>
      <c r="K117" s="529" t="s">
        <v>91</v>
      </c>
      <c r="L117" s="532" t="s">
        <v>1776</v>
      </c>
      <c r="M117" s="426">
        <v>24.224</v>
      </c>
      <c r="N117" s="841">
        <v>24.224</v>
      </c>
      <c r="O117" s="236">
        <f t="shared" ref="O117" si="18">+N117-M117</f>
        <v>0</v>
      </c>
      <c r="P117" s="426">
        <v>0</v>
      </c>
      <c r="Q117" s="475" t="s">
        <v>91</v>
      </c>
      <c r="R117" s="314" t="s">
        <v>2195</v>
      </c>
      <c r="S117" s="480"/>
      <c r="T117" s="498" t="s">
        <v>167</v>
      </c>
      <c r="U117" s="503" t="s">
        <v>2</v>
      </c>
      <c r="V117" s="504" t="s">
        <v>1173</v>
      </c>
      <c r="W117" s="300" t="s">
        <v>1052</v>
      </c>
      <c r="X117" s="296" t="s">
        <v>743</v>
      </c>
      <c r="Y117" s="753" t="s">
        <v>698</v>
      </c>
      <c r="Z117" s="297">
        <v>11</v>
      </c>
      <c r="AA117" s="753"/>
      <c r="AB117" s="298"/>
      <c r="AC117" s="295"/>
      <c r="AD117" s="296"/>
      <c r="AE117" s="753"/>
      <c r="AF117" s="297"/>
      <c r="AG117" s="753"/>
      <c r="AH117" s="298"/>
      <c r="AI117" s="295"/>
      <c r="AJ117" s="296"/>
      <c r="AK117" s="753"/>
      <c r="AL117" s="297"/>
      <c r="AM117" s="753"/>
      <c r="AN117" s="298"/>
      <c r="AO117" s="783"/>
      <c r="AP117" s="293" t="s">
        <v>113</v>
      </c>
      <c r="AQ117" s="479" t="s">
        <v>128</v>
      </c>
      <c r="AR117" s="479"/>
      <c r="AS117" s="227"/>
    </row>
    <row r="118" spans="1:45" ht="24" customHeight="1">
      <c r="A118" s="238"/>
      <c r="B118" s="659" t="s">
        <v>249</v>
      </c>
      <c r="C118" s="659"/>
      <c r="D118" s="659"/>
      <c r="E118" s="660"/>
      <c r="F118" s="470"/>
      <c r="G118" s="470"/>
      <c r="H118" s="660"/>
      <c r="I118" s="660"/>
      <c r="J118" s="661"/>
      <c r="K118" s="662"/>
      <c r="L118" s="662"/>
      <c r="M118" s="660"/>
      <c r="N118" s="854"/>
      <c r="O118" s="660"/>
      <c r="P118" s="663"/>
      <c r="Q118" s="523"/>
      <c r="R118" s="664"/>
      <c r="S118" s="658"/>
      <c r="T118" s="658"/>
      <c r="U118" s="658"/>
      <c r="V118" s="665"/>
      <c r="W118" s="483"/>
      <c r="X118" s="483"/>
      <c r="Y118" s="483"/>
      <c r="Z118" s="666"/>
      <c r="AA118" s="483"/>
      <c r="AB118" s="483"/>
      <c r="AC118" s="483"/>
      <c r="AD118" s="483"/>
      <c r="AE118" s="483"/>
      <c r="AF118" s="483"/>
      <c r="AG118" s="483"/>
      <c r="AH118" s="483"/>
      <c r="AI118" s="483"/>
      <c r="AJ118" s="483"/>
      <c r="AK118" s="483"/>
      <c r="AL118" s="483"/>
      <c r="AM118" s="483"/>
      <c r="AN118" s="483"/>
      <c r="AO118" s="483"/>
      <c r="AP118" s="657"/>
      <c r="AQ118" s="658"/>
      <c r="AR118" s="658"/>
      <c r="AS118" s="525"/>
    </row>
    <row r="119" spans="1:45" ht="60" customHeight="1">
      <c r="A119" s="590">
        <v>97</v>
      </c>
      <c r="B119" s="314" t="s">
        <v>250</v>
      </c>
      <c r="C119" s="235" t="s">
        <v>165</v>
      </c>
      <c r="D119" s="235" t="s">
        <v>170</v>
      </c>
      <c r="E119" s="426">
        <v>500</v>
      </c>
      <c r="F119" s="769">
        <v>0</v>
      </c>
      <c r="G119" s="237">
        <v>0</v>
      </c>
      <c r="H119" s="426">
        <f t="shared" ref="H119:H121" si="19">E119+F119-G119</f>
        <v>500</v>
      </c>
      <c r="I119" s="426">
        <v>500</v>
      </c>
      <c r="J119" s="531" t="s">
        <v>1339</v>
      </c>
      <c r="K119" s="529" t="s">
        <v>91</v>
      </c>
      <c r="L119" s="532" t="s">
        <v>1413</v>
      </c>
      <c r="M119" s="426">
        <v>500</v>
      </c>
      <c r="N119" s="841">
        <v>500</v>
      </c>
      <c r="O119" s="236">
        <f t="shared" si="5"/>
        <v>0</v>
      </c>
      <c r="P119" s="426">
        <v>0</v>
      </c>
      <c r="Q119" s="475" t="s">
        <v>91</v>
      </c>
      <c r="R119" s="314" t="s">
        <v>2196</v>
      </c>
      <c r="S119" s="480"/>
      <c r="T119" s="498" t="s">
        <v>193</v>
      </c>
      <c r="U119" s="503" t="s">
        <v>2</v>
      </c>
      <c r="V119" s="504" t="s">
        <v>239</v>
      </c>
      <c r="W119" s="300" t="s">
        <v>1052</v>
      </c>
      <c r="X119" s="296"/>
      <c r="Y119" s="753" t="s">
        <v>1286</v>
      </c>
      <c r="Z119" s="297">
        <v>94</v>
      </c>
      <c r="AA119" s="753"/>
      <c r="AB119" s="298"/>
      <c r="AC119" s="295"/>
      <c r="AD119" s="296"/>
      <c r="AE119" s="753"/>
      <c r="AF119" s="297"/>
      <c r="AG119" s="753"/>
      <c r="AH119" s="298"/>
      <c r="AI119" s="295"/>
      <c r="AJ119" s="296"/>
      <c r="AK119" s="753"/>
      <c r="AL119" s="297"/>
      <c r="AM119" s="753"/>
      <c r="AN119" s="298"/>
      <c r="AO119" s="783"/>
      <c r="AP119" s="293" t="s">
        <v>1222</v>
      </c>
      <c r="AQ119" s="479"/>
      <c r="AR119" s="479" t="s">
        <v>172</v>
      </c>
      <c r="AS119" s="227"/>
    </row>
    <row r="120" spans="1:45" ht="60" customHeight="1">
      <c r="A120" s="590">
        <v>98</v>
      </c>
      <c r="B120" s="314" t="s">
        <v>251</v>
      </c>
      <c r="C120" s="235" t="s">
        <v>173</v>
      </c>
      <c r="D120" s="235" t="s">
        <v>170</v>
      </c>
      <c r="E120" s="426">
        <v>209.76599999999999</v>
      </c>
      <c r="F120" s="769">
        <v>0</v>
      </c>
      <c r="G120" s="237">
        <v>0</v>
      </c>
      <c r="H120" s="426">
        <f t="shared" si="19"/>
        <v>209.76599999999999</v>
      </c>
      <c r="I120" s="426">
        <v>210</v>
      </c>
      <c r="J120" s="531" t="s">
        <v>1339</v>
      </c>
      <c r="K120" s="529" t="s">
        <v>91</v>
      </c>
      <c r="L120" s="532" t="s">
        <v>1414</v>
      </c>
      <c r="M120" s="426">
        <v>209.76599999999999</v>
      </c>
      <c r="N120" s="841">
        <v>209.76599999999999</v>
      </c>
      <c r="O120" s="236">
        <f t="shared" si="5"/>
        <v>0</v>
      </c>
      <c r="P120" s="426">
        <v>0</v>
      </c>
      <c r="Q120" s="475" t="s">
        <v>91</v>
      </c>
      <c r="R120" s="314" t="s">
        <v>2197</v>
      </c>
      <c r="S120" s="480"/>
      <c r="T120" s="498" t="s">
        <v>193</v>
      </c>
      <c r="U120" s="503" t="s">
        <v>2</v>
      </c>
      <c r="V120" s="504" t="s">
        <v>1074</v>
      </c>
      <c r="W120" s="300" t="s">
        <v>1052</v>
      </c>
      <c r="X120" s="296"/>
      <c r="Y120" s="753" t="s">
        <v>698</v>
      </c>
      <c r="Z120" s="297">
        <v>95</v>
      </c>
      <c r="AA120" s="753"/>
      <c r="AB120" s="298"/>
      <c r="AC120" s="295"/>
      <c r="AD120" s="296"/>
      <c r="AE120" s="753"/>
      <c r="AF120" s="297"/>
      <c r="AG120" s="753"/>
      <c r="AH120" s="298"/>
      <c r="AI120" s="295"/>
      <c r="AJ120" s="296"/>
      <c r="AK120" s="753"/>
      <c r="AL120" s="297"/>
      <c r="AM120" s="753"/>
      <c r="AN120" s="298"/>
      <c r="AO120" s="783"/>
      <c r="AP120" s="503" t="s">
        <v>648</v>
      </c>
      <c r="AQ120" s="479"/>
      <c r="AR120" s="479" t="s">
        <v>172</v>
      </c>
      <c r="AS120" s="227"/>
    </row>
    <row r="121" spans="1:45" ht="60" customHeight="1">
      <c r="A121" s="590">
        <v>99</v>
      </c>
      <c r="B121" s="314" t="s">
        <v>252</v>
      </c>
      <c r="C121" s="235" t="s">
        <v>253</v>
      </c>
      <c r="D121" s="235" t="s">
        <v>170</v>
      </c>
      <c r="E121" s="426">
        <v>214.34800000000001</v>
      </c>
      <c r="F121" s="769">
        <v>0</v>
      </c>
      <c r="G121" s="237">
        <v>0</v>
      </c>
      <c r="H121" s="426">
        <f t="shared" si="19"/>
        <v>214.34800000000001</v>
      </c>
      <c r="I121" s="426">
        <v>192</v>
      </c>
      <c r="J121" s="322" t="s">
        <v>1777</v>
      </c>
      <c r="K121" s="529" t="s">
        <v>91</v>
      </c>
      <c r="L121" s="532" t="s">
        <v>1778</v>
      </c>
      <c r="M121" s="426">
        <v>214.34800000000001</v>
      </c>
      <c r="N121" s="841">
        <v>214.34800000000001</v>
      </c>
      <c r="O121" s="236">
        <f t="shared" si="5"/>
        <v>0</v>
      </c>
      <c r="P121" s="426">
        <v>0</v>
      </c>
      <c r="Q121" s="475" t="s">
        <v>91</v>
      </c>
      <c r="R121" s="314" t="s">
        <v>2198</v>
      </c>
      <c r="S121" s="480"/>
      <c r="T121" s="498" t="s">
        <v>193</v>
      </c>
      <c r="U121" s="503" t="s">
        <v>2</v>
      </c>
      <c r="V121" s="504" t="s">
        <v>1075</v>
      </c>
      <c r="W121" s="300" t="s">
        <v>1052</v>
      </c>
      <c r="X121" s="296"/>
      <c r="Y121" s="753" t="s">
        <v>698</v>
      </c>
      <c r="Z121" s="297">
        <v>96</v>
      </c>
      <c r="AA121" s="753"/>
      <c r="AB121" s="298"/>
      <c r="AC121" s="295"/>
      <c r="AD121" s="296"/>
      <c r="AE121" s="753"/>
      <c r="AF121" s="297"/>
      <c r="AG121" s="753"/>
      <c r="AH121" s="298"/>
      <c r="AI121" s="295"/>
      <c r="AJ121" s="296"/>
      <c r="AK121" s="753"/>
      <c r="AL121" s="297"/>
      <c r="AM121" s="753"/>
      <c r="AN121" s="298"/>
      <c r="AO121" s="783"/>
      <c r="AP121" s="293" t="s">
        <v>115</v>
      </c>
      <c r="AQ121" s="479" t="s">
        <v>1076</v>
      </c>
      <c r="AR121" s="479"/>
      <c r="AS121" s="227"/>
    </row>
    <row r="122" spans="1:45" s="484" customFormat="1" ht="21.6" customHeight="1">
      <c r="A122" s="641"/>
      <c r="B122" s="642" t="s">
        <v>254</v>
      </c>
      <c r="C122" s="642"/>
      <c r="D122" s="642"/>
      <c r="E122" s="643"/>
      <c r="F122" s="644"/>
      <c r="G122" s="644"/>
      <c r="H122" s="643"/>
      <c r="I122" s="643"/>
      <c r="J122" s="645"/>
      <c r="K122" s="646"/>
      <c r="L122" s="646"/>
      <c r="M122" s="643"/>
      <c r="N122" s="852"/>
      <c r="O122" s="643"/>
      <c r="P122" s="648"/>
      <c r="Q122" s="649"/>
      <c r="R122" s="650"/>
      <c r="S122" s="651"/>
      <c r="T122" s="651"/>
      <c r="U122" s="651"/>
      <c r="V122" s="652"/>
      <c r="W122" s="483"/>
      <c r="X122" s="483"/>
      <c r="Y122" s="483"/>
      <c r="Z122" s="666"/>
      <c r="AA122" s="483"/>
      <c r="AB122" s="483"/>
      <c r="AC122" s="483"/>
      <c r="AD122" s="483"/>
      <c r="AE122" s="483"/>
      <c r="AF122" s="483"/>
      <c r="AG122" s="483"/>
      <c r="AH122" s="483"/>
      <c r="AI122" s="483"/>
      <c r="AJ122" s="483"/>
      <c r="AK122" s="483"/>
      <c r="AL122" s="483"/>
      <c r="AM122" s="483"/>
      <c r="AN122" s="483"/>
      <c r="AO122" s="483"/>
      <c r="AP122" s="653"/>
      <c r="AQ122" s="651"/>
      <c r="AR122" s="651"/>
      <c r="AS122" s="654"/>
    </row>
    <row r="123" spans="1:45" ht="24" customHeight="1">
      <c r="A123" s="238"/>
      <c r="B123" s="659" t="s">
        <v>255</v>
      </c>
      <c r="C123" s="659"/>
      <c r="D123" s="659"/>
      <c r="E123" s="660"/>
      <c r="F123" s="470"/>
      <c r="G123" s="470"/>
      <c r="H123" s="660"/>
      <c r="I123" s="660"/>
      <c r="J123" s="661"/>
      <c r="K123" s="662"/>
      <c r="L123" s="662"/>
      <c r="M123" s="660"/>
      <c r="N123" s="854"/>
      <c r="O123" s="660"/>
      <c r="P123" s="663"/>
      <c r="Q123" s="523"/>
      <c r="R123" s="664"/>
      <c r="S123" s="658"/>
      <c r="T123" s="658"/>
      <c r="U123" s="658"/>
      <c r="V123" s="665"/>
      <c r="W123" s="483"/>
      <c r="X123" s="483"/>
      <c r="Y123" s="483"/>
      <c r="Z123" s="666"/>
      <c r="AA123" s="483"/>
      <c r="AB123" s="483"/>
      <c r="AC123" s="483"/>
      <c r="AD123" s="483"/>
      <c r="AE123" s="483"/>
      <c r="AF123" s="483"/>
      <c r="AG123" s="483"/>
      <c r="AH123" s="483"/>
      <c r="AI123" s="483"/>
      <c r="AJ123" s="483"/>
      <c r="AK123" s="483"/>
      <c r="AL123" s="483"/>
      <c r="AM123" s="483"/>
      <c r="AN123" s="483"/>
      <c r="AO123" s="483"/>
      <c r="AP123" s="657"/>
      <c r="AQ123" s="658"/>
      <c r="AR123" s="658"/>
      <c r="AS123" s="525"/>
    </row>
    <row r="124" spans="1:45" ht="60" customHeight="1">
      <c r="A124" s="590">
        <v>100</v>
      </c>
      <c r="B124" s="314" t="s">
        <v>1099</v>
      </c>
      <c r="C124" s="235" t="s">
        <v>256</v>
      </c>
      <c r="D124" s="235" t="s">
        <v>170</v>
      </c>
      <c r="E124" s="426">
        <v>42.834000000000003</v>
      </c>
      <c r="F124" s="769">
        <v>0</v>
      </c>
      <c r="G124" s="234">
        <v>0</v>
      </c>
      <c r="H124" s="426">
        <v>42.834000000000003</v>
      </c>
      <c r="I124" s="426">
        <v>40.090845000000002</v>
      </c>
      <c r="J124" s="531" t="s">
        <v>1339</v>
      </c>
      <c r="K124" s="529" t="s">
        <v>91</v>
      </c>
      <c r="L124" s="532" t="s">
        <v>1449</v>
      </c>
      <c r="M124" s="426">
        <v>41.548000000000002</v>
      </c>
      <c r="N124" s="841">
        <v>46.896000000000001</v>
      </c>
      <c r="O124" s="236">
        <f t="shared" si="5"/>
        <v>5.347999999999999</v>
      </c>
      <c r="P124" s="426">
        <v>0</v>
      </c>
      <c r="Q124" s="475" t="s">
        <v>91</v>
      </c>
      <c r="R124" s="314" t="s">
        <v>1935</v>
      </c>
      <c r="S124" s="480"/>
      <c r="T124" s="498" t="s">
        <v>1100</v>
      </c>
      <c r="U124" s="501" t="s">
        <v>1095</v>
      </c>
      <c r="V124" s="502" t="s">
        <v>1096</v>
      </c>
      <c r="W124" s="300" t="s">
        <v>1052</v>
      </c>
      <c r="X124" s="296"/>
      <c r="Y124" s="753" t="s">
        <v>698</v>
      </c>
      <c r="Z124" s="297">
        <v>97</v>
      </c>
      <c r="AA124" s="753"/>
      <c r="AB124" s="298"/>
      <c r="AC124" s="295"/>
      <c r="AD124" s="296"/>
      <c r="AE124" s="753"/>
      <c r="AF124" s="297"/>
      <c r="AG124" s="753"/>
      <c r="AH124" s="298"/>
      <c r="AI124" s="295"/>
      <c r="AJ124" s="296"/>
      <c r="AK124" s="753"/>
      <c r="AL124" s="297"/>
      <c r="AM124" s="753"/>
      <c r="AN124" s="298"/>
      <c r="AO124" s="783"/>
      <c r="AP124" s="293" t="s">
        <v>584</v>
      </c>
      <c r="AQ124" s="521" t="s">
        <v>128</v>
      </c>
      <c r="AR124" s="521"/>
      <c r="AS124" s="522"/>
    </row>
    <row r="125" spans="1:45" ht="60" customHeight="1">
      <c r="A125" s="590">
        <v>101</v>
      </c>
      <c r="B125" s="314" t="s">
        <v>258</v>
      </c>
      <c r="C125" s="235" t="s">
        <v>259</v>
      </c>
      <c r="D125" s="235" t="s">
        <v>170</v>
      </c>
      <c r="E125" s="426">
        <v>77.953999999999994</v>
      </c>
      <c r="F125" s="769">
        <v>0</v>
      </c>
      <c r="G125" s="234">
        <v>0</v>
      </c>
      <c r="H125" s="426">
        <v>77.953999999999994</v>
      </c>
      <c r="I125" s="426">
        <v>64.375534999999999</v>
      </c>
      <c r="J125" s="531" t="s">
        <v>1339</v>
      </c>
      <c r="K125" s="529" t="s">
        <v>91</v>
      </c>
      <c r="L125" s="532" t="s">
        <v>1450</v>
      </c>
      <c r="M125" s="426">
        <v>75.033000000000001</v>
      </c>
      <c r="N125" s="841">
        <v>69.103999999999999</v>
      </c>
      <c r="O125" s="236">
        <f t="shared" si="5"/>
        <v>-5.929000000000002</v>
      </c>
      <c r="P125" s="426">
        <v>0</v>
      </c>
      <c r="Q125" s="475" t="s">
        <v>91</v>
      </c>
      <c r="R125" s="314" t="s">
        <v>1936</v>
      </c>
      <c r="S125" s="480"/>
      <c r="T125" s="498" t="s">
        <v>1100</v>
      </c>
      <c r="U125" s="501" t="s">
        <v>1095</v>
      </c>
      <c r="V125" s="502" t="s">
        <v>1096</v>
      </c>
      <c r="W125" s="300" t="s">
        <v>1052</v>
      </c>
      <c r="X125" s="296"/>
      <c r="Y125" s="753" t="s">
        <v>698</v>
      </c>
      <c r="Z125" s="297">
        <v>98</v>
      </c>
      <c r="AA125" s="753"/>
      <c r="AB125" s="298"/>
      <c r="AC125" s="295"/>
      <c r="AD125" s="296"/>
      <c r="AE125" s="753"/>
      <c r="AF125" s="297"/>
      <c r="AG125" s="753"/>
      <c r="AH125" s="298"/>
      <c r="AI125" s="295"/>
      <c r="AJ125" s="296"/>
      <c r="AK125" s="753"/>
      <c r="AL125" s="297"/>
      <c r="AM125" s="753"/>
      <c r="AN125" s="298"/>
      <c r="AO125" s="783"/>
      <c r="AP125" s="293" t="s">
        <v>727</v>
      </c>
      <c r="AQ125" s="521" t="s">
        <v>128</v>
      </c>
      <c r="AR125" s="521"/>
      <c r="AS125" s="522"/>
    </row>
    <row r="126" spans="1:45" ht="101.25" customHeight="1">
      <c r="A126" s="590">
        <v>102</v>
      </c>
      <c r="B126" s="314" t="s">
        <v>260</v>
      </c>
      <c r="C126" s="235" t="s">
        <v>261</v>
      </c>
      <c r="D126" s="235" t="s">
        <v>170</v>
      </c>
      <c r="E126" s="426">
        <v>24.437000000000001</v>
      </c>
      <c r="F126" s="769">
        <v>0</v>
      </c>
      <c r="G126" s="234">
        <v>0</v>
      </c>
      <c r="H126" s="426">
        <v>24.437000000000001</v>
      </c>
      <c r="I126" s="426">
        <v>23.826647000000001</v>
      </c>
      <c r="J126" s="531" t="s">
        <v>1339</v>
      </c>
      <c r="K126" s="529" t="s">
        <v>91</v>
      </c>
      <c r="L126" s="532" t="s">
        <v>1451</v>
      </c>
      <c r="M126" s="426">
        <v>20.376000000000001</v>
      </c>
      <c r="N126" s="841">
        <v>99.349000000000004</v>
      </c>
      <c r="O126" s="236">
        <f t="shared" si="5"/>
        <v>78.972999999999999</v>
      </c>
      <c r="P126" s="426">
        <v>0</v>
      </c>
      <c r="Q126" s="475" t="s">
        <v>91</v>
      </c>
      <c r="R126" s="240" t="s">
        <v>1937</v>
      </c>
      <c r="S126" s="480"/>
      <c r="T126" s="498" t="s">
        <v>1100</v>
      </c>
      <c r="U126" s="501" t="s">
        <v>1095</v>
      </c>
      <c r="V126" s="502" t="s">
        <v>1096</v>
      </c>
      <c r="W126" s="300" t="s">
        <v>1052</v>
      </c>
      <c r="X126" s="296"/>
      <c r="Y126" s="753" t="s">
        <v>1231</v>
      </c>
      <c r="Z126" s="297">
        <v>99</v>
      </c>
      <c r="AA126" s="753"/>
      <c r="AB126" s="298"/>
      <c r="AC126" s="295"/>
      <c r="AD126" s="296"/>
      <c r="AE126" s="753"/>
      <c r="AF126" s="297"/>
      <c r="AG126" s="753"/>
      <c r="AH126" s="298"/>
      <c r="AI126" s="295"/>
      <c r="AJ126" s="296"/>
      <c r="AK126" s="753"/>
      <c r="AL126" s="297"/>
      <c r="AM126" s="753"/>
      <c r="AN126" s="298"/>
      <c r="AO126" s="783"/>
      <c r="AP126" s="293" t="s">
        <v>1222</v>
      </c>
      <c r="AQ126" s="521" t="s">
        <v>128</v>
      </c>
      <c r="AR126" s="521"/>
      <c r="AS126" s="522"/>
    </row>
    <row r="127" spans="1:45" ht="113.25" customHeight="1">
      <c r="A127" s="590">
        <v>103</v>
      </c>
      <c r="B127" s="314" t="s">
        <v>262</v>
      </c>
      <c r="C127" s="235" t="s">
        <v>263</v>
      </c>
      <c r="D127" s="235" t="s">
        <v>170</v>
      </c>
      <c r="E127" s="426">
        <v>130.565</v>
      </c>
      <c r="F127" s="769">
        <v>0</v>
      </c>
      <c r="G127" s="234">
        <v>0</v>
      </c>
      <c r="H127" s="426">
        <v>130.565</v>
      </c>
      <c r="I127" s="426">
        <v>141.25676899999999</v>
      </c>
      <c r="J127" s="531" t="s">
        <v>1339</v>
      </c>
      <c r="K127" s="529" t="s">
        <v>91</v>
      </c>
      <c r="L127" s="532" t="s">
        <v>1452</v>
      </c>
      <c r="M127" s="426">
        <v>129.88</v>
      </c>
      <c r="N127" s="841">
        <v>123.994</v>
      </c>
      <c r="O127" s="236">
        <f t="shared" si="5"/>
        <v>-5.8859999999999957</v>
      </c>
      <c r="P127" s="426">
        <v>0</v>
      </c>
      <c r="Q127" s="475" t="s">
        <v>1577</v>
      </c>
      <c r="R127" s="240" t="s">
        <v>1938</v>
      </c>
      <c r="S127" s="480"/>
      <c r="T127" s="498" t="s">
        <v>1100</v>
      </c>
      <c r="U127" s="501" t="s">
        <v>1095</v>
      </c>
      <c r="V127" s="502" t="s">
        <v>1096</v>
      </c>
      <c r="W127" s="300" t="s">
        <v>1052</v>
      </c>
      <c r="X127" s="296"/>
      <c r="Y127" s="753" t="s">
        <v>698</v>
      </c>
      <c r="Z127" s="297">
        <v>100</v>
      </c>
      <c r="AA127" s="753"/>
      <c r="AB127" s="298"/>
      <c r="AC127" s="295"/>
      <c r="AD127" s="296"/>
      <c r="AE127" s="753"/>
      <c r="AF127" s="297"/>
      <c r="AG127" s="753"/>
      <c r="AH127" s="298"/>
      <c r="AI127" s="295"/>
      <c r="AJ127" s="296"/>
      <c r="AK127" s="753"/>
      <c r="AL127" s="297"/>
      <c r="AM127" s="753"/>
      <c r="AN127" s="298"/>
      <c r="AO127" s="783"/>
      <c r="AP127" s="293" t="s">
        <v>1222</v>
      </c>
      <c r="AQ127" s="521" t="s">
        <v>128</v>
      </c>
      <c r="AR127" s="521"/>
      <c r="AS127" s="522"/>
    </row>
    <row r="128" spans="1:45" ht="60" customHeight="1">
      <c r="A128" s="590">
        <v>104</v>
      </c>
      <c r="B128" s="314" t="s">
        <v>1101</v>
      </c>
      <c r="C128" s="235" t="s">
        <v>165</v>
      </c>
      <c r="D128" s="235" t="s">
        <v>170</v>
      </c>
      <c r="E128" s="426">
        <v>72.477999999999994</v>
      </c>
      <c r="F128" s="769">
        <v>0</v>
      </c>
      <c r="G128" s="234">
        <v>0</v>
      </c>
      <c r="H128" s="426">
        <v>72.477999999999994</v>
      </c>
      <c r="I128" s="426">
        <v>77.287109999999998</v>
      </c>
      <c r="J128" s="531" t="s">
        <v>1339</v>
      </c>
      <c r="K128" s="529" t="s">
        <v>91</v>
      </c>
      <c r="L128" s="537" t="s">
        <v>1453</v>
      </c>
      <c r="M128" s="426">
        <v>161.50700000000001</v>
      </c>
      <c r="N128" s="841">
        <v>223.74100000000001</v>
      </c>
      <c r="O128" s="236">
        <f t="shared" si="5"/>
        <v>62.234000000000009</v>
      </c>
      <c r="P128" s="426">
        <v>0</v>
      </c>
      <c r="Q128" s="475" t="s">
        <v>91</v>
      </c>
      <c r="R128" s="314" t="s">
        <v>1939</v>
      </c>
      <c r="S128" s="480"/>
      <c r="T128" s="498" t="s">
        <v>1100</v>
      </c>
      <c r="U128" s="501" t="s">
        <v>1095</v>
      </c>
      <c r="V128" s="502" t="s">
        <v>1096</v>
      </c>
      <c r="W128" s="300" t="s">
        <v>1052</v>
      </c>
      <c r="X128" s="296"/>
      <c r="Y128" s="753" t="s">
        <v>1231</v>
      </c>
      <c r="Z128" s="297">
        <v>101</v>
      </c>
      <c r="AA128" s="753"/>
      <c r="AB128" s="298"/>
      <c r="AC128" s="295"/>
      <c r="AD128" s="296"/>
      <c r="AE128" s="753"/>
      <c r="AF128" s="297"/>
      <c r="AG128" s="753"/>
      <c r="AH128" s="298"/>
      <c r="AI128" s="295"/>
      <c r="AJ128" s="296"/>
      <c r="AK128" s="753"/>
      <c r="AL128" s="297"/>
      <c r="AM128" s="753"/>
      <c r="AN128" s="298"/>
      <c r="AO128" s="783"/>
      <c r="AP128" s="503" t="s">
        <v>648</v>
      </c>
      <c r="AQ128" s="521" t="s">
        <v>128</v>
      </c>
      <c r="AR128" s="521"/>
      <c r="AS128" s="522"/>
    </row>
    <row r="129" spans="1:45" ht="60" customHeight="1">
      <c r="A129" s="590">
        <v>105</v>
      </c>
      <c r="B129" s="314" t="s">
        <v>264</v>
      </c>
      <c r="C129" s="235" t="s">
        <v>265</v>
      </c>
      <c r="D129" s="235" t="s">
        <v>170</v>
      </c>
      <c r="E129" s="426">
        <v>11.022</v>
      </c>
      <c r="F129" s="769">
        <v>0</v>
      </c>
      <c r="G129" s="234">
        <v>0</v>
      </c>
      <c r="H129" s="426">
        <v>10.836</v>
      </c>
      <c r="I129" s="426">
        <v>7.7262219999999999</v>
      </c>
      <c r="J129" s="531" t="s">
        <v>1339</v>
      </c>
      <c r="K129" s="529" t="s">
        <v>91</v>
      </c>
      <c r="L129" s="532" t="s">
        <v>1454</v>
      </c>
      <c r="M129" s="426">
        <v>10.894</v>
      </c>
      <c r="N129" s="841">
        <v>10.894</v>
      </c>
      <c r="O129" s="236">
        <f t="shared" si="5"/>
        <v>0</v>
      </c>
      <c r="P129" s="426">
        <v>0</v>
      </c>
      <c r="Q129" s="475" t="s">
        <v>91</v>
      </c>
      <c r="R129" s="314" t="s">
        <v>1940</v>
      </c>
      <c r="S129" s="480"/>
      <c r="T129" s="498" t="s">
        <v>1100</v>
      </c>
      <c r="U129" s="501" t="s">
        <v>1095</v>
      </c>
      <c r="V129" s="502" t="s">
        <v>1096</v>
      </c>
      <c r="W129" s="300" t="s">
        <v>1052</v>
      </c>
      <c r="X129" s="296"/>
      <c r="Y129" s="753" t="s">
        <v>1231</v>
      </c>
      <c r="Z129" s="297">
        <v>102</v>
      </c>
      <c r="AA129" s="753"/>
      <c r="AB129" s="298"/>
      <c r="AC129" s="295"/>
      <c r="AD129" s="296"/>
      <c r="AE129" s="753"/>
      <c r="AF129" s="297"/>
      <c r="AG129" s="753"/>
      <c r="AH129" s="298"/>
      <c r="AI129" s="295"/>
      <c r="AJ129" s="296"/>
      <c r="AK129" s="753"/>
      <c r="AL129" s="297"/>
      <c r="AM129" s="753"/>
      <c r="AN129" s="298"/>
      <c r="AO129" s="783"/>
      <c r="AP129" s="293" t="s">
        <v>584</v>
      </c>
      <c r="AQ129" s="521" t="s">
        <v>128</v>
      </c>
      <c r="AR129" s="521"/>
      <c r="AS129" s="522"/>
    </row>
    <row r="130" spans="1:45" ht="60" customHeight="1">
      <c r="A130" s="590">
        <v>106</v>
      </c>
      <c r="B130" s="314" t="s">
        <v>1102</v>
      </c>
      <c r="C130" s="235" t="s">
        <v>198</v>
      </c>
      <c r="D130" s="235" t="s">
        <v>170</v>
      </c>
      <c r="E130" s="426">
        <v>110.925</v>
      </c>
      <c r="F130" s="769">
        <v>0</v>
      </c>
      <c r="G130" s="234">
        <v>0</v>
      </c>
      <c r="H130" s="426">
        <v>110.925</v>
      </c>
      <c r="I130" s="426">
        <v>108.565595</v>
      </c>
      <c r="J130" s="531" t="s">
        <v>1339</v>
      </c>
      <c r="K130" s="529" t="s">
        <v>91</v>
      </c>
      <c r="L130" s="532" t="s">
        <v>1455</v>
      </c>
      <c r="M130" s="426">
        <v>104.146</v>
      </c>
      <c r="N130" s="841">
        <v>104.76</v>
      </c>
      <c r="O130" s="236">
        <f t="shared" si="5"/>
        <v>0.61400000000000432</v>
      </c>
      <c r="P130" s="426">
        <v>0</v>
      </c>
      <c r="Q130" s="475" t="s">
        <v>91</v>
      </c>
      <c r="R130" s="314" t="s">
        <v>1941</v>
      </c>
      <c r="S130" s="480"/>
      <c r="T130" s="498" t="s">
        <v>1100</v>
      </c>
      <c r="U130" s="501" t="s">
        <v>1095</v>
      </c>
      <c r="V130" s="502" t="s">
        <v>1096</v>
      </c>
      <c r="W130" s="300" t="s">
        <v>1052</v>
      </c>
      <c r="X130" s="296"/>
      <c r="Y130" s="753" t="s">
        <v>1231</v>
      </c>
      <c r="Z130" s="297">
        <v>103</v>
      </c>
      <c r="AA130" s="753"/>
      <c r="AB130" s="298"/>
      <c r="AC130" s="295"/>
      <c r="AD130" s="296"/>
      <c r="AE130" s="753"/>
      <c r="AF130" s="297"/>
      <c r="AG130" s="753"/>
      <c r="AH130" s="298"/>
      <c r="AI130" s="295"/>
      <c r="AJ130" s="296"/>
      <c r="AK130" s="753"/>
      <c r="AL130" s="297"/>
      <c r="AM130" s="753"/>
      <c r="AN130" s="298"/>
      <c r="AO130" s="783"/>
      <c r="AP130" s="293" t="s">
        <v>727</v>
      </c>
      <c r="AQ130" s="521" t="s">
        <v>128</v>
      </c>
      <c r="AR130" s="521" t="s">
        <v>128</v>
      </c>
      <c r="AS130" s="522"/>
    </row>
    <row r="131" spans="1:45" ht="60" customHeight="1">
      <c r="A131" s="590">
        <v>107</v>
      </c>
      <c r="B131" s="314" t="s">
        <v>1308</v>
      </c>
      <c r="C131" s="235" t="s">
        <v>224</v>
      </c>
      <c r="D131" s="235" t="s">
        <v>170</v>
      </c>
      <c r="E131" s="426">
        <v>1.9690000000000001</v>
      </c>
      <c r="F131" s="769">
        <v>0</v>
      </c>
      <c r="G131" s="234">
        <v>0</v>
      </c>
      <c r="H131" s="426">
        <v>1.9239999999999999</v>
      </c>
      <c r="I131" s="426">
        <v>3.7494190000000001</v>
      </c>
      <c r="J131" s="531" t="s">
        <v>1339</v>
      </c>
      <c r="K131" s="529" t="s">
        <v>91</v>
      </c>
      <c r="L131" s="532" t="s">
        <v>1456</v>
      </c>
      <c r="M131" s="426">
        <v>1.9690000000000001</v>
      </c>
      <c r="N131" s="841">
        <v>2.5</v>
      </c>
      <c r="O131" s="236">
        <f t="shared" si="5"/>
        <v>0.53099999999999992</v>
      </c>
      <c r="P131" s="426">
        <v>0</v>
      </c>
      <c r="Q131" s="475" t="s">
        <v>91</v>
      </c>
      <c r="R131" s="314" t="s">
        <v>1942</v>
      </c>
      <c r="S131" s="480"/>
      <c r="T131" s="498" t="s">
        <v>1100</v>
      </c>
      <c r="U131" s="501" t="s">
        <v>1095</v>
      </c>
      <c r="V131" s="502" t="s">
        <v>1096</v>
      </c>
      <c r="W131" s="300" t="s">
        <v>1052</v>
      </c>
      <c r="X131" s="296"/>
      <c r="Y131" s="753" t="s">
        <v>1231</v>
      </c>
      <c r="Z131" s="297">
        <v>104</v>
      </c>
      <c r="AA131" s="753"/>
      <c r="AB131" s="298"/>
      <c r="AC131" s="295"/>
      <c r="AD131" s="296"/>
      <c r="AE131" s="753"/>
      <c r="AF131" s="297"/>
      <c r="AG131" s="753"/>
      <c r="AH131" s="298"/>
      <c r="AI131" s="295"/>
      <c r="AJ131" s="296"/>
      <c r="AK131" s="753"/>
      <c r="AL131" s="297"/>
      <c r="AM131" s="753"/>
      <c r="AN131" s="298"/>
      <c r="AO131" s="783"/>
      <c r="AP131" s="503" t="s">
        <v>648</v>
      </c>
      <c r="AQ131" s="521" t="s">
        <v>128</v>
      </c>
      <c r="AR131" s="521"/>
      <c r="AS131" s="522"/>
    </row>
    <row r="132" spans="1:45" ht="60" customHeight="1">
      <c r="A132" s="590">
        <v>108</v>
      </c>
      <c r="B132" s="314" t="s">
        <v>1103</v>
      </c>
      <c r="C132" s="235" t="s">
        <v>191</v>
      </c>
      <c r="D132" s="235" t="s">
        <v>170</v>
      </c>
      <c r="E132" s="426">
        <v>520.79300000000001</v>
      </c>
      <c r="F132" s="769">
        <v>0</v>
      </c>
      <c r="G132" s="234">
        <v>0</v>
      </c>
      <c r="H132" s="426">
        <v>520.79300000000001</v>
      </c>
      <c r="I132" s="426">
        <v>476.654203</v>
      </c>
      <c r="J132" s="531" t="s">
        <v>1339</v>
      </c>
      <c r="K132" s="529" t="s">
        <v>133</v>
      </c>
      <c r="L132" s="532" t="s">
        <v>1457</v>
      </c>
      <c r="M132" s="426">
        <v>491.9</v>
      </c>
      <c r="N132" s="841">
        <v>451.59300000000002</v>
      </c>
      <c r="O132" s="236">
        <f t="shared" si="5"/>
        <v>-40.30699999999996</v>
      </c>
      <c r="P132" s="426">
        <v>0</v>
      </c>
      <c r="Q132" s="475" t="s">
        <v>1618</v>
      </c>
      <c r="R132" s="314" t="s">
        <v>2069</v>
      </c>
      <c r="S132" s="480"/>
      <c r="T132" s="498" t="s">
        <v>1100</v>
      </c>
      <c r="U132" s="501" t="s">
        <v>1095</v>
      </c>
      <c r="V132" s="502" t="s">
        <v>1096</v>
      </c>
      <c r="W132" s="300" t="s">
        <v>1052</v>
      </c>
      <c r="X132" s="296"/>
      <c r="Y132" s="753" t="s">
        <v>1231</v>
      </c>
      <c r="Z132" s="297">
        <v>105</v>
      </c>
      <c r="AA132" s="753"/>
      <c r="AB132" s="298"/>
      <c r="AC132" s="295"/>
      <c r="AD132" s="296"/>
      <c r="AE132" s="753"/>
      <c r="AF132" s="297"/>
      <c r="AG132" s="753"/>
      <c r="AH132" s="298"/>
      <c r="AI132" s="295"/>
      <c r="AJ132" s="296"/>
      <c r="AK132" s="753"/>
      <c r="AL132" s="297"/>
      <c r="AM132" s="753"/>
      <c r="AN132" s="298"/>
      <c r="AO132" s="783"/>
      <c r="AP132" s="293" t="s">
        <v>727</v>
      </c>
      <c r="AQ132" s="521" t="s">
        <v>128</v>
      </c>
      <c r="AR132" s="521"/>
      <c r="AS132" s="522"/>
    </row>
    <row r="133" spans="1:45" ht="60" customHeight="1">
      <c r="A133" s="590">
        <v>109</v>
      </c>
      <c r="B133" s="314" t="s">
        <v>1104</v>
      </c>
      <c r="C133" s="235" t="s">
        <v>261</v>
      </c>
      <c r="D133" s="235" t="s">
        <v>170</v>
      </c>
      <c r="E133" s="426">
        <f>159.819+161.999</f>
        <v>321.81799999999998</v>
      </c>
      <c r="F133" s="769">
        <v>0</v>
      </c>
      <c r="G133" s="234">
        <v>161.999</v>
      </c>
      <c r="H133" s="426">
        <v>159.81899999999999</v>
      </c>
      <c r="I133" s="426">
        <v>200.818186</v>
      </c>
      <c r="J133" s="528" t="s">
        <v>1823</v>
      </c>
      <c r="K133" s="529" t="s">
        <v>91</v>
      </c>
      <c r="L133" s="530" t="s">
        <v>1521</v>
      </c>
      <c r="M133" s="426">
        <v>133.67500000000001</v>
      </c>
      <c r="N133" s="841">
        <v>108.964</v>
      </c>
      <c r="O133" s="236">
        <f t="shared" si="5"/>
        <v>-24.711000000000013</v>
      </c>
      <c r="P133" s="426">
        <v>0</v>
      </c>
      <c r="Q133" s="475" t="s">
        <v>91</v>
      </c>
      <c r="R133" s="314" t="s">
        <v>2058</v>
      </c>
      <c r="S133" s="480"/>
      <c r="T133" s="498" t="s">
        <v>1100</v>
      </c>
      <c r="U133" s="501" t="s">
        <v>1095</v>
      </c>
      <c r="V133" s="502" t="s">
        <v>1096</v>
      </c>
      <c r="W133" s="300" t="s">
        <v>1052</v>
      </c>
      <c r="X133" s="296"/>
      <c r="Y133" s="753" t="s">
        <v>1232</v>
      </c>
      <c r="Z133" s="297">
        <v>106</v>
      </c>
      <c r="AA133" s="753"/>
      <c r="AB133" s="298"/>
      <c r="AC133" s="295"/>
      <c r="AD133" s="296"/>
      <c r="AE133" s="753"/>
      <c r="AF133" s="297"/>
      <c r="AG133" s="753"/>
      <c r="AH133" s="298"/>
      <c r="AI133" s="295"/>
      <c r="AJ133" s="296"/>
      <c r="AK133" s="753"/>
      <c r="AL133" s="297"/>
      <c r="AM133" s="753"/>
      <c r="AN133" s="298"/>
      <c r="AO133" s="783"/>
      <c r="AP133" s="293" t="s">
        <v>115</v>
      </c>
      <c r="AQ133" s="521" t="s">
        <v>128</v>
      </c>
      <c r="AR133" s="521"/>
      <c r="AS133" s="522"/>
    </row>
    <row r="134" spans="1:45" ht="60" customHeight="1">
      <c r="A134" s="590">
        <v>110</v>
      </c>
      <c r="B134" s="314" t="s">
        <v>266</v>
      </c>
      <c r="C134" s="235" t="s">
        <v>226</v>
      </c>
      <c r="D134" s="235" t="s">
        <v>170</v>
      </c>
      <c r="E134" s="426">
        <v>357.64</v>
      </c>
      <c r="F134" s="769">
        <v>0</v>
      </c>
      <c r="G134" s="234">
        <v>0</v>
      </c>
      <c r="H134" s="426">
        <v>357.64</v>
      </c>
      <c r="I134" s="426">
        <v>321.155801</v>
      </c>
      <c r="J134" s="531" t="s">
        <v>1339</v>
      </c>
      <c r="K134" s="529" t="s">
        <v>91</v>
      </c>
      <c r="L134" s="532" t="s">
        <v>1458</v>
      </c>
      <c r="M134" s="426">
        <v>342.67700000000002</v>
      </c>
      <c r="N134" s="841">
        <v>310.565</v>
      </c>
      <c r="O134" s="236">
        <f t="shared" si="5"/>
        <v>-32.112000000000023</v>
      </c>
      <c r="P134" s="426">
        <v>0</v>
      </c>
      <c r="Q134" s="475" t="s">
        <v>91</v>
      </c>
      <c r="R134" s="314" t="s">
        <v>1943</v>
      </c>
      <c r="S134" s="480"/>
      <c r="T134" s="498" t="s">
        <v>1100</v>
      </c>
      <c r="U134" s="501" t="s">
        <v>1095</v>
      </c>
      <c r="V134" s="502" t="s">
        <v>1096</v>
      </c>
      <c r="W134" s="300" t="s">
        <v>1052</v>
      </c>
      <c r="X134" s="296"/>
      <c r="Y134" s="753" t="s">
        <v>1231</v>
      </c>
      <c r="Z134" s="297">
        <v>107</v>
      </c>
      <c r="AA134" s="753"/>
      <c r="AB134" s="298"/>
      <c r="AC134" s="295"/>
      <c r="AD134" s="296"/>
      <c r="AE134" s="753"/>
      <c r="AF134" s="297"/>
      <c r="AG134" s="753"/>
      <c r="AH134" s="298"/>
      <c r="AI134" s="295"/>
      <c r="AJ134" s="296"/>
      <c r="AK134" s="753"/>
      <c r="AL134" s="297"/>
      <c r="AM134" s="753"/>
      <c r="AN134" s="298"/>
      <c r="AO134" s="783"/>
      <c r="AP134" s="293" t="s">
        <v>727</v>
      </c>
      <c r="AQ134" s="521" t="s">
        <v>128</v>
      </c>
      <c r="AR134" s="521"/>
      <c r="AS134" s="522"/>
    </row>
    <row r="135" spans="1:45" ht="60" customHeight="1">
      <c r="A135" s="590">
        <v>111</v>
      </c>
      <c r="B135" s="790" t="s">
        <v>1105</v>
      </c>
      <c r="C135" s="496" t="s">
        <v>226</v>
      </c>
      <c r="D135" s="496" t="s">
        <v>170</v>
      </c>
      <c r="E135" s="316">
        <v>166.47300000000001</v>
      </c>
      <c r="F135" s="769">
        <v>0</v>
      </c>
      <c r="G135" s="234">
        <v>0</v>
      </c>
      <c r="H135" s="316">
        <v>166.47300000000001</v>
      </c>
      <c r="I135" s="426">
        <v>157.57726199999999</v>
      </c>
      <c r="J135" s="531" t="s">
        <v>1339</v>
      </c>
      <c r="K135" s="791" t="s">
        <v>91</v>
      </c>
      <c r="L135" s="527" t="s">
        <v>1459</v>
      </c>
      <c r="M135" s="316">
        <v>166.483</v>
      </c>
      <c r="N135" s="845">
        <v>162.935</v>
      </c>
      <c r="O135" s="236">
        <f t="shared" si="5"/>
        <v>-3.5480000000000018</v>
      </c>
      <c r="P135" s="465">
        <v>0</v>
      </c>
      <c r="Q135" s="475" t="s">
        <v>91</v>
      </c>
      <c r="R135" s="476" t="s">
        <v>1944</v>
      </c>
      <c r="S135" s="239"/>
      <c r="T135" s="498" t="s">
        <v>1100</v>
      </c>
      <c r="U135" s="501" t="s">
        <v>1095</v>
      </c>
      <c r="V135" s="502" t="s">
        <v>1096</v>
      </c>
      <c r="W135" s="300" t="s">
        <v>1052</v>
      </c>
      <c r="X135" s="296"/>
      <c r="Y135" s="753" t="s">
        <v>698</v>
      </c>
      <c r="Z135" s="297">
        <v>108</v>
      </c>
      <c r="AA135" s="753"/>
      <c r="AB135" s="298"/>
      <c r="AC135" s="295"/>
      <c r="AD135" s="296"/>
      <c r="AE135" s="753"/>
      <c r="AF135" s="297"/>
      <c r="AG135" s="753"/>
      <c r="AH135" s="298"/>
      <c r="AI135" s="295"/>
      <c r="AJ135" s="296"/>
      <c r="AK135" s="753"/>
      <c r="AL135" s="297"/>
      <c r="AM135" s="753"/>
      <c r="AN135" s="298"/>
      <c r="AO135" s="783"/>
      <c r="AP135" s="293" t="s">
        <v>1222</v>
      </c>
      <c r="AQ135" s="521" t="s">
        <v>128</v>
      </c>
      <c r="AR135" s="521"/>
      <c r="AS135" s="522"/>
    </row>
    <row r="136" spans="1:45" ht="30.75" customHeight="1">
      <c r="A136" s="924">
        <v>112</v>
      </c>
      <c r="B136" s="915" t="s">
        <v>267</v>
      </c>
      <c r="C136" s="922" t="s">
        <v>230</v>
      </c>
      <c r="D136" s="922" t="s">
        <v>170</v>
      </c>
      <c r="E136" s="245">
        <v>30.8</v>
      </c>
      <c r="F136" s="769">
        <v>0</v>
      </c>
      <c r="G136" s="234">
        <v>0</v>
      </c>
      <c r="H136" s="245">
        <v>30.8</v>
      </c>
      <c r="I136" s="426">
        <v>30</v>
      </c>
      <c r="J136" s="926" t="s">
        <v>1339</v>
      </c>
      <c r="K136" s="945" t="s">
        <v>91</v>
      </c>
      <c r="L136" s="911" t="s">
        <v>1460</v>
      </c>
      <c r="M136" s="426">
        <v>30.8</v>
      </c>
      <c r="N136" s="841">
        <v>51.328000000000003</v>
      </c>
      <c r="O136" s="236">
        <f t="shared" si="5"/>
        <v>20.528000000000002</v>
      </c>
      <c r="P136" s="245">
        <v>0</v>
      </c>
      <c r="Q136" s="887" t="s">
        <v>91</v>
      </c>
      <c r="R136" s="928" t="s">
        <v>1945</v>
      </c>
      <c r="S136" s="480"/>
      <c r="T136" s="498" t="s">
        <v>209</v>
      </c>
      <c r="U136" s="501" t="s">
        <v>2</v>
      </c>
      <c r="V136" s="502" t="s">
        <v>257</v>
      </c>
      <c r="W136" s="885" t="s">
        <v>1052</v>
      </c>
      <c r="X136" s="885"/>
      <c r="Y136" s="885" t="s">
        <v>1231</v>
      </c>
      <c r="Z136" s="895">
        <v>109</v>
      </c>
      <c r="AA136" s="885"/>
      <c r="AB136" s="897"/>
      <c r="AC136" s="893"/>
      <c r="AD136" s="885"/>
      <c r="AE136" s="885"/>
      <c r="AF136" s="895"/>
      <c r="AG136" s="885"/>
      <c r="AH136" s="897"/>
      <c r="AI136" s="893"/>
      <c r="AJ136" s="885"/>
      <c r="AK136" s="885"/>
      <c r="AL136" s="895"/>
      <c r="AM136" s="885"/>
      <c r="AN136" s="897"/>
      <c r="AO136" s="943"/>
      <c r="AP136" s="943" t="s">
        <v>584</v>
      </c>
      <c r="AQ136" s="935" t="s">
        <v>128</v>
      </c>
      <c r="AR136" s="935"/>
      <c r="AS136" s="937"/>
    </row>
    <row r="137" spans="1:45" ht="30.75" customHeight="1">
      <c r="A137" s="925"/>
      <c r="B137" s="916"/>
      <c r="C137" s="923"/>
      <c r="D137" s="923"/>
      <c r="E137" s="245">
        <v>0.94299999999999995</v>
      </c>
      <c r="F137" s="769">
        <v>0</v>
      </c>
      <c r="G137" s="234">
        <v>0</v>
      </c>
      <c r="H137" s="245">
        <v>0.94299999999999995</v>
      </c>
      <c r="I137" s="769">
        <v>1</v>
      </c>
      <c r="J137" s="927"/>
      <c r="K137" s="946"/>
      <c r="L137" s="919"/>
      <c r="M137" s="426">
        <v>0.94299999999999995</v>
      </c>
      <c r="N137" s="841">
        <v>0.94299999999999995</v>
      </c>
      <c r="O137" s="236">
        <f t="shared" si="5"/>
        <v>0</v>
      </c>
      <c r="P137" s="245">
        <v>0</v>
      </c>
      <c r="Q137" s="888"/>
      <c r="R137" s="929"/>
      <c r="S137" s="480"/>
      <c r="T137" s="498" t="s">
        <v>209</v>
      </c>
      <c r="U137" s="501" t="s">
        <v>2</v>
      </c>
      <c r="V137" s="502" t="s">
        <v>585</v>
      </c>
      <c r="W137" s="886"/>
      <c r="X137" s="886"/>
      <c r="Y137" s="886"/>
      <c r="Z137" s="896"/>
      <c r="AA137" s="886"/>
      <c r="AB137" s="898"/>
      <c r="AC137" s="894"/>
      <c r="AD137" s="886"/>
      <c r="AE137" s="886"/>
      <c r="AF137" s="896"/>
      <c r="AG137" s="886"/>
      <c r="AH137" s="898"/>
      <c r="AI137" s="894"/>
      <c r="AJ137" s="886"/>
      <c r="AK137" s="886"/>
      <c r="AL137" s="896"/>
      <c r="AM137" s="886"/>
      <c r="AN137" s="898"/>
      <c r="AO137" s="944"/>
      <c r="AP137" s="944"/>
      <c r="AQ137" s="936"/>
      <c r="AR137" s="936"/>
      <c r="AS137" s="938"/>
    </row>
    <row r="138" spans="1:45" ht="60" customHeight="1">
      <c r="A138" s="590">
        <v>113</v>
      </c>
      <c r="B138" s="314" t="s">
        <v>1106</v>
      </c>
      <c r="C138" s="235" t="s">
        <v>224</v>
      </c>
      <c r="D138" s="235" t="s">
        <v>1107</v>
      </c>
      <c r="E138" s="245">
        <v>9.282</v>
      </c>
      <c r="F138" s="769">
        <v>0</v>
      </c>
      <c r="G138" s="234">
        <v>0</v>
      </c>
      <c r="H138" s="245">
        <v>9.282</v>
      </c>
      <c r="I138" s="426">
        <v>9</v>
      </c>
      <c r="J138" s="531" t="s">
        <v>1339</v>
      </c>
      <c r="K138" s="529" t="s">
        <v>91</v>
      </c>
      <c r="L138" s="532" t="s">
        <v>1461</v>
      </c>
      <c r="M138" s="426">
        <v>9.2720000000000002</v>
      </c>
      <c r="N138" s="841">
        <v>9.4969999999999999</v>
      </c>
      <c r="O138" s="236">
        <f t="shared" si="5"/>
        <v>0.22499999999999964</v>
      </c>
      <c r="P138" s="245">
        <v>0</v>
      </c>
      <c r="Q138" s="475" t="s">
        <v>91</v>
      </c>
      <c r="R138" s="314" t="s">
        <v>2068</v>
      </c>
      <c r="S138" s="480"/>
      <c r="T138" s="498" t="s">
        <v>1100</v>
      </c>
      <c r="U138" s="501" t="s">
        <v>1095</v>
      </c>
      <c r="V138" s="502" t="s">
        <v>1096</v>
      </c>
      <c r="W138" s="300" t="s">
        <v>1052</v>
      </c>
      <c r="X138" s="296"/>
      <c r="Y138" s="753" t="s">
        <v>698</v>
      </c>
      <c r="Z138" s="297">
        <v>110</v>
      </c>
      <c r="AA138" s="753"/>
      <c r="AB138" s="298"/>
      <c r="AC138" s="295"/>
      <c r="AD138" s="296"/>
      <c r="AE138" s="753"/>
      <c r="AF138" s="297"/>
      <c r="AG138" s="753"/>
      <c r="AH138" s="298"/>
      <c r="AI138" s="295"/>
      <c r="AJ138" s="296"/>
      <c r="AK138" s="753"/>
      <c r="AL138" s="297"/>
      <c r="AM138" s="753"/>
      <c r="AN138" s="298"/>
      <c r="AO138" s="783"/>
      <c r="AP138" s="293" t="s">
        <v>727</v>
      </c>
      <c r="AQ138" s="521" t="s">
        <v>128</v>
      </c>
      <c r="AR138" s="521"/>
      <c r="AS138" s="522"/>
    </row>
    <row r="139" spans="1:45" ht="94.5" customHeight="1">
      <c r="A139" s="590">
        <v>114</v>
      </c>
      <c r="B139" s="314" t="s">
        <v>268</v>
      </c>
      <c r="C139" s="235" t="s">
        <v>269</v>
      </c>
      <c r="D139" s="235" t="s">
        <v>170</v>
      </c>
      <c r="E139" s="245">
        <v>347.54500000000002</v>
      </c>
      <c r="F139" s="769">
        <v>0</v>
      </c>
      <c r="G139" s="234">
        <v>0</v>
      </c>
      <c r="H139" s="426">
        <v>347.54500000000002</v>
      </c>
      <c r="I139" s="426">
        <v>331.14269200000001</v>
      </c>
      <c r="J139" s="531" t="s">
        <v>1680</v>
      </c>
      <c r="K139" s="529" t="s">
        <v>91</v>
      </c>
      <c r="L139" s="532" t="s">
        <v>1681</v>
      </c>
      <c r="M139" s="426">
        <f>317.535+30.01</f>
        <v>347.54500000000002</v>
      </c>
      <c r="N139" s="841">
        <v>341.036</v>
      </c>
      <c r="O139" s="236">
        <f t="shared" si="5"/>
        <v>-6.5090000000000146</v>
      </c>
      <c r="P139" s="426">
        <v>0</v>
      </c>
      <c r="Q139" s="475" t="s">
        <v>91</v>
      </c>
      <c r="R139" s="314" t="s">
        <v>1946</v>
      </c>
      <c r="S139" s="480"/>
      <c r="T139" s="498" t="s">
        <v>1100</v>
      </c>
      <c r="U139" s="501" t="s">
        <v>1095</v>
      </c>
      <c r="V139" s="502" t="s">
        <v>1096</v>
      </c>
      <c r="W139" s="300" t="s">
        <v>1052</v>
      </c>
      <c r="X139" s="296"/>
      <c r="Y139" s="753" t="s">
        <v>1231</v>
      </c>
      <c r="Z139" s="297">
        <v>111</v>
      </c>
      <c r="AA139" s="753"/>
      <c r="AB139" s="298"/>
      <c r="AC139" s="295"/>
      <c r="AD139" s="296"/>
      <c r="AE139" s="753"/>
      <c r="AF139" s="297"/>
      <c r="AG139" s="753"/>
      <c r="AH139" s="298"/>
      <c r="AI139" s="295"/>
      <c r="AJ139" s="296"/>
      <c r="AK139" s="753"/>
      <c r="AL139" s="297"/>
      <c r="AM139" s="753"/>
      <c r="AN139" s="298"/>
      <c r="AO139" s="783"/>
      <c r="AP139" s="293" t="s">
        <v>115</v>
      </c>
      <c r="AQ139" s="521" t="s">
        <v>128</v>
      </c>
      <c r="AR139" s="521"/>
      <c r="AS139" s="522"/>
    </row>
    <row r="140" spans="1:45" ht="60" customHeight="1">
      <c r="A140" s="590">
        <v>115</v>
      </c>
      <c r="B140" s="314" t="s">
        <v>1108</v>
      </c>
      <c r="C140" s="235" t="s">
        <v>270</v>
      </c>
      <c r="D140" s="235" t="s">
        <v>170</v>
      </c>
      <c r="E140" s="245">
        <v>66.858000000000004</v>
      </c>
      <c r="F140" s="769">
        <v>0</v>
      </c>
      <c r="G140" s="234">
        <v>0</v>
      </c>
      <c r="H140" s="245">
        <v>66.858000000000004</v>
      </c>
      <c r="I140" s="426">
        <v>37.849777000000003</v>
      </c>
      <c r="J140" s="531" t="s">
        <v>1339</v>
      </c>
      <c r="K140" s="534" t="s">
        <v>91</v>
      </c>
      <c r="L140" s="532" t="s">
        <v>1462</v>
      </c>
      <c r="M140" s="426">
        <v>54.006</v>
      </c>
      <c r="N140" s="841">
        <v>39.640999999999998</v>
      </c>
      <c r="O140" s="236">
        <f t="shared" si="5"/>
        <v>-14.365000000000002</v>
      </c>
      <c r="P140" s="426">
        <v>0</v>
      </c>
      <c r="Q140" s="475" t="s">
        <v>91</v>
      </c>
      <c r="R140" s="314" t="s">
        <v>2070</v>
      </c>
      <c r="S140" s="480"/>
      <c r="T140" s="498" t="s">
        <v>1100</v>
      </c>
      <c r="U140" s="501" t="s">
        <v>1095</v>
      </c>
      <c r="V140" s="502" t="s">
        <v>1096</v>
      </c>
      <c r="W140" s="300" t="s">
        <v>1052</v>
      </c>
      <c r="X140" s="296"/>
      <c r="Y140" s="753" t="s">
        <v>698</v>
      </c>
      <c r="Z140" s="297">
        <v>112</v>
      </c>
      <c r="AA140" s="753"/>
      <c r="AB140" s="298"/>
      <c r="AC140" s="295" t="s">
        <v>1052</v>
      </c>
      <c r="AD140" s="296"/>
      <c r="AE140" s="753" t="s">
        <v>501</v>
      </c>
      <c r="AF140" s="297">
        <v>98</v>
      </c>
      <c r="AG140" s="753"/>
      <c r="AH140" s="298"/>
      <c r="AI140" s="295"/>
      <c r="AJ140" s="296"/>
      <c r="AK140" s="753"/>
      <c r="AL140" s="297"/>
      <c r="AM140" s="753"/>
      <c r="AN140" s="298"/>
      <c r="AO140" s="783"/>
      <c r="AP140" s="503" t="s">
        <v>648</v>
      </c>
      <c r="AQ140" s="521" t="s">
        <v>128</v>
      </c>
      <c r="AR140" s="521"/>
      <c r="AS140" s="522"/>
    </row>
    <row r="141" spans="1:45" ht="60" customHeight="1">
      <c r="A141" s="590">
        <v>116</v>
      </c>
      <c r="B141" s="314" t="s">
        <v>1109</v>
      </c>
      <c r="C141" s="235" t="s">
        <v>173</v>
      </c>
      <c r="D141" s="235" t="s">
        <v>188</v>
      </c>
      <c r="E141" s="245">
        <v>25</v>
      </c>
      <c r="F141" s="769">
        <v>0</v>
      </c>
      <c r="G141" s="234">
        <v>0</v>
      </c>
      <c r="H141" s="426">
        <v>25</v>
      </c>
      <c r="I141" s="426">
        <v>25</v>
      </c>
      <c r="J141" s="531" t="s">
        <v>1339</v>
      </c>
      <c r="K141" s="529" t="s">
        <v>150</v>
      </c>
      <c r="L141" s="532" t="s">
        <v>1463</v>
      </c>
      <c r="M141" s="426">
        <v>0</v>
      </c>
      <c r="N141" s="841">
        <v>0</v>
      </c>
      <c r="O141" s="236">
        <f t="shared" si="5"/>
        <v>0</v>
      </c>
      <c r="P141" s="426">
        <v>0</v>
      </c>
      <c r="Q141" s="475" t="s">
        <v>148</v>
      </c>
      <c r="R141" s="314" t="s">
        <v>1947</v>
      </c>
      <c r="S141" s="480"/>
      <c r="T141" s="498" t="s">
        <v>1100</v>
      </c>
      <c r="U141" s="501" t="s">
        <v>1095</v>
      </c>
      <c r="V141" s="502" t="s">
        <v>1096</v>
      </c>
      <c r="W141" s="300" t="s">
        <v>1052</v>
      </c>
      <c r="X141" s="296"/>
      <c r="Y141" s="753" t="s">
        <v>1231</v>
      </c>
      <c r="Z141" s="297">
        <v>113</v>
      </c>
      <c r="AA141" s="753"/>
      <c r="AB141" s="298"/>
      <c r="AC141" s="295"/>
      <c r="AD141" s="296"/>
      <c r="AE141" s="753"/>
      <c r="AF141" s="297"/>
      <c r="AG141" s="753"/>
      <c r="AH141" s="298"/>
      <c r="AI141" s="295"/>
      <c r="AJ141" s="296"/>
      <c r="AK141" s="753"/>
      <c r="AL141" s="297"/>
      <c r="AM141" s="753"/>
      <c r="AN141" s="298"/>
      <c r="AO141" s="783"/>
      <c r="AP141" s="293" t="s">
        <v>1222</v>
      </c>
      <c r="AQ141" s="521"/>
      <c r="AR141" s="521" t="s">
        <v>128</v>
      </c>
      <c r="AS141" s="522"/>
    </row>
    <row r="142" spans="1:45" ht="60" customHeight="1">
      <c r="A142" s="590">
        <v>117</v>
      </c>
      <c r="B142" s="314" t="s">
        <v>1110</v>
      </c>
      <c r="C142" s="235" t="s">
        <v>226</v>
      </c>
      <c r="D142" s="235" t="s">
        <v>170</v>
      </c>
      <c r="E142" s="245">
        <v>84.009</v>
      </c>
      <c r="F142" s="769">
        <v>0</v>
      </c>
      <c r="G142" s="234">
        <v>0</v>
      </c>
      <c r="H142" s="245">
        <v>84.009</v>
      </c>
      <c r="I142" s="245">
        <v>84.009</v>
      </c>
      <c r="J142" s="531" t="s">
        <v>1339</v>
      </c>
      <c r="K142" s="529" t="s">
        <v>91</v>
      </c>
      <c r="L142" s="532" t="s">
        <v>1464</v>
      </c>
      <c r="M142" s="426">
        <v>84.007999999999996</v>
      </c>
      <c r="N142" s="841">
        <v>84.009</v>
      </c>
      <c r="O142" s="236">
        <f t="shared" si="5"/>
        <v>1.0000000000047748E-3</v>
      </c>
      <c r="P142" s="426">
        <v>0</v>
      </c>
      <c r="Q142" s="475" t="s">
        <v>91</v>
      </c>
      <c r="R142" s="314" t="s">
        <v>2059</v>
      </c>
      <c r="S142" s="480"/>
      <c r="T142" s="498" t="s">
        <v>1100</v>
      </c>
      <c r="U142" s="501" t="s">
        <v>1095</v>
      </c>
      <c r="V142" s="502" t="s">
        <v>1096</v>
      </c>
      <c r="W142" s="300" t="s">
        <v>1052</v>
      </c>
      <c r="X142" s="296"/>
      <c r="Y142" s="753" t="s">
        <v>1231</v>
      </c>
      <c r="Z142" s="297">
        <v>114</v>
      </c>
      <c r="AA142" s="753"/>
      <c r="AB142" s="298"/>
      <c r="AC142" s="295"/>
      <c r="AD142" s="296"/>
      <c r="AE142" s="753"/>
      <c r="AF142" s="297"/>
      <c r="AG142" s="753"/>
      <c r="AH142" s="298"/>
      <c r="AI142" s="295"/>
      <c r="AJ142" s="296"/>
      <c r="AK142" s="753"/>
      <c r="AL142" s="297"/>
      <c r="AM142" s="753"/>
      <c r="AN142" s="298"/>
      <c r="AO142" s="783"/>
      <c r="AP142" s="503" t="s">
        <v>648</v>
      </c>
      <c r="AQ142" s="521"/>
      <c r="AR142" s="521" t="s">
        <v>128</v>
      </c>
      <c r="AS142" s="522"/>
    </row>
    <row r="143" spans="1:45" ht="60" customHeight="1">
      <c r="A143" s="590">
        <v>118</v>
      </c>
      <c r="B143" s="314" t="s">
        <v>1111</v>
      </c>
      <c r="C143" s="235" t="s">
        <v>271</v>
      </c>
      <c r="D143" s="235" t="s">
        <v>170</v>
      </c>
      <c r="E143" s="245">
        <v>20.652000000000001</v>
      </c>
      <c r="F143" s="769">
        <v>0</v>
      </c>
      <c r="G143" s="234">
        <v>0</v>
      </c>
      <c r="H143" s="426">
        <v>20.652000000000001</v>
      </c>
      <c r="I143" s="426">
        <v>20.780947999999999</v>
      </c>
      <c r="J143" s="531" t="s">
        <v>1339</v>
      </c>
      <c r="K143" s="534" t="s">
        <v>91</v>
      </c>
      <c r="L143" s="532" t="s">
        <v>1465</v>
      </c>
      <c r="M143" s="426">
        <v>20.652000000000001</v>
      </c>
      <c r="N143" s="841">
        <v>25.036000000000001</v>
      </c>
      <c r="O143" s="236">
        <f t="shared" ref="O143:O202" si="20">+N143-M143</f>
        <v>4.3840000000000003</v>
      </c>
      <c r="P143" s="426">
        <v>0</v>
      </c>
      <c r="Q143" s="475" t="s">
        <v>91</v>
      </c>
      <c r="R143" s="314" t="s">
        <v>1948</v>
      </c>
      <c r="S143" s="480"/>
      <c r="T143" s="498" t="s">
        <v>1100</v>
      </c>
      <c r="U143" s="501" t="s">
        <v>1095</v>
      </c>
      <c r="V143" s="502" t="s">
        <v>1096</v>
      </c>
      <c r="W143" s="300" t="s">
        <v>1052</v>
      </c>
      <c r="X143" s="296"/>
      <c r="Y143" s="753" t="s">
        <v>1231</v>
      </c>
      <c r="Z143" s="297">
        <v>115</v>
      </c>
      <c r="AA143" s="753"/>
      <c r="AB143" s="298"/>
      <c r="AC143" s="295"/>
      <c r="AD143" s="296"/>
      <c r="AE143" s="753"/>
      <c r="AF143" s="297"/>
      <c r="AG143" s="753"/>
      <c r="AH143" s="298"/>
      <c r="AI143" s="295"/>
      <c r="AJ143" s="296"/>
      <c r="AK143" s="753"/>
      <c r="AL143" s="297"/>
      <c r="AM143" s="753"/>
      <c r="AN143" s="298"/>
      <c r="AO143" s="783"/>
      <c r="AP143" s="293" t="s">
        <v>1222</v>
      </c>
      <c r="AQ143" s="521" t="s">
        <v>128</v>
      </c>
      <c r="AR143" s="521"/>
      <c r="AS143" s="522"/>
    </row>
    <row r="144" spans="1:45" ht="60" customHeight="1">
      <c r="A144" s="590">
        <v>119</v>
      </c>
      <c r="B144" s="314" t="s">
        <v>1112</v>
      </c>
      <c r="C144" s="235" t="s">
        <v>1098</v>
      </c>
      <c r="D144" s="235" t="s">
        <v>1113</v>
      </c>
      <c r="E144" s="245">
        <v>37.505000000000003</v>
      </c>
      <c r="F144" s="426">
        <v>0</v>
      </c>
      <c r="G144" s="234">
        <v>0</v>
      </c>
      <c r="H144" s="245">
        <v>37.505000000000003</v>
      </c>
      <c r="I144" s="426">
        <v>34.497861</v>
      </c>
      <c r="J144" s="531" t="s">
        <v>1339</v>
      </c>
      <c r="K144" s="529" t="s">
        <v>91</v>
      </c>
      <c r="L144" s="532" t="s">
        <v>1466</v>
      </c>
      <c r="M144" s="426">
        <v>36.344000000000001</v>
      </c>
      <c r="N144" s="841">
        <v>33.49</v>
      </c>
      <c r="O144" s="236">
        <f t="shared" si="20"/>
        <v>-2.8539999999999992</v>
      </c>
      <c r="P144" s="426">
        <v>0</v>
      </c>
      <c r="Q144" s="475" t="s">
        <v>1618</v>
      </c>
      <c r="R144" s="314" t="s">
        <v>2060</v>
      </c>
      <c r="S144" s="480"/>
      <c r="T144" s="498" t="s">
        <v>1114</v>
      </c>
      <c r="U144" s="501" t="s">
        <v>1115</v>
      </c>
      <c r="V144" s="502" t="s">
        <v>1116</v>
      </c>
      <c r="W144" s="300" t="s">
        <v>1052</v>
      </c>
      <c r="X144" s="296"/>
      <c r="Y144" s="753" t="s">
        <v>1231</v>
      </c>
      <c r="Z144" s="297">
        <v>116</v>
      </c>
      <c r="AA144" s="753"/>
      <c r="AB144" s="298"/>
      <c r="AC144" s="295"/>
      <c r="AD144" s="296"/>
      <c r="AE144" s="753"/>
      <c r="AF144" s="297"/>
      <c r="AG144" s="753"/>
      <c r="AH144" s="298"/>
      <c r="AI144" s="295"/>
      <c r="AJ144" s="296"/>
      <c r="AK144" s="753"/>
      <c r="AL144" s="297"/>
      <c r="AM144" s="753"/>
      <c r="AN144" s="298"/>
      <c r="AO144" s="783"/>
      <c r="AP144" s="293" t="s">
        <v>584</v>
      </c>
      <c r="AQ144" s="521" t="s">
        <v>128</v>
      </c>
      <c r="AR144" s="521"/>
      <c r="AS144" s="522"/>
    </row>
    <row r="145" spans="1:45" ht="24" customHeight="1">
      <c r="A145" s="238"/>
      <c r="B145" s="659" t="s">
        <v>274</v>
      </c>
      <c r="C145" s="659"/>
      <c r="D145" s="659"/>
      <c r="E145" s="660"/>
      <c r="F145" s="470"/>
      <c r="G145" s="470"/>
      <c r="H145" s="660"/>
      <c r="I145" s="660"/>
      <c r="J145" s="661"/>
      <c r="K145" s="662"/>
      <c r="L145" s="662"/>
      <c r="M145" s="660"/>
      <c r="N145" s="854"/>
      <c r="O145" s="660"/>
      <c r="P145" s="663"/>
      <c r="Q145" s="523"/>
      <c r="R145" s="664"/>
      <c r="S145" s="658"/>
      <c r="T145" s="658"/>
      <c r="U145" s="658"/>
      <c r="V145" s="665"/>
      <c r="W145" s="639"/>
      <c r="X145" s="639"/>
      <c r="Y145" s="639"/>
      <c r="Z145" s="640"/>
      <c r="AA145" s="639"/>
      <c r="AB145" s="639"/>
      <c r="AC145" s="639"/>
      <c r="AD145" s="639"/>
      <c r="AE145" s="639"/>
      <c r="AF145" s="639"/>
      <c r="AG145" s="639"/>
      <c r="AH145" s="639"/>
      <c r="AI145" s="639"/>
      <c r="AJ145" s="639"/>
      <c r="AK145" s="639"/>
      <c r="AL145" s="639"/>
      <c r="AM145" s="639"/>
      <c r="AN145" s="639"/>
      <c r="AO145" s="639"/>
      <c r="AP145" s="657"/>
      <c r="AQ145" s="658"/>
      <c r="AR145" s="658"/>
      <c r="AS145" s="525"/>
    </row>
    <row r="146" spans="1:45" ht="60" customHeight="1">
      <c r="A146" s="590">
        <v>120</v>
      </c>
      <c r="B146" s="314" t="s">
        <v>1117</v>
      </c>
      <c r="C146" s="235" t="s">
        <v>275</v>
      </c>
      <c r="D146" s="235" t="s">
        <v>170</v>
      </c>
      <c r="E146" s="245">
        <v>43.613</v>
      </c>
      <c r="F146" s="769">
        <v>0</v>
      </c>
      <c r="G146" s="234">
        <v>0</v>
      </c>
      <c r="H146" s="245">
        <v>43.613</v>
      </c>
      <c r="I146" s="426">
        <v>42.20628</v>
      </c>
      <c r="J146" s="531" t="s">
        <v>1339</v>
      </c>
      <c r="K146" s="529" t="s">
        <v>91</v>
      </c>
      <c r="L146" s="532" t="s">
        <v>1467</v>
      </c>
      <c r="M146" s="426">
        <v>47.283999999999999</v>
      </c>
      <c r="N146" s="841">
        <v>45.393999999999998</v>
      </c>
      <c r="O146" s="236">
        <f t="shared" si="20"/>
        <v>-1.8900000000000006</v>
      </c>
      <c r="P146" s="426">
        <v>0</v>
      </c>
      <c r="Q146" s="475" t="s">
        <v>91</v>
      </c>
      <c r="R146" s="314" t="s">
        <v>1949</v>
      </c>
      <c r="S146" s="480"/>
      <c r="T146" s="498" t="s">
        <v>1100</v>
      </c>
      <c r="U146" s="501" t="s">
        <v>1095</v>
      </c>
      <c r="V146" s="502" t="s">
        <v>1096</v>
      </c>
      <c r="W146" s="300" t="s">
        <v>1052</v>
      </c>
      <c r="X146" s="296"/>
      <c r="Y146" s="753" t="s">
        <v>1233</v>
      </c>
      <c r="Z146" s="297">
        <v>117</v>
      </c>
      <c r="AA146" s="753"/>
      <c r="AB146" s="298"/>
      <c r="AC146" s="295"/>
      <c r="AD146" s="296"/>
      <c r="AE146" s="753"/>
      <c r="AF146" s="297"/>
      <c r="AG146" s="753"/>
      <c r="AH146" s="298"/>
      <c r="AI146" s="295"/>
      <c r="AJ146" s="296"/>
      <c r="AK146" s="753"/>
      <c r="AL146" s="297"/>
      <c r="AM146" s="753"/>
      <c r="AN146" s="298"/>
      <c r="AO146" s="783"/>
      <c r="AP146" s="293" t="s">
        <v>1222</v>
      </c>
      <c r="AQ146" s="521" t="s">
        <v>128</v>
      </c>
      <c r="AR146" s="521"/>
      <c r="AS146" s="522"/>
    </row>
    <row r="147" spans="1:45" ht="60" customHeight="1">
      <c r="A147" s="590">
        <v>121</v>
      </c>
      <c r="B147" s="314" t="s">
        <v>1118</v>
      </c>
      <c r="C147" s="235" t="s">
        <v>230</v>
      </c>
      <c r="D147" s="235" t="s">
        <v>170</v>
      </c>
      <c r="E147" s="245">
        <v>57.356999999999999</v>
      </c>
      <c r="F147" s="769">
        <v>0</v>
      </c>
      <c r="G147" s="234">
        <v>0</v>
      </c>
      <c r="H147" s="245">
        <v>57.356999999999999</v>
      </c>
      <c r="I147" s="426">
        <v>56.285778000000001</v>
      </c>
      <c r="J147" s="531" t="s">
        <v>1339</v>
      </c>
      <c r="K147" s="529" t="s">
        <v>91</v>
      </c>
      <c r="L147" s="532" t="s">
        <v>1468</v>
      </c>
      <c r="M147" s="426">
        <v>57.356999999999999</v>
      </c>
      <c r="N147" s="841">
        <v>58.957000000000001</v>
      </c>
      <c r="O147" s="236">
        <f t="shared" si="20"/>
        <v>1.6000000000000014</v>
      </c>
      <c r="P147" s="426">
        <v>0</v>
      </c>
      <c r="Q147" s="475" t="s">
        <v>91</v>
      </c>
      <c r="R147" s="314" t="s">
        <v>1950</v>
      </c>
      <c r="S147" s="480"/>
      <c r="T147" s="498" t="s">
        <v>1100</v>
      </c>
      <c r="U147" s="501" t="s">
        <v>1095</v>
      </c>
      <c r="V147" s="502" t="s">
        <v>1096</v>
      </c>
      <c r="W147" s="300" t="s">
        <v>1052</v>
      </c>
      <c r="X147" s="296"/>
      <c r="Y147" s="753" t="s">
        <v>1233</v>
      </c>
      <c r="Z147" s="297">
        <v>118</v>
      </c>
      <c r="AA147" s="753"/>
      <c r="AB147" s="298"/>
      <c r="AC147" s="295"/>
      <c r="AD147" s="296"/>
      <c r="AE147" s="753"/>
      <c r="AF147" s="297"/>
      <c r="AG147" s="753"/>
      <c r="AH147" s="298"/>
      <c r="AI147" s="295"/>
      <c r="AJ147" s="296"/>
      <c r="AK147" s="753"/>
      <c r="AL147" s="297"/>
      <c r="AM147" s="753"/>
      <c r="AN147" s="298"/>
      <c r="AO147" s="783"/>
      <c r="AP147" s="293" t="s">
        <v>727</v>
      </c>
      <c r="AQ147" s="521" t="s">
        <v>128</v>
      </c>
      <c r="AR147" s="521"/>
      <c r="AS147" s="522"/>
    </row>
    <row r="148" spans="1:45" ht="60" customHeight="1">
      <c r="A148" s="590">
        <v>122</v>
      </c>
      <c r="B148" s="314" t="s">
        <v>1119</v>
      </c>
      <c r="C148" s="235" t="s">
        <v>253</v>
      </c>
      <c r="D148" s="235" t="s">
        <v>170</v>
      </c>
      <c r="E148" s="245">
        <v>43.616</v>
      </c>
      <c r="F148" s="769">
        <v>0</v>
      </c>
      <c r="G148" s="234">
        <v>0</v>
      </c>
      <c r="H148" s="245">
        <v>43.616</v>
      </c>
      <c r="I148" s="426">
        <v>41.780706000000002</v>
      </c>
      <c r="J148" s="531" t="s">
        <v>1339</v>
      </c>
      <c r="K148" s="529" t="s">
        <v>91</v>
      </c>
      <c r="L148" s="532" t="s">
        <v>1469</v>
      </c>
      <c r="M148" s="426">
        <v>42.573999999999998</v>
      </c>
      <c r="N148" s="841">
        <v>39.756999999999998</v>
      </c>
      <c r="O148" s="236">
        <f t="shared" si="20"/>
        <v>-2.8170000000000002</v>
      </c>
      <c r="P148" s="426">
        <v>0</v>
      </c>
      <c r="Q148" s="475" t="s">
        <v>91</v>
      </c>
      <c r="R148" s="314" t="s">
        <v>1951</v>
      </c>
      <c r="S148" s="480"/>
      <c r="T148" s="498" t="s">
        <v>1100</v>
      </c>
      <c r="U148" s="501" t="s">
        <v>1095</v>
      </c>
      <c r="V148" s="502" t="s">
        <v>1096</v>
      </c>
      <c r="W148" s="300" t="s">
        <v>1052</v>
      </c>
      <c r="X148" s="296"/>
      <c r="Y148" s="753" t="s">
        <v>1234</v>
      </c>
      <c r="Z148" s="297">
        <v>119</v>
      </c>
      <c r="AA148" s="753"/>
      <c r="AB148" s="298"/>
      <c r="AC148" s="295"/>
      <c r="AD148" s="296"/>
      <c r="AE148" s="753"/>
      <c r="AF148" s="297"/>
      <c r="AG148" s="753"/>
      <c r="AH148" s="298"/>
      <c r="AI148" s="295"/>
      <c r="AJ148" s="296"/>
      <c r="AK148" s="753"/>
      <c r="AL148" s="297"/>
      <c r="AM148" s="753"/>
      <c r="AN148" s="298"/>
      <c r="AO148" s="783"/>
      <c r="AP148" s="293" t="s">
        <v>584</v>
      </c>
      <c r="AQ148" s="521" t="s">
        <v>128</v>
      </c>
      <c r="AR148" s="521"/>
      <c r="AS148" s="522"/>
    </row>
    <row r="149" spans="1:45" ht="60" customHeight="1">
      <c r="A149" s="590">
        <v>123</v>
      </c>
      <c r="B149" s="314" t="s">
        <v>1120</v>
      </c>
      <c r="C149" s="235" t="s">
        <v>1121</v>
      </c>
      <c r="D149" s="235" t="s">
        <v>1313</v>
      </c>
      <c r="E149" s="422">
        <v>36.609000000000002</v>
      </c>
      <c r="F149" s="769">
        <v>0</v>
      </c>
      <c r="G149" s="234">
        <v>0</v>
      </c>
      <c r="H149" s="422">
        <v>36.609000000000002</v>
      </c>
      <c r="I149" s="770">
        <v>37.877267000000003</v>
      </c>
      <c r="J149" s="531" t="s">
        <v>1339</v>
      </c>
      <c r="K149" s="529" t="s">
        <v>91</v>
      </c>
      <c r="L149" s="532" t="s">
        <v>1470</v>
      </c>
      <c r="M149" s="246">
        <v>38.945</v>
      </c>
      <c r="N149" s="841">
        <v>39.332999999999998</v>
      </c>
      <c r="O149" s="236">
        <f t="shared" si="20"/>
        <v>0.38799999999999812</v>
      </c>
      <c r="P149" s="426">
        <v>0</v>
      </c>
      <c r="Q149" s="475" t="s">
        <v>91</v>
      </c>
      <c r="R149" s="314" t="s">
        <v>1952</v>
      </c>
      <c r="S149" s="480"/>
      <c r="T149" s="314" t="s">
        <v>1100</v>
      </c>
      <c r="U149" s="293" t="s">
        <v>1095</v>
      </c>
      <c r="V149" s="509" t="s">
        <v>1122</v>
      </c>
      <c r="W149" s="300" t="s">
        <v>1052</v>
      </c>
      <c r="X149" s="296"/>
      <c r="Y149" s="753" t="s">
        <v>698</v>
      </c>
      <c r="Z149" s="297">
        <v>120</v>
      </c>
      <c r="AA149" s="753"/>
      <c r="AB149" s="298"/>
      <c r="AC149" s="295"/>
      <c r="AD149" s="296"/>
      <c r="AE149" s="753"/>
      <c r="AF149" s="297"/>
      <c r="AG149" s="753"/>
      <c r="AH149" s="298"/>
      <c r="AI149" s="295"/>
      <c r="AJ149" s="296"/>
      <c r="AK149" s="753"/>
      <c r="AL149" s="297"/>
      <c r="AM149" s="753"/>
      <c r="AN149" s="298"/>
      <c r="AO149" s="783"/>
      <c r="AP149" s="755" t="s">
        <v>727</v>
      </c>
      <c r="AQ149" s="479" t="s">
        <v>128</v>
      </c>
      <c r="AR149" s="521"/>
      <c r="AS149" s="522"/>
    </row>
    <row r="150" spans="1:45" ht="24" customHeight="1">
      <c r="A150" s="238"/>
      <c r="B150" s="659" t="s">
        <v>276</v>
      </c>
      <c r="C150" s="659"/>
      <c r="D150" s="659"/>
      <c r="E150" s="660"/>
      <c r="F150" s="470"/>
      <c r="G150" s="470"/>
      <c r="H150" s="660"/>
      <c r="I150" s="660"/>
      <c r="J150" s="661"/>
      <c r="K150" s="662"/>
      <c r="L150" s="662"/>
      <c r="M150" s="660"/>
      <c r="N150" s="854"/>
      <c r="O150" s="660"/>
      <c r="P150" s="663"/>
      <c r="Q150" s="523"/>
      <c r="R150" s="664"/>
      <c r="S150" s="658"/>
      <c r="T150" s="658"/>
      <c r="U150" s="658"/>
      <c r="V150" s="665"/>
      <c r="W150" s="639"/>
      <c r="X150" s="639"/>
      <c r="Y150" s="639"/>
      <c r="Z150" s="640"/>
      <c r="AA150" s="639"/>
      <c r="AB150" s="639"/>
      <c r="AC150" s="639"/>
      <c r="AD150" s="639"/>
      <c r="AE150" s="639"/>
      <c r="AF150" s="639"/>
      <c r="AG150" s="639"/>
      <c r="AH150" s="639"/>
      <c r="AI150" s="639"/>
      <c r="AJ150" s="639"/>
      <c r="AK150" s="639"/>
      <c r="AL150" s="639"/>
      <c r="AM150" s="639"/>
      <c r="AN150" s="639"/>
      <c r="AO150" s="639"/>
      <c r="AP150" s="657"/>
      <c r="AQ150" s="658"/>
      <c r="AR150" s="658"/>
      <c r="AS150" s="525"/>
    </row>
    <row r="151" spans="1:45" ht="110.25" customHeight="1">
      <c r="A151" s="590">
        <v>124</v>
      </c>
      <c r="B151" s="314" t="s">
        <v>1123</v>
      </c>
      <c r="C151" s="235" t="s">
        <v>198</v>
      </c>
      <c r="D151" s="235" t="s">
        <v>170</v>
      </c>
      <c r="E151" s="245">
        <v>172.364</v>
      </c>
      <c r="F151" s="769">
        <v>0</v>
      </c>
      <c r="G151" s="234">
        <v>0</v>
      </c>
      <c r="H151" s="245">
        <v>172.364</v>
      </c>
      <c r="I151" s="426">
        <v>142.59677099999999</v>
      </c>
      <c r="J151" s="729" t="s">
        <v>1682</v>
      </c>
      <c r="K151" s="529" t="s">
        <v>91</v>
      </c>
      <c r="L151" s="532" t="s">
        <v>1683</v>
      </c>
      <c r="M151" s="426">
        <v>172.364</v>
      </c>
      <c r="N151" s="841">
        <v>164.86699999999999</v>
      </c>
      <c r="O151" s="236">
        <f t="shared" si="20"/>
        <v>-7.4970000000000141</v>
      </c>
      <c r="P151" s="426">
        <v>0</v>
      </c>
      <c r="Q151" s="475" t="s">
        <v>91</v>
      </c>
      <c r="R151" s="314" t="s">
        <v>1953</v>
      </c>
      <c r="S151" s="480"/>
      <c r="T151" s="498" t="s">
        <v>1100</v>
      </c>
      <c r="U151" s="501" t="s">
        <v>1095</v>
      </c>
      <c r="V151" s="502" t="s">
        <v>1096</v>
      </c>
      <c r="W151" s="300" t="s">
        <v>1052</v>
      </c>
      <c r="X151" s="296"/>
      <c r="Y151" s="753" t="s">
        <v>1231</v>
      </c>
      <c r="Z151" s="297">
        <v>121</v>
      </c>
      <c r="AA151" s="753"/>
      <c r="AB151" s="298"/>
      <c r="AC151" s="295"/>
      <c r="AD151" s="296"/>
      <c r="AE151" s="753"/>
      <c r="AF151" s="297"/>
      <c r="AG151" s="753"/>
      <c r="AH151" s="298"/>
      <c r="AI151" s="295"/>
      <c r="AJ151" s="296"/>
      <c r="AK151" s="753"/>
      <c r="AL151" s="297"/>
      <c r="AM151" s="753"/>
      <c r="AN151" s="298"/>
      <c r="AO151" s="783"/>
      <c r="AP151" s="293" t="s">
        <v>115</v>
      </c>
      <c r="AQ151" s="521" t="s">
        <v>128</v>
      </c>
      <c r="AR151" s="521"/>
      <c r="AS151" s="522"/>
    </row>
    <row r="152" spans="1:45" ht="141.75" customHeight="1">
      <c r="A152" s="590">
        <v>125</v>
      </c>
      <c r="B152" s="314" t="s">
        <v>277</v>
      </c>
      <c r="C152" s="235" t="s">
        <v>186</v>
      </c>
      <c r="D152" s="235" t="s">
        <v>170</v>
      </c>
      <c r="E152" s="245">
        <v>67.034999999999997</v>
      </c>
      <c r="F152" s="769">
        <v>0</v>
      </c>
      <c r="G152" s="234">
        <v>0</v>
      </c>
      <c r="H152" s="245">
        <v>67.034999999999997</v>
      </c>
      <c r="I152" s="426">
        <v>47.774917000000002</v>
      </c>
      <c r="J152" s="531" t="s">
        <v>1339</v>
      </c>
      <c r="K152" s="529" t="s">
        <v>91</v>
      </c>
      <c r="L152" s="532" t="s">
        <v>1471</v>
      </c>
      <c r="M152" s="426">
        <v>56.192</v>
      </c>
      <c r="N152" s="841">
        <v>63.926000000000002</v>
      </c>
      <c r="O152" s="236">
        <f t="shared" si="20"/>
        <v>7.7340000000000018</v>
      </c>
      <c r="P152" s="426">
        <v>0</v>
      </c>
      <c r="Q152" s="475" t="s">
        <v>91</v>
      </c>
      <c r="R152" s="314" t="s">
        <v>1954</v>
      </c>
      <c r="S152" s="480"/>
      <c r="T152" s="498" t="s">
        <v>1100</v>
      </c>
      <c r="U152" s="501" t="s">
        <v>1095</v>
      </c>
      <c r="V152" s="502" t="s">
        <v>1096</v>
      </c>
      <c r="W152" s="300" t="s">
        <v>1052</v>
      </c>
      <c r="X152" s="296"/>
      <c r="Y152" s="753" t="s">
        <v>1231</v>
      </c>
      <c r="Z152" s="297">
        <v>122</v>
      </c>
      <c r="AA152" s="753"/>
      <c r="AB152" s="298"/>
      <c r="AC152" s="295"/>
      <c r="AD152" s="296"/>
      <c r="AE152" s="753"/>
      <c r="AF152" s="297"/>
      <c r="AG152" s="753"/>
      <c r="AH152" s="298"/>
      <c r="AI152" s="295"/>
      <c r="AJ152" s="296"/>
      <c r="AK152" s="753"/>
      <c r="AL152" s="297"/>
      <c r="AM152" s="753"/>
      <c r="AN152" s="298"/>
      <c r="AO152" s="783"/>
      <c r="AP152" s="293" t="s">
        <v>1222</v>
      </c>
      <c r="AQ152" s="521" t="s">
        <v>128</v>
      </c>
      <c r="AR152" s="521"/>
      <c r="AS152" s="522"/>
    </row>
    <row r="153" spans="1:45" ht="60" customHeight="1">
      <c r="A153" s="590">
        <v>126</v>
      </c>
      <c r="B153" s="314" t="s">
        <v>278</v>
      </c>
      <c r="C153" s="235" t="s">
        <v>186</v>
      </c>
      <c r="D153" s="235" t="s">
        <v>170</v>
      </c>
      <c r="E153" s="245">
        <v>30.135000000000002</v>
      </c>
      <c r="F153" s="769">
        <v>0</v>
      </c>
      <c r="G153" s="234">
        <v>0</v>
      </c>
      <c r="H153" s="245">
        <v>30.135000000000002</v>
      </c>
      <c r="I153" s="426">
        <v>42.732629000000003</v>
      </c>
      <c r="J153" s="531" t="s">
        <v>1339</v>
      </c>
      <c r="K153" s="529" t="s">
        <v>91</v>
      </c>
      <c r="L153" s="532" t="s">
        <v>1472</v>
      </c>
      <c r="M153" s="426">
        <v>65.319999999999993</v>
      </c>
      <c r="N153" s="841">
        <v>37.399000000000001</v>
      </c>
      <c r="O153" s="236">
        <f t="shared" si="20"/>
        <v>-27.920999999999992</v>
      </c>
      <c r="P153" s="426">
        <v>0</v>
      </c>
      <c r="Q153" s="475" t="s">
        <v>91</v>
      </c>
      <c r="R153" s="314" t="s">
        <v>1955</v>
      </c>
      <c r="S153" s="480"/>
      <c r="T153" s="498" t="s">
        <v>1100</v>
      </c>
      <c r="U153" s="501" t="s">
        <v>1095</v>
      </c>
      <c r="V153" s="502" t="s">
        <v>1096</v>
      </c>
      <c r="W153" s="300" t="s">
        <v>1052</v>
      </c>
      <c r="X153" s="296"/>
      <c r="Y153" s="753" t="s">
        <v>1231</v>
      </c>
      <c r="Z153" s="297">
        <v>123</v>
      </c>
      <c r="AA153" s="753"/>
      <c r="AB153" s="298"/>
      <c r="AC153" s="295"/>
      <c r="AD153" s="296"/>
      <c r="AE153" s="753"/>
      <c r="AF153" s="297"/>
      <c r="AG153" s="753"/>
      <c r="AH153" s="298"/>
      <c r="AI153" s="295"/>
      <c r="AJ153" s="296"/>
      <c r="AK153" s="753"/>
      <c r="AL153" s="297"/>
      <c r="AM153" s="753"/>
      <c r="AN153" s="298"/>
      <c r="AO153" s="783"/>
      <c r="AP153" s="503"/>
      <c r="AQ153" s="521"/>
      <c r="AR153" s="521"/>
      <c r="AS153" s="522"/>
    </row>
    <row r="154" spans="1:45" ht="60" customHeight="1">
      <c r="A154" s="590">
        <v>127</v>
      </c>
      <c r="B154" s="314" t="s">
        <v>1124</v>
      </c>
      <c r="C154" s="235" t="s">
        <v>265</v>
      </c>
      <c r="D154" s="235" t="s">
        <v>170</v>
      </c>
      <c r="E154" s="245">
        <v>128.626</v>
      </c>
      <c r="F154" s="769">
        <v>0</v>
      </c>
      <c r="G154" s="234">
        <v>0</v>
      </c>
      <c r="H154" s="245">
        <v>128.626</v>
      </c>
      <c r="I154" s="426">
        <v>124.420007</v>
      </c>
      <c r="J154" s="531" t="s">
        <v>1339</v>
      </c>
      <c r="K154" s="529" t="s">
        <v>91</v>
      </c>
      <c r="L154" s="532" t="s">
        <v>1473</v>
      </c>
      <c r="M154" s="426">
        <v>128.56100000000001</v>
      </c>
      <c r="N154" s="841">
        <v>105.685</v>
      </c>
      <c r="O154" s="236">
        <f t="shared" si="20"/>
        <v>-22.876000000000005</v>
      </c>
      <c r="P154" s="426">
        <v>0</v>
      </c>
      <c r="Q154" s="475" t="s">
        <v>1618</v>
      </c>
      <c r="R154" s="314" t="s">
        <v>1956</v>
      </c>
      <c r="S154" s="480"/>
      <c r="T154" s="498" t="s">
        <v>1100</v>
      </c>
      <c r="U154" s="501" t="s">
        <v>1095</v>
      </c>
      <c r="V154" s="502" t="s">
        <v>1096</v>
      </c>
      <c r="W154" s="300" t="s">
        <v>1052</v>
      </c>
      <c r="X154" s="296"/>
      <c r="Y154" s="753" t="s">
        <v>1231</v>
      </c>
      <c r="Z154" s="297">
        <v>124</v>
      </c>
      <c r="AA154" s="753"/>
      <c r="AB154" s="298"/>
      <c r="AC154" s="295"/>
      <c r="AD154" s="296"/>
      <c r="AE154" s="753"/>
      <c r="AF154" s="297"/>
      <c r="AG154" s="753"/>
      <c r="AH154" s="298"/>
      <c r="AI154" s="295"/>
      <c r="AJ154" s="296"/>
      <c r="AK154" s="753"/>
      <c r="AL154" s="297"/>
      <c r="AM154" s="753"/>
      <c r="AN154" s="298"/>
      <c r="AO154" s="783"/>
      <c r="AP154" s="293" t="s">
        <v>727</v>
      </c>
      <c r="AQ154" s="521" t="s">
        <v>128</v>
      </c>
      <c r="AR154" s="521"/>
      <c r="AS154" s="522"/>
    </row>
    <row r="155" spans="1:45" ht="60" customHeight="1">
      <c r="A155" s="590">
        <v>128</v>
      </c>
      <c r="B155" s="314" t="s">
        <v>1125</v>
      </c>
      <c r="C155" s="235" t="s">
        <v>224</v>
      </c>
      <c r="D155" s="235" t="s">
        <v>170</v>
      </c>
      <c r="E155" s="245">
        <f>134.287-0.241</f>
        <v>134.04599999999999</v>
      </c>
      <c r="F155" s="769">
        <v>0</v>
      </c>
      <c r="G155" s="234">
        <v>0</v>
      </c>
      <c r="H155" s="245">
        <f>134.287-0.241</f>
        <v>134.04599999999999</v>
      </c>
      <c r="I155" s="426">
        <v>129.96234100000001</v>
      </c>
      <c r="J155" s="531" t="s">
        <v>1684</v>
      </c>
      <c r="K155" s="529" t="s">
        <v>91</v>
      </c>
      <c r="L155" s="532" t="s">
        <v>1685</v>
      </c>
      <c r="M155" s="426">
        <v>134.40199999999999</v>
      </c>
      <c r="N155" s="841">
        <v>135.084</v>
      </c>
      <c r="O155" s="236">
        <f t="shared" si="20"/>
        <v>0.68200000000001637</v>
      </c>
      <c r="P155" s="426">
        <v>0</v>
      </c>
      <c r="Q155" s="475" t="s">
        <v>91</v>
      </c>
      <c r="R155" s="314" t="s">
        <v>1957</v>
      </c>
      <c r="S155" s="480"/>
      <c r="T155" s="498" t="s">
        <v>1100</v>
      </c>
      <c r="U155" s="501" t="s">
        <v>1095</v>
      </c>
      <c r="V155" s="502" t="s">
        <v>1096</v>
      </c>
      <c r="W155" s="300" t="s">
        <v>1052</v>
      </c>
      <c r="X155" s="296"/>
      <c r="Y155" s="753" t="s">
        <v>1231</v>
      </c>
      <c r="Z155" s="297">
        <v>125</v>
      </c>
      <c r="AA155" s="753"/>
      <c r="AB155" s="298"/>
      <c r="AC155" s="295" t="s">
        <v>1235</v>
      </c>
      <c r="AD155" s="296"/>
      <c r="AE155" s="753" t="s">
        <v>501</v>
      </c>
      <c r="AF155" s="297">
        <v>262</v>
      </c>
      <c r="AG155" s="753"/>
      <c r="AH155" s="298"/>
      <c r="AI155" s="295"/>
      <c r="AJ155" s="296"/>
      <c r="AK155" s="753"/>
      <c r="AL155" s="297"/>
      <c r="AM155" s="753"/>
      <c r="AN155" s="298"/>
      <c r="AO155" s="783"/>
      <c r="AP155" s="293" t="s">
        <v>115</v>
      </c>
      <c r="AQ155" s="521" t="s">
        <v>128</v>
      </c>
      <c r="AR155" s="521"/>
      <c r="AS155" s="522"/>
    </row>
    <row r="156" spans="1:45" ht="89.25" customHeight="1">
      <c r="A156" s="590">
        <v>129</v>
      </c>
      <c r="B156" s="314" t="s">
        <v>1126</v>
      </c>
      <c r="C156" s="235" t="s">
        <v>198</v>
      </c>
      <c r="D156" s="235" t="s">
        <v>170</v>
      </c>
      <c r="E156" s="245">
        <v>118.477</v>
      </c>
      <c r="F156" s="769">
        <v>0</v>
      </c>
      <c r="G156" s="234">
        <v>0</v>
      </c>
      <c r="H156" s="245">
        <v>118.477</v>
      </c>
      <c r="I156" s="426">
        <v>115.068179</v>
      </c>
      <c r="J156" s="531" t="s">
        <v>1339</v>
      </c>
      <c r="K156" s="529" t="s">
        <v>91</v>
      </c>
      <c r="L156" s="532" t="s">
        <v>1474</v>
      </c>
      <c r="M156" s="426">
        <v>130.21299999999999</v>
      </c>
      <c r="N156" s="841">
        <v>153.77600000000001</v>
      </c>
      <c r="O156" s="236">
        <f t="shared" si="20"/>
        <v>23.563000000000017</v>
      </c>
      <c r="P156" s="426">
        <v>0</v>
      </c>
      <c r="Q156" s="475" t="s">
        <v>1618</v>
      </c>
      <c r="R156" s="314" t="s">
        <v>1958</v>
      </c>
      <c r="S156" s="480"/>
      <c r="T156" s="498" t="s">
        <v>1100</v>
      </c>
      <c r="U156" s="501" t="s">
        <v>1095</v>
      </c>
      <c r="V156" s="502" t="s">
        <v>1096</v>
      </c>
      <c r="W156" s="300" t="s">
        <v>1052</v>
      </c>
      <c r="X156" s="296"/>
      <c r="Y156" s="753" t="s">
        <v>698</v>
      </c>
      <c r="Z156" s="297">
        <v>126</v>
      </c>
      <c r="AA156" s="753"/>
      <c r="AB156" s="298"/>
      <c r="AC156" s="295"/>
      <c r="AD156" s="296"/>
      <c r="AE156" s="753"/>
      <c r="AF156" s="297"/>
      <c r="AG156" s="753"/>
      <c r="AH156" s="298"/>
      <c r="AI156" s="295"/>
      <c r="AJ156" s="296"/>
      <c r="AK156" s="753"/>
      <c r="AL156" s="297"/>
      <c r="AM156" s="753"/>
      <c r="AN156" s="298"/>
      <c r="AO156" s="783"/>
      <c r="AP156" s="293" t="s">
        <v>1222</v>
      </c>
      <c r="AQ156" s="521" t="s">
        <v>128</v>
      </c>
      <c r="AR156" s="521"/>
      <c r="AS156" s="522"/>
    </row>
    <row r="157" spans="1:45" ht="60" customHeight="1">
      <c r="A157" s="590">
        <v>130</v>
      </c>
      <c r="B157" s="314" t="s">
        <v>279</v>
      </c>
      <c r="C157" s="235" t="s">
        <v>186</v>
      </c>
      <c r="D157" s="235" t="s">
        <v>170</v>
      </c>
      <c r="E157" s="245">
        <v>37.616999999999997</v>
      </c>
      <c r="F157" s="769">
        <v>0</v>
      </c>
      <c r="G157" s="234">
        <v>0</v>
      </c>
      <c r="H157" s="245">
        <v>37.616999999999997</v>
      </c>
      <c r="I157" s="426">
        <v>36.425063999999999</v>
      </c>
      <c r="J157" s="531" t="s">
        <v>1339</v>
      </c>
      <c r="K157" s="529" t="s">
        <v>91</v>
      </c>
      <c r="L157" s="532" t="s">
        <v>1475</v>
      </c>
      <c r="M157" s="426">
        <v>32.64</v>
      </c>
      <c r="N157" s="841">
        <v>32.64</v>
      </c>
      <c r="O157" s="236">
        <f t="shared" si="20"/>
        <v>0</v>
      </c>
      <c r="P157" s="426">
        <v>0</v>
      </c>
      <c r="Q157" s="475" t="s">
        <v>91</v>
      </c>
      <c r="R157" s="314" t="s">
        <v>1959</v>
      </c>
      <c r="S157" s="480"/>
      <c r="T157" s="498" t="s">
        <v>1100</v>
      </c>
      <c r="U157" s="501" t="s">
        <v>1095</v>
      </c>
      <c r="V157" s="502" t="s">
        <v>1096</v>
      </c>
      <c r="W157" s="300" t="s">
        <v>1052</v>
      </c>
      <c r="X157" s="296"/>
      <c r="Y157" s="753" t="s">
        <v>698</v>
      </c>
      <c r="Z157" s="297">
        <v>127</v>
      </c>
      <c r="AA157" s="753"/>
      <c r="AB157" s="298"/>
      <c r="AC157" s="295"/>
      <c r="AD157" s="296"/>
      <c r="AE157" s="753"/>
      <c r="AF157" s="297"/>
      <c r="AG157" s="753"/>
      <c r="AH157" s="298"/>
      <c r="AI157" s="295"/>
      <c r="AJ157" s="296"/>
      <c r="AK157" s="753"/>
      <c r="AL157" s="297"/>
      <c r="AM157" s="753"/>
      <c r="AN157" s="298"/>
      <c r="AO157" s="783"/>
      <c r="AP157" s="293" t="s">
        <v>727</v>
      </c>
      <c r="AQ157" s="521" t="s">
        <v>128</v>
      </c>
      <c r="AR157" s="521"/>
      <c r="AS157" s="522"/>
    </row>
    <row r="158" spans="1:45" ht="60" customHeight="1">
      <c r="A158" s="590">
        <v>131</v>
      </c>
      <c r="B158" s="314" t="s">
        <v>1127</v>
      </c>
      <c r="C158" s="235" t="s">
        <v>224</v>
      </c>
      <c r="D158" s="235" t="s">
        <v>170</v>
      </c>
      <c r="E158" s="245">
        <v>77.882999999999996</v>
      </c>
      <c r="F158" s="769">
        <v>0</v>
      </c>
      <c r="G158" s="234">
        <v>0</v>
      </c>
      <c r="H158" s="245">
        <v>77.882999999999996</v>
      </c>
      <c r="I158" s="426">
        <v>67.834034000000003</v>
      </c>
      <c r="J158" s="531" t="s">
        <v>1339</v>
      </c>
      <c r="K158" s="529" t="s">
        <v>91</v>
      </c>
      <c r="L158" s="532" t="s">
        <v>1476</v>
      </c>
      <c r="M158" s="426">
        <v>76.325000000000003</v>
      </c>
      <c r="N158" s="841">
        <v>71.869</v>
      </c>
      <c r="O158" s="236">
        <f t="shared" si="20"/>
        <v>-4.4560000000000031</v>
      </c>
      <c r="P158" s="426">
        <v>-4</v>
      </c>
      <c r="Q158" s="475" t="s">
        <v>91</v>
      </c>
      <c r="R158" s="314" t="s">
        <v>1960</v>
      </c>
      <c r="S158" s="480"/>
      <c r="T158" s="498" t="s">
        <v>1100</v>
      </c>
      <c r="U158" s="501" t="s">
        <v>1095</v>
      </c>
      <c r="V158" s="502" t="s">
        <v>1096</v>
      </c>
      <c r="W158" s="300" t="s">
        <v>1052</v>
      </c>
      <c r="X158" s="296"/>
      <c r="Y158" s="753" t="s">
        <v>1231</v>
      </c>
      <c r="Z158" s="297">
        <v>128</v>
      </c>
      <c r="AA158" s="753"/>
      <c r="AB158" s="298"/>
      <c r="AC158" s="295"/>
      <c r="AD158" s="296"/>
      <c r="AE158" s="753"/>
      <c r="AF158" s="297"/>
      <c r="AG158" s="753"/>
      <c r="AH158" s="298"/>
      <c r="AI158" s="295"/>
      <c r="AJ158" s="296"/>
      <c r="AK158" s="753"/>
      <c r="AL158" s="297"/>
      <c r="AM158" s="753"/>
      <c r="AN158" s="298"/>
      <c r="AO158" s="783"/>
      <c r="AP158" s="293" t="s">
        <v>1222</v>
      </c>
      <c r="AQ158" s="521" t="s">
        <v>128</v>
      </c>
      <c r="AR158" s="521"/>
      <c r="AS158" s="522"/>
    </row>
    <row r="159" spans="1:45" ht="60" customHeight="1">
      <c r="A159" s="590">
        <v>132</v>
      </c>
      <c r="B159" s="314" t="s">
        <v>1128</v>
      </c>
      <c r="C159" s="235" t="s">
        <v>198</v>
      </c>
      <c r="D159" s="235" t="s">
        <v>1060</v>
      </c>
      <c r="E159" s="245">
        <v>69.902000000000001</v>
      </c>
      <c r="F159" s="769">
        <v>0</v>
      </c>
      <c r="G159" s="234">
        <v>0</v>
      </c>
      <c r="H159" s="245">
        <v>69.902000000000001</v>
      </c>
      <c r="I159" s="426">
        <v>59.353164999999997</v>
      </c>
      <c r="J159" s="531" t="s">
        <v>1339</v>
      </c>
      <c r="K159" s="529" t="s">
        <v>91</v>
      </c>
      <c r="L159" s="532" t="s">
        <v>1477</v>
      </c>
      <c r="M159" s="426">
        <v>75.585999999999999</v>
      </c>
      <c r="N159" s="841">
        <v>70.402000000000001</v>
      </c>
      <c r="O159" s="236">
        <f t="shared" si="20"/>
        <v>-5.1839999999999975</v>
      </c>
      <c r="P159" s="426">
        <v>0</v>
      </c>
      <c r="Q159" s="475" t="s">
        <v>91</v>
      </c>
      <c r="R159" s="314" t="s">
        <v>1961</v>
      </c>
      <c r="S159" s="480" t="s">
        <v>501</v>
      </c>
      <c r="T159" s="498" t="s">
        <v>1100</v>
      </c>
      <c r="U159" s="501" t="s">
        <v>1095</v>
      </c>
      <c r="V159" s="502" t="s">
        <v>1096</v>
      </c>
      <c r="W159" s="300" t="s">
        <v>1052</v>
      </c>
      <c r="X159" s="296"/>
      <c r="Y159" s="753" t="s">
        <v>1231</v>
      </c>
      <c r="Z159" s="297">
        <v>129</v>
      </c>
      <c r="AA159" s="753"/>
      <c r="AB159" s="298"/>
      <c r="AC159" s="295"/>
      <c r="AD159" s="296"/>
      <c r="AE159" s="753"/>
      <c r="AF159" s="297"/>
      <c r="AG159" s="753"/>
      <c r="AH159" s="298"/>
      <c r="AI159" s="295"/>
      <c r="AJ159" s="296"/>
      <c r="AK159" s="753"/>
      <c r="AL159" s="297"/>
      <c r="AM159" s="753"/>
      <c r="AN159" s="298"/>
      <c r="AO159" s="783"/>
      <c r="AP159" s="293" t="s">
        <v>727</v>
      </c>
      <c r="AQ159" s="521" t="s">
        <v>128</v>
      </c>
      <c r="AR159" s="521"/>
      <c r="AS159" s="522"/>
    </row>
    <row r="160" spans="1:45" ht="60" customHeight="1">
      <c r="A160" s="590">
        <v>133</v>
      </c>
      <c r="B160" s="314" t="s">
        <v>1129</v>
      </c>
      <c r="C160" s="235" t="s">
        <v>280</v>
      </c>
      <c r="D160" s="235" t="s">
        <v>170</v>
      </c>
      <c r="E160" s="245">
        <v>84.236999999999995</v>
      </c>
      <c r="F160" s="769">
        <v>0</v>
      </c>
      <c r="G160" s="234">
        <v>0</v>
      </c>
      <c r="H160" s="245">
        <v>84.236999999999995</v>
      </c>
      <c r="I160" s="426">
        <v>77</v>
      </c>
      <c r="J160" s="531" t="s">
        <v>1339</v>
      </c>
      <c r="K160" s="529" t="s">
        <v>91</v>
      </c>
      <c r="L160" s="532" t="s">
        <v>1478</v>
      </c>
      <c r="M160" s="426">
        <f>50.23+3.879+32.472</f>
        <v>86.580999999999989</v>
      </c>
      <c r="N160" s="841">
        <v>82.813999999999993</v>
      </c>
      <c r="O160" s="236">
        <f t="shared" si="20"/>
        <v>-3.7669999999999959</v>
      </c>
      <c r="P160" s="426">
        <v>0</v>
      </c>
      <c r="Q160" s="475" t="s">
        <v>91</v>
      </c>
      <c r="R160" s="314" t="s">
        <v>2061</v>
      </c>
      <c r="S160" s="480"/>
      <c r="T160" s="498" t="s">
        <v>1100</v>
      </c>
      <c r="U160" s="501" t="s">
        <v>1095</v>
      </c>
      <c r="V160" s="502" t="s">
        <v>1096</v>
      </c>
      <c r="W160" s="300" t="s">
        <v>1052</v>
      </c>
      <c r="X160" s="296"/>
      <c r="Y160" s="753" t="s">
        <v>1231</v>
      </c>
      <c r="Z160" s="297">
        <v>130</v>
      </c>
      <c r="AA160" s="753"/>
      <c r="AB160" s="298"/>
      <c r="AC160" s="295"/>
      <c r="AD160" s="296"/>
      <c r="AE160" s="753"/>
      <c r="AF160" s="297"/>
      <c r="AG160" s="753"/>
      <c r="AH160" s="298"/>
      <c r="AI160" s="295"/>
      <c r="AJ160" s="296"/>
      <c r="AK160" s="753"/>
      <c r="AL160" s="297"/>
      <c r="AM160" s="753"/>
      <c r="AN160" s="298"/>
      <c r="AO160" s="783"/>
      <c r="AP160" s="503" t="s">
        <v>648</v>
      </c>
      <c r="AQ160" s="521" t="s">
        <v>128</v>
      </c>
      <c r="AR160" s="521"/>
      <c r="AS160" s="522"/>
    </row>
    <row r="161" spans="1:45" ht="82.5" customHeight="1">
      <c r="A161" s="590">
        <v>134</v>
      </c>
      <c r="B161" s="314" t="s">
        <v>1130</v>
      </c>
      <c r="C161" s="235" t="s">
        <v>165</v>
      </c>
      <c r="D161" s="235" t="s">
        <v>170</v>
      </c>
      <c r="E161" s="245">
        <v>80.638000000000005</v>
      </c>
      <c r="F161" s="769">
        <v>0</v>
      </c>
      <c r="G161" s="234">
        <v>0</v>
      </c>
      <c r="H161" s="245">
        <v>80.638000000000005</v>
      </c>
      <c r="I161" s="426">
        <v>83</v>
      </c>
      <c r="J161" s="531" t="s">
        <v>1339</v>
      </c>
      <c r="K161" s="529" t="s">
        <v>91</v>
      </c>
      <c r="L161" s="532" t="s">
        <v>1479</v>
      </c>
      <c r="M161" s="426">
        <v>79.707999999999998</v>
      </c>
      <c r="N161" s="841">
        <v>79.649000000000001</v>
      </c>
      <c r="O161" s="236">
        <f t="shared" si="20"/>
        <v>-5.8999999999997499E-2</v>
      </c>
      <c r="P161" s="426">
        <v>0</v>
      </c>
      <c r="Q161" s="475" t="s">
        <v>91</v>
      </c>
      <c r="R161" s="314" t="s">
        <v>2062</v>
      </c>
      <c r="S161" s="480"/>
      <c r="T161" s="498" t="s">
        <v>1100</v>
      </c>
      <c r="U161" s="501" t="s">
        <v>1095</v>
      </c>
      <c r="V161" s="502" t="s">
        <v>1096</v>
      </c>
      <c r="W161" s="300" t="s">
        <v>1052</v>
      </c>
      <c r="X161" s="296"/>
      <c r="Y161" s="753" t="s">
        <v>1231</v>
      </c>
      <c r="Z161" s="297">
        <v>131</v>
      </c>
      <c r="AA161" s="753"/>
      <c r="AB161" s="298"/>
      <c r="AC161" s="295"/>
      <c r="AD161" s="296"/>
      <c r="AE161" s="753"/>
      <c r="AF161" s="297"/>
      <c r="AG161" s="753"/>
      <c r="AH161" s="298"/>
      <c r="AI161" s="295"/>
      <c r="AJ161" s="296"/>
      <c r="AK161" s="753"/>
      <c r="AL161" s="297"/>
      <c r="AM161" s="753"/>
      <c r="AN161" s="298"/>
      <c r="AO161" s="783"/>
      <c r="AP161" s="293" t="s">
        <v>1222</v>
      </c>
      <c r="AQ161" s="521" t="s">
        <v>128</v>
      </c>
      <c r="AR161" s="521"/>
      <c r="AS161" s="522"/>
    </row>
    <row r="162" spans="1:45" ht="60" customHeight="1">
      <c r="A162" s="590">
        <v>135</v>
      </c>
      <c r="B162" s="314" t="s">
        <v>1131</v>
      </c>
      <c r="C162" s="235" t="s">
        <v>224</v>
      </c>
      <c r="D162" s="235" t="s">
        <v>170</v>
      </c>
      <c r="E162" s="245">
        <v>800.68700000000001</v>
      </c>
      <c r="F162" s="769">
        <v>0</v>
      </c>
      <c r="G162" s="234">
        <v>0</v>
      </c>
      <c r="H162" s="245">
        <v>800.68700000000001</v>
      </c>
      <c r="I162" s="426">
        <v>786</v>
      </c>
      <c r="J162" s="531" t="s">
        <v>1686</v>
      </c>
      <c r="K162" s="529" t="s">
        <v>91</v>
      </c>
      <c r="L162" s="532" t="s">
        <v>1687</v>
      </c>
      <c r="M162" s="426">
        <v>706.85599999999999</v>
      </c>
      <c r="N162" s="841">
        <v>674.84699999999998</v>
      </c>
      <c r="O162" s="236">
        <f t="shared" si="20"/>
        <v>-32.009000000000015</v>
      </c>
      <c r="P162" s="426">
        <v>0</v>
      </c>
      <c r="Q162" s="475" t="s">
        <v>91</v>
      </c>
      <c r="R162" s="314" t="s">
        <v>2063</v>
      </c>
      <c r="S162" s="480"/>
      <c r="T162" s="498" t="s">
        <v>1100</v>
      </c>
      <c r="U162" s="501" t="s">
        <v>1095</v>
      </c>
      <c r="V162" s="502" t="s">
        <v>1096</v>
      </c>
      <c r="W162" s="300" t="s">
        <v>1052</v>
      </c>
      <c r="X162" s="296"/>
      <c r="Y162" s="753" t="s">
        <v>698</v>
      </c>
      <c r="Z162" s="297">
        <v>132</v>
      </c>
      <c r="AA162" s="753"/>
      <c r="AB162" s="298"/>
      <c r="AC162" s="295"/>
      <c r="AD162" s="296"/>
      <c r="AE162" s="753"/>
      <c r="AF162" s="297"/>
      <c r="AG162" s="753"/>
      <c r="AH162" s="298"/>
      <c r="AI162" s="295"/>
      <c r="AJ162" s="296"/>
      <c r="AK162" s="753"/>
      <c r="AL162" s="297"/>
      <c r="AM162" s="753"/>
      <c r="AN162" s="298"/>
      <c r="AO162" s="783"/>
      <c r="AP162" s="293" t="s">
        <v>115</v>
      </c>
      <c r="AQ162" s="521" t="s">
        <v>128</v>
      </c>
      <c r="AR162" s="521"/>
      <c r="AS162" s="522"/>
    </row>
    <row r="163" spans="1:45" ht="279.75" customHeight="1">
      <c r="A163" s="590">
        <v>136</v>
      </c>
      <c r="B163" s="314" t="s">
        <v>1132</v>
      </c>
      <c r="C163" s="235" t="s">
        <v>224</v>
      </c>
      <c r="D163" s="235" t="s">
        <v>170</v>
      </c>
      <c r="E163" s="245">
        <v>667.91399999999999</v>
      </c>
      <c r="F163" s="426">
        <v>3071.797</v>
      </c>
      <c r="G163" s="234" t="s">
        <v>698</v>
      </c>
      <c r="H163" s="426">
        <f>+E163+F163</f>
        <v>3739.7110000000002</v>
      </c>
      <c r="I163" s="426">
        <v>3348.6536759999999</v>
      </c>
      <c r="J163" s="730" t="s">
        <v>1689</v>
      </c>
      <c r="K163" s="529" t="s">
        <v>91</v>
      </c>
      <c r="L163" s="539" t="s">
        <v>1688</v>
      </c>
      <c r="M163" s="426">
        <f>215+3695</f>
        <v>3910</v>
      </c>
      <c r="N163" s="841">
        <v>3910</v>
      </c>
      <c r="O163" s="236">
        <f t="shared" si="20"/>
        <v>0</v>
      </c>
      <c r="P163" s="426">
        <v>0</v>
      </c>
      <c r="Q163" s="475" t="s">
        <v>91</v>
      </c>
      <c r="R163" s="314" t="s">
        <v>1962</v>
      </c>
      <c r="S163" s="480" t="s">
        <v>2141</v>
      </c>
      <c r="T163" s="498" t="s">
        <v>1100</v>
      </c>
      <c r="U163" s="501" t="s">
        <v>1095</v>
      </c>
      <c r="V163" s="502" t="s">
        <v>1096</v>
      </c>
      <c r="W163" s="300" t="s">
        <v>1052</v>
      </c>
      <c r="X163" s="296"/>
      <c r="Y163" s="753" t="s">
        <v>698</v>
      </c>
      <c r="Z163" s="297">
        <v>133</v>
      </c>
      <c r="AA163" s="753"/>
      <c r="AB163" s="298"/>
      <c r="AC163" s="295" t="s">
        <v>1052</v>
      </c>
      <c r="AD163" s="296"/>
      <c r="AE163" s="753" t="s">
        <v>501</v>
      </c>
      <c r="AF163" s="297">
        <v>163</v>
      </c>
      <c r="AG163" s="753"/>
      <c r="AH163" s="298"/>
      <c r="AI163" s="295" t="s">
        <v>1235</v>
      </c>
      <c r="AJ163" s="296"/>
      <c r="AK163" s="753" t="s">
        <v>698</v>
      </c>
      <c r="AL163" s="297">
        <v>324</v>
      </c>
      <c r="AM163" s="753"/>
      <c r="AN163" s="298"/>
      <c r="AO163" s="783" t="s">
        <v>1309</v>
      </c>
      <c r="AP163" s="293" t="s">
        <v>115</v>
      </c>
      <c r="AQ163" s="521" t="s">
        <v>128</v>
      </c>
      <c r="AR163" s="521" t="s">
        <v>128</v>
      </c>
      <c r="AS163" s="522"/>
    </row>
    <row r="164" spans="1:45" ht="93" customHeight="1">
      <c r="A164" s="590">
        <v>137</v>
      </c>
      <c r="B164" s="314" t="s">
        <v>1133</v>
      </c>
      <c r="C164" s="235" t="s">
        <v>178</v>
      </c>
      <c r="D164" s="235" t="s">
        <v>170</v>
      </c>
      <c r="E164" s="245">
        <v>85.783000000000001</v>
      </c>
      <c r="F164" s="769">
        <v>0</v>
      </c>
      <c r="G164" s="234">
        <v>0</v>
      </c>
      <c r="H164" s="245">
        <v>85.783000000000001</v>
      </c>
      <c r="I164" s="426">
        <v>109.02755399999999</v>
      </c>
      <c r="J164" s="531" t="s">
        <v>1339</v>
      </c>
      <c r="K164" s="529" t="s">
        <v>91</v>
      </c>
      <c r="L164" s="532" t="s">
        <v>1480</v>
      </c>
      <c r="M164" s="426">
        <v>85.783000000000001</v>
      </c>
      <c r="N164" s="841">
        <v>85.783000000000001</v>
      </c>
      <c r="O164" s="236">
        <f t="shared" si="20"/>
        <v>0</v>
      </c>
      <c r="P164" s="426">
        <v>0</v>
      </c>
      <c r="Q164" s="475" t="s">
        <v>91</v>
      </c>
      <c r="R164" s="314" t="s">
        <v>1963</v>
      </c>
      <c r="S164" s="480"/>
      <c r="T164" s="498" t="s">
        <v>1100</v>
      </c>
      <c r="U164" s="501" t="s">
        <v>1095</v>
      </c>
      <c r="V164" s="502" t="s">
        <v>1096</v>
      </c>
      <c r="W164" s="300" t="s">
        <v>1052</v>
      </c>
      <c r="X164" s="296"/>
      <c r="Y164" s="753" t="s">
        <v>698</v>
      </c>
      <c r="Z164" s="297">
        <v>134</v>
      </c>
      <c r="AA164" s="753"/>
      <c r="AB164" s="298"/>
      <c r="AC164" s="295"/>
      <c r="AD164" s="296"/>
      <c r="AE164" s="753"/>
      <c r="AF164" s="297"/>
      <c r="AG164" s="753"/>
      <c r="AH164" s="298"/>
      <c r="AI164" s="295"/>
      <c r="AJ164" s="296"/>
      <c r="AK164" s="753"/>
      <c r="AL164" s="297"/>
      <c r="AM164" s="753"/>
      <c r="AN164" s="298"/>
      <c r="AO164" s="783"/>
      <c r="AP164" s="293" t="s">
        <v>1222</v>
      </c>
      <c r="AQ164" s="521" t="s">
        <v>128</v>
      </c>
      <c r="AR164" s="521"/>
      <c r="AS164" s="522"/>
    </row>
    <row r="165" spans="1:45" ht="60" customHeight="1">
      <c r="A165" s="590">
        <v>138</v>
      </c>
      <c r="B165" s="314" t="s">
        <v>1134</v>
      </c>
      <c r="C165" s="235" t="s">
        <v>198</v>
      </c>
      <c r="D165" s="235" t="s">
        <v>170</v>
      </c>
      <c r="E165" s="245">
        <v>90</v>
      </c>
      <c r="F165" s="769">
        <v>0</v>
      </c>
      <c r="G165" s="234">
        <v>0</v>
      </c>
      <c r="H165" s="426">
        <v>90</v>
      </c>
      <c r="I165" s="426">
        <v>90</v>
      </c>
      <c r="J165" s="531" t="s">
        <v>1339</v>
      </c>
      <c r="K165" s="529" t="s">
        <v>91</v>
      </c>
      <c r="L165" s="532" t="s">
        <v>1481</v>
      </c>
      <c r="M165" s="426">
        <v>90</v>
      </c>
      <c r="N165" s="841">
        <v>90</v>
      </c>
      <c r="O165" s="236">
        <f t="shared" si="20"/>
        <v>0</v>
      </c>
      <c r="P165" s="426">
        <v>0</v>
      </c>
      <c r="Q165" s="475" t="s">
        <v>91</v>
      </c>
      <c r="R165" s="314" t="s">
        <v>1964</v>
      </c>
      <c r="S165" s="480"/>
      <c r="T165" s="498" t="s">
        <v>1100</v>
      </c>
      <c r="U165" s="503" t="s">
        <v>1095</v>
      </c>
      <c r="V165" s="512" t="s">
        <v>1096</v>
      </c>
      <c r="W165" s="300" t="s">
        <v>1052</v>
      </c>
      <c r="X165" s="296"/>
      <c r="Y165" s="753" t="s">
        <v>698</v>
      </c>
      <c r="Z165" s="297">
        <v>135</v>
      </c>
      <c r="AA165" s="753"/>
      <c r="AB165" s="298"/>
      <c r="AC165" s="295"/>
      <c r="AD165" s="296"/>
      <c r="AE165" s="753"/>
      <c r="AF165" s="297"/>
      <c r="AG165" s="753"/>
      <c r="AH165" s="298"/>
      <c r="AI165" s="295"/>
      <c r="AJ165" s="296"/>
      <c r="AK165" s="753"/>
      <c r="AL165" s="297"/>
      <c r="AM165" s="753"/>
      <c r="AN165" s="298"/>
      <c r="AO165" s="783"/>
      <c r="AP165" s="293" t="s">
        <v>648</v>
      </c>
      <c r="AQ165" s="479"/>
      <c r="AR165" s="479" t="s">
        <v>128</v>
      </c>
      <c r="AS165" s="227"/>
    </row>
    <row r="166" spans="1:45" ht="243.15" customHeight="1">
      <c r="A166" s="590">
        <v>139</v>
      </c>
      <c r="B166" s="314" t="s">
        <v>281</v>
      </c>
      <c r="C166" s="235" t="s">
        <v>169</v>
      </c>
      <c r="D166" s="235" t="s">
        <v>170</v>
      </c>
      <c r="E166" s="245">
        <v>76.090999999999994</v>
      </c>
      <c r="F166" s="769">
        <v>0</v>
      </c>
      <c r="G166" s="234">
        <v>0</v>
      </c>
      <c r="H166" s="245">
        <v>76.090999999999994</v>
      </c>
      <c r="I166" s="426">
        <v>75.379853999999995</v>
      </c>
      <c r="J166" s="731" t="s">
        <v>1690</v>
      </c>
      <c r="K166" s="529" t="s">
        <v>91</v>
      </c>
      <c r="L166" s="532" t="s">
        <v>1691</v>
      </c>
      <c r="M166" s="426">
        <v>76.090999999999994</v>
      </c>
      <c r="N166" s="841">
        <v>76.090999999999994</v>
      </c>
      <c r="O166" s="236">
        <f t="shared" si="20"/>
        <v>0</v>
      </c>
      <c r="P166" s="426">
        <v>0</v>
      </c>
      <c r="Q166" s="475" t="s">
        <v>91</v>
      </c>
      <c r="R166" s="314" t="s">
        <v>1965</v>
      </c>
      <c r="S166" s="480"/>
      <c r="T166" s="498" t="s">
        <v>1100</v>
      </c>
      <c r="U166" s="503" t="s">
        <v>1095</v>
      </c>
      <c r="V166" s="511" t="s">
        <v>1096</v>
      </c>
      <c r="W166" s="300" t="s">
        <v>1052</v>
      </c>
      <c r="X166" s="296"/>
      <c r="Y166" s="753" t="s">
        <v>698</v>
      </c>
      <c r="Z166" s="297">
        <v>136</v>
      </c>
      <c r="AA166" s="753"/>
      <c r="AB166" s="298"/>
      <c r="AC166" s="295" t="s">
        <v>1236</v>
      </c>
      <c r="AD166" s="296"/>
      <c r="AE166" s="753" t="s">
        <v>501</v>
      </c>
      <c r="AF166" s="297">
        <v>14</v>
      </c>
      <c r="AG166" s="753"/>
      <c r="AH166" s="298"/>
      <c r="AI166" s="295"/>
      <c r="AJ166" s="296"/>
      <c r="AK166" s="753"/>
      <c r="AL166" s="297"/>
      <c r="AM166" s="753"/>
      <c r="AN166" s="298"/>
      <c r="AO166" s="783"/>
      <c r="AP166" s="293" t="s">
        <v>115</v>
      </c>
      <c r="AQ166" s="479" t="s">
        <v>128</v>
      </c>
      <c r="AR166" s="479"/>
      <c r="AS166" s="227"/>
    </row>
    <row r="167" spans="1:45" ht="60" customHeight="1">
      <c r="A167" s="590">
        <v>140</v>
      </c>
      <c r="B167" s="314" t="s">
        <v>1135</v>
      </c>
      <c r="C167" s="235" t="s">
        <v>1098</v>
      </c>
      <c r="D167" s="235" t="s">
        <v>170</v>
      </c>
      <c r="E167" s="245">
        <v>46.034999999999997</v>
      </c>
      <c r="F167" s="769">
        <v>0</v>
      </c>
      <c r="G167" s="234">
        <v>0</v>
      </c>
      <c r="H167" s="245">
        <v>46.034999999999997</v>
      </c>
      <c r="I167" s="426">
        <v>21.181787</v>
      </c>
      <c r="J167" s="531" t="s">
        <v>1339</v>
      </c>
      <c r="K167" s="529" t="s">
        <v>91</v>
      </c>
      <c r="L167" s="532" t="s">
        <v>1482</v>
      </c>
      <c r="M167" s="426">
        <v>28.245000000000001</v>
      </c>
      <c r="N167" s="841">
        <v>18.143000000000001</v>
      </c>
      <c r="O167" s="236">
        <f t="shared" si="20"/>
        <v>-10.102</v>
      </c>
      <c r="P167" s="426">
        <v>0</v>
      </c>
      <c r="Q167" s="475" t="s">
        <v>91</v>
      </c>
      <c r="R167" s="314" t="s">
        <v>1966</v>
      </c>
      <c r="S167" s="480"/>
      <c r="T167" s="498" t="s">
        <v>1114</v>
      </c>
      <c r="U167" s="503" t="s">
        <v>1115</v>
      </c>
      <c r="V167" s="504" t="s">
        <v>1116</v>
      </c>
      <c r="W167" s="300" t="s">
        <v>1052</v>
      </c>
      <c r="X167" s="296"/>
      <c r="Y167" s="753" t="s">
        <v>698</v>
      </c>
      <c r="Z167" s="297">
        <v>137</v>
      </c>
      <c r="AA167" s="753"/>
      <c r="AB167" s="298"/>
      <c r="AC167" s="295" t="s">
        <v>1237</v>
      </c>
      <c r="AD167" s="296"/>
      <c r="AE167" s="753" t="s">
        <v>501</v>
      </c>
      <c r="AF167" s="297">
        <v>16</v>
      </c>
      <c r="AG167" s="753"/>
      <c r="AH167" s="298"/>
      <c r="AI167" s="295"/>
      <c r="AJ167" s="296"/>
      <c r="AK167" s="753"/>
      <c r="AL167" s="297"/>
      <c r="AM167" s="753"/>
      <c r="AN167" s="298"/>
      <c r="AO167" s="783"/>
      <c r="AP167" s="293" t="s">
        <v>584</v>
      </c>
      <c r="AQ167" s="479" t="s">
        <v>128</v>
      </c>
      <c r="AR167" s="479"/>
      <c r="AS167" s="227"/>
    </row>
    <row r="168" spans="1:45" ht="60" customHeight="1">
      <c r="A168" s="590">
        <v>141</v>
      </c>
      <c r="B168" s="314" t="s">
        <v>1136</v>
      </c>
      <c r="C168" s="235" t="s">
        <v>205</v>
      </c>
      <c r="D168" s="235" t="s">
        <v>1061</v>
      </c>
      <c r="E168" s="584">
        <v>39.442999999999998</v>
      </c>
      <c r="F168" s="426">
        <v>0</v>
      </c>
      <c r="G168" s="234">
        <v>0</v>
      </c>
      <c r="H168" s="584">
        <v>39.442999999999998</v>
      </c>
      <c r="I168" s="426">
        <v>39.701582000000002</v>
      </c>
      <c r="J168" s="531" t="s">
        <v>1339</v>
      </c>
      <c r="K168" s="529" t="s">
        <v>91</v>
      </c>
      <c r="L168" s="532" t="s">
        <v>1483</v>
      </c>
      <c r="M168" s="584">
        <v>39.442999999999998</v>
      </c>
      <c r="N168" s="841">
        <v>39.447000000000003</v>
      </c>
      <c r="O168" s="236">
        <f t="shared" si="20"/>
        <v>4.0000000000048885E-3</v>
      </c>
      <c r="P168" s="426">
        <v>0</v>
      </c>
      <c r="Q168" s="475" t="s">
        <v>91</v>
      </c>
      <c r="R168" s="314" t="s">
        <v>1967</v>
      </c>
      <c r="S168" s="480"/>
      <c r="T168" s="314" t="s">
        <v>1100</v>
      </c>
      <c r="U168" s="424" t="s">
        <v>1095</v>
      </c>
      <c r="V168" s="509" t="s">
        <v>1122</v>
      </c>
      <c r="W168" s="300" t="s">
        <v>1052</v>
      </c>
      <c r="X168" s="296"/>
      <c r="Y168" s="753" t="s">
        <v>698</v>
      </c>
      <c r="Z168" s="297">
        <v>138</v>
      </c>
      <c r="AA168" s="753"/>
      <c r="AB168" s="298"/>
      <c r="AC168" s="295"/>
      <c r="AD168" s="296"/>
      <c r="AE168" s="753"/>
      <c r="AF168" s="297"/>
      <c r="AG168" s="753"/>
      <c r="AH168" s="298"/>
      <c r="AI168" s="295"/>
      <c r="AJ168" s="296"/>
      <c r="AK168" s="753"/>
      <c r="AL168" s="297"/>
      <c r="AM168" s="753"/>
      <c r="AN168" s="298"/>
      <c r="AO168" s="783"/>
      <c r="AP168" s="503" t="s">
        <v>727</v>
      </c>
      <c r="AQ168" s="759" t="s">
        <v>128</v>
      </c>
      <c r="AR168" s="479"/>
      <c r="AS168" s="525"/>
    </row>
    <row r="169" spans="1:45" ht="111" customHeight="1">
      <c r="A169" s="590">
        <v>142</v>
      </c>
      <c r="B169" s="314" t="s">
        <v>685</v>
      </c>
      <c r="C169" s="235" t="s">
        <v>1174</v>
      </c>
      <c r="D169" s="235"/>
      <c r="E169" s="584">
        <v>24.507999999999999</v>
      </c>
      <c r="F169" s="426">
        <v>0</v>
      </c>
      <c r="G169" s="234">
        <v>0</v>
      </c>
      <c r="H169" s="426">
        <v>24.507999999999999</v>
      </c>
      <c r="I169" s="426">
        <v>21.79</v>
      </c>
      <c r="J169" s="538" t="s">
        <v>2202</v>
      </c>
      <c r="K169" s="529" t="s">
        <v>150</v>
      </c>
      <c r="L169" s="532" t="s">
        <v>1692</v>
      </c>
      <c r="M169" s="584">
        <v>24.529</v>
      </c>
      <c r="N169" s="841">
        <v>0</v>
      </c>
      <c r="O169" s="236">
        <f t="shared" ref="O169" si="21">+N169-M169</f>
        <v>-24.529</v>
      </c>
      <c r="P169" s="426">
        <v>0</v>
      </c>
      <c r="Q169" s="475" t="s">
        <v>91</v>
      </c>
      <c r="R169" s="314" t="s">
        <v>1968</v>
      </c>
      <c r="S169" s="480"/>
      <c r="T169" s="314" t="s">
        <v>686</v>
      </c>
      <c r="U169" s="424" t="s">
        <v>2</v>
      </c>
      <c r="V169" s="509" t="s">
        <v>257</v>
      </c>
      <c r="W169" s="300" t="s">
        <v>1052</v>
      </c>
      <c r="X169" s="296" t="s">
        <v>743</v>
      </c>
      <c r="Y169" s="753" t="s">
        <v>698</v>
      </c>
      <c r="Z169" s="297">
        <v>12</v>
      </c>
      <c r="AA169" s="753"/>
      <c r="AB169" s="298"/>
      <c r="AC169" s="295"/>
      <c r="AD169" s="296"/>
      <c r="AE169" s="753"/>
      <c r="AF169" s="297"/>
      <c r="AG169" s="753"/>
      <c r="AH169" s="298"/>
      <c r="AI169" s="295"/>
      <c r="AJ169" s="296"/>
      <c r="AK169" s="753"/>
      <c r="AL169" s="297"/>
      <c r="AM169" s="753"/>
      <c r="AN169" s="298"/>
      <c r="AO169" s="783"/>
      <c r="AP169" s="503" t="s">
        <v>113</v>
      </c>
      <c r="AQ169" s="759" t="s">
        <v>128</v>
      </c>
      <c r="AR169" s="479"/>
      <c r="AS169" s="525"/>
    </row>
    <row r="170" spans="1:45" ht="24" customHeight="1">
      <c r="A170" s="238"/>
      <c r="B170" s="659" t="s">
        <v>282</v>
      </c>
      <c r="C170" s="659"/>
      <c r="D170" s="659"/>
      <c r="E170" s="660"/>
      <c r="F170" s="470"/>
      <c r="G170" s="470"/>
      <c r="H170" s="660"/>
      <c r="I170" s="660"/>
      <c r="J170" s="661"/>
      <c r="K170" s="662"/>
      <c r="L170" s="662"/>
      <c r="M170" s="660"/>
      <c r="N170" s="854"/>
      <c r="O170" s="660"/>
      <c r="P170" s="663"/>
      <c r="Q170" s="523"/>
      <c r="R170" s="664"/>
      <c r="S170" s="658"/>
      <c r="T170" s="658"/>
      <c r="U170" s="658"/>
      <c r="V170" s="665"/>
      <c r="W170" s="639"/>
      <c r="X170" s="639"/>
      <c r="Y170" s="639"/>
      <c r="Z170" s="640"/>
      <c r="AA170" s="639"/>
      <c r="AB170" s="639"/>
      <c r="AC170" s="639"/>
      <c r="AD170" s="639"/>
      <c r="AE170" s="639"/>
      <c r="AF170" s="639"/>
      <c r="AG170" s="639"/>
      <c r="AH170" s="639"/>
      <c r="AI170" s="639"/>
      <c r="AJ170" s="639"/>
      <c r="AK170" s="639"/>
      <c r="AL170" s="639"/>
      <c r="AM170" s="639"/>
      <c r="AN170" s="639"/>
      <c r="AO170" s="639"/>
      <c r="AP170" s="657"/>
      <c r="AQ170" s="658"/>
      <c r="AR170" s="658"/>
      <c r="AS170" s="525"/>
    </row>
    <row r="171" spans="1:45" ht="60" customHeight="1">
      <c r="A171" s="590">
        <v>143</v>
      </c>
      <c r="B171" s="314" t="s">
        <v>1137</v>
      </c>
      <c r="C171" s="235" t="s">
        <v>226</v>
      </c>
      <c r="D171" s="235" t="s">
        <v>170</v>
      </c>
      <c r="E171" s="245">
        <v>314.66399999999999</v>
      </c>
      <c r="F171" s="426">
        <v>0</v>
      </c>
      <c r="G171" s="234">
        <v>0</v>
      </c>
      <c r="H171" s="245">
        <v>314.66399999999999</v>
      </c>
      <c r="I171" s="426">
        <v>282.52856000000003</v>
      </c>
      <c r="J171" s="531" t="s">
        <v>1339</v>
      </c>
      <c r="K171" s="529" t="s">
        <v>91</v>
      </c>
      <c r="L171" s="532" t="s">
        <v>1484</v>
      </c>
      <c r="M171" s="426">
        <v>297.96899999999999</v>
      </c>
      <c r="N171" s="841">
        <v>306.17200000000003</v>
      </c>
      <c r="O171" s="236">
        <f t="shared" si="20"/>
        <v>8.2030000000000314</v>
      </c>
      <c r="P171" s="426">
        <v>0</v>
      </c>
      <c r="Q171" s="475" t="s">
        <v>91</v>
      </c>
      <c r="R171" s="314" t="s">
        <v>1969</v>
      </c>
      <c r="S171" s="480"/>
      <c r="T171" s="498" t="s">
        <v>1100</v>
      </c>
      <c r="U171" s="501" t="s">
        <v>1095</v>
      </c>
      <c r="V171" s="502" t="s">
        <v>1096</v>
      </c>
      <c r="W171" s="300" t="s">
        <v>1052</v>
      </c>
      <c r="X171" s="296"/>
      <c r="Y171" s="753" t="s">
        <v>1231</v>
      </c>
      <c r="Z171" s="297">
        <v>139</v>
      </c>
      <c r="AA171" s="753"/>
      <c r="AB171" s="298"/>
      <c r="AC171" s="295"/>
      <c r="AD171" s="296"/>
      <c r="AE171" s="753"/>
      <c r="AF171" s="297"/>
      <c r="AG171" s="753"/>
      <c r="AH171" s="298"/>
      <c r="AI171" s="295"/>
      <c r="AJ171" s="296"/>
      <c r="AK171" s="753"/>
      <c r="AL171" s="297"/>
      <c r="AM171" s="753"/>
      <c r="AN171" s="298"/>
      <c r="AO171" s="783"/>
      <c r="AP171" s="293" t="s">
        <v>1138</v>
      </c>
      <c r="AQ171" s="521" t="s">
        <v>128</v>
      </c>
      <c r="AR171" s="521" t="s">
        <v>128</v>
      </c>
      <c r="AS171" s="522"/>
    </row>
    <row r="172" spans="1:45" ht="24" customHeight="1">
      <c r="A172" s="238"/>
      <c r="B172" s="659" t="s">
        <v>283</v>
      </c>
      <c r="C172" s="659"/>
      <c r="D172" s="659"/>
      <c r="E172" s="660"/>
      <c r="F172" s="470"/>
      <c r="G172" s="470"/>
      <c r="H172" s="660"/>
      <c r="I172" s="660"/>
      <c r="J172" s="661"/>
      <c r="K172" s="662"/>
      <c r="L172" s="662"/>
      <c r="M172" s="660"/>
      <c r="N172" s="854"/>
      <c r="O172" s="660"/>
      <c r="P172" s="663"/>
      <c r="Q172" s="523"/>
      <c r="R172" s="664"/>
      <c r="S172" s="658"/>
      <c r="T172" s="658"/>
      <c r="U172" s="658"/>
      <c r="V172" s="665"/>
      <c r="W172" s="639"/>
      <c r="X172" s="639"/>
      <c r="Y172" s="639"/>
      <c r="Z172" s="640"/>
      <c r="AA172" s="639"/>
      <c r="AB172" s="639"/>
      <c r="AC172" s="639"/>
      <c r="AD172" s="639"/>
      <c r="AE172" s="639"/>
      <c r="AF172" s="639"/>
      <c r="AG172" s="639"/>
      <c r="AH172" s="639"/>
      <c r="AI172" s="639"/>
      <c r="AJ172" s="639"/>
      <c r="AK172" s="639"/>
      <c r="AL172" s="639"/>
      <c r="AM172" s="639"/>
      <c r="AN172" s="639"/>
      <c r="AO172" s="639"/>
      <c r="AP172" s="657"/>
      <c r="AQ172" s="658"/>
      <c r="AR172" s="658"/>
      <c r="AS172" s="525"/>
    </row>
    <row r="173" spans="1:45" ht="60.75" customHeight="1">
      <c r="A173" s="590">
        <v>144</v>
      </c>
      <c r="B173" s="314" t="s">
        <v>1139</v>
      </c>
      <c r="C173" s="235" t="s">
        <v>1140</v>
      </c>
      <c r="D173" s="235" t="s">
        <v>170</v>
      </c>
      <c r="E173" s="245">
        <v>117.96599999999999</v>
      </c>
      <c r="F173" s="769">
        <v>0</v>
      </c>
      <c r="G173" s="234">
        <v>0</v>
      </c>
      <c r="H173" s="245">
        <v>117.96599999999999</v>
      </c>
      <c r="I173" s="426">
        <v>105.672303</v>
      </c>
      <c r="J173" s="531" t="s">
        <v>1339</v>
      </c>
      <c r="K173" s="529" t="s">
        <v>91</v>
      </c>
      <c r="L173" s="532" t="s">
        <v>1485</v>
      </c>
      <c r="M173" s="426">
        <v>121.425</v>
      </c>
      <c r="N173" s="841">
        <v>142.988</v>
      </c>
      <c r="O173" s="236">
        <f t="shared" si="20"/>
        <v>21.563000000000002</v>
      </c>
      <c r="P173" s="426">
        <v>0</v>
      </c>
      <c r="Q173" s="475" t="s">
        <v>91</v>
      </c>
      <c r="R173" s="314" t="s">
        <v>1970</v>
      </c>
      <c r="S173" s="480"/>
      <c r="T173" s="498" t="s">
        <v>1100</v>
      </c>
      <c r="U173" s="501" t="s">
        <v>1095</v>
      </c>
      <c r="V173" s="502" t="s">
        <v>1096</v>
      </c>
      <c r="W173" s="300" t="s">
        <v>1052</v>
      </c>
      <c r="X173" s="296"/>
      <c r="Y173" s="753" t="s">
        <v>1233</v>
      </c>
      <c r="Z173" s="297">
        <v>140</v>
      </c>
      <c r="AA173" s="753"/>
      <c r="AB173" s="298"/>
      <c r="AC173" s="295"/>
      <c r="AD173" s="296"/>
      <c r="AE173" s="753"/>
      <c r="AF173" s="297"/>
      <c r="AG173" s="753"/>
      <c r="AH173" s="298"/>
      <c r="AI173" s="295"/>
      <c r="AJ173" s="296"/>
      <c r="AK173" s="753"/>
      <c r="AL173" s="297"/>
      <c r="AM173" s="753"/>
      <c r="AN173" s="298"/>
      <c r="AO173" s="783"/>
      <c r="AP173" s="293" t="s">
        <v>727</v>
      </c>
      <c r="AQ173" s="521" t="s">
        <v>128</v>
      </c>
      <c r="AR173" s="521"/>
      <c r="AS173" s="522"/>
    </row>
    <row r="174" spans="1:45" ht="60.75" customHeight="1">
      <c r="A174" s="590">
        <v>145</v>
      </c>
      <c r="B174" s="314" t="s">
        <v>1141</v>
      </c>
      <c r="C174" s="235" t="s">
        <v>269</v>
      </c>
      <c r="D174" s="235" t="s">
        <v>170</v>
      </c>
      <c r="E174" s="245">
        <v>44.02</v>
      </c>
      <c r="F174" s="426">
        <v>0</v>
      </c>
      <c r="G174" s="234">
        <v>0</v>
      </c>
      <c r="H174" s="426">
        <v>44.02</v>
      </c>
      <c r="I174" s="426">
        <v>43.396371000000002</v>
      </c>
      <c r="J174" s="531" t="s">
        <v>1339</v>
      </c>
      <c r="K174" s="529" t="s">
        <v>91</v>
      </c>
      <c r="L174" s="532" t="s">
        <v>1486</v>
      </c>
      <c r="M174" s="426">
        <v>23.359000000000002</v>
      </c>
      <c r="N174" s="841">
        <v>23.515000000000001</v>
      </c>
      <c r="O174" s="236">
        <f t="shared" si="20"/>
        <v>0.15599999999999881</v>
      </c>
      <c r="P174" s="426">
        <v>0</v>
      </c>
      <c r="Q174" s="475" t="s">
        <v>91</v>
      </c>
      <c r="R174" s="314" t="s">
        <v>1971</v>
      </c>
      <c r="S174" s="480"/>
      <c r="T174" s="498" t="s">
        <v>1100</v>
      </c>
      <c r="U174" s="501" t="s">
        <v>1095</v>
      </c>
      <c r="V174" s="502" t="s">
        <v>1096</v>
      </c>
      <c r="W174" s="300" t="s">
        <v>1052</v>
      </c>
      <c r="X174" s="296"/>
      <c r="Y174" s="753" t="s">
        <v>698</v>
      </c>
      <c r="Z174" s="297">
        <v>141</v>
      </c>
      <c r="AA174" s="753"/>
      <c r="AB174" s="298"/>
      <c r="AC174" s="295"/>
      <c r="AD174" s="296"/>
      <c r="AE174" s="753"/>
      <c r="AF174" s="297"/>
      <c r="AG174" s="753"/>
      <c r="AH174" s="298"/>
      <c r="AI174" s="295"/>
      <c r="AJ174" s="296"/>
      <c r="AK174" s="753"/>
      <c r="AL174" s="297"/>
      <c r="AM174" s="753"/>
      <c r="AN174" s="298"/>
      <c r="AO174" s="783"/>
      <c r="AP174" s="503" t="s">
        <v>648</v>
      </c>
      <c r="AQ174" s="521" t="s">
        <v>128</v>
      </c>
      <c r="AR174" s="521"/>
      <c r="AS174" s="522"/>
    </row>
    <row r="175" spans="1:45" s="482" customFormat="1" ht="21.6" customHeight="1">
      <c r="A175" s="667"/>
      <c r="B175" s="668" t="s">
        <v>284</v>
      </c>
      <c r="C175" s="668"/>
      <c r="D175" s="668"/>
      <c r="E175" s="669"/>
      <c r="F175" s="670"/>
      <c r="G175" s="670"/>
      <c r="H175" s="669"/>
      <c r="I175" s="669"/>
      <c r="J175" s="671"/>
      <c r="K175" s="672"/>
      <c r="L175" s="672"/>
      <c r="M175" s="669"/>
      <c r="N175" s="855"/>
      <c r="O175" s="669"/>
      <c r="P175" s="673"/>
      <c r="Q175" s="674"/>
      <c r="R175" s="675"/>
      <c r="S175" s="676"/>
      <c r="T175" s="676"/>
      <c r="U175" s="676"/>
      <c r="V175" s="677"/>
      <c r="W175" s="639"/>
      <c r="X175" s="639"/>
      <c r="Y175" s="639"/>
      <c r="Z175" s="640"/>
      <c r="AA175" s="639"/>
      <c r="AB175" s="639"/>
      <c r="AC175" s="639"/>
      <c r="AD175" s="639"/>
      <c r="AE175" s="639"/>
      <c r="AF175" s="639"/>
      <c r="AG175" s="639"/>
      <c r="AH175" s="639"/>
      <c r="AI175" s="639"/>
      <c r="AJ175" s="639"/>
      <c r="AK175" s="639"/>
      <c r="AL175" s="639"/>
      <c r="AM175" s="639"/>
      <c r="AN175" s="639"/>
      <c r="AO175" s="639"/>
      <c r="AP175" s="678"/>
      <c r="AQ175" s="676"/>
      <c r="AR175" s="676"/>
      <c r="AS175" s="679"/>
    </row>
    <row r="176" spans="1:45" ht="24" customHeight="1">
      <c r="A176" s="238"/>
      <c r="B176" s="659" t="s">
        <v>285</v>
      </c>
      <c r="C176" s="659"/>
      <c r="D176" s="659"/>
      <c r="E176" s="660"/>
      <c r="F176" s="470"/>
      <c r="G176" s="470"/>
      <c r="H176" s="660"/>
      <c r="I176" s="660"/>
      <c r="J176" s="661"/>
      <c r="K176" s="662"/>
      <c r="L176" s="662"/>
      <c r="M176" s="660"/>
      <c r="N176" s="854"/>
      <c r="O176" s="660"/>
      <c r="P176" s="663"/>
      <c r="Q176" s="523"/>
      <c r="R176" s="664"/>
      <c r="S176" s="658"/>
      <c r="T176" s="658"/>
      <c r="U176" s="658"/>
      <c r="V176" s="665"/>
      <c r="W176" s="639"/>
      <c r="X176" s="639"/>
      <c r="Y176" s="639"/>
      <c r="Z176" s="640"/>
      <c r="AA176" s="639"/>
      <c r="AB176" s="639"/>
      <c r="AC176" s="639"/>
      <c r="AD176" s="639"/>
      <c r="AE176" s="639"/>
      <c r="AF176" s="639"/>
      <c r="AG176" s="639"/>
      <c r="AH176" s="639"/>
      <c r="AI176" s="639"/>
      <c r="AJ176" s="639"/>
      <c r="AK176" s="639"/>
      <c r="AL176" s="639"/>
      <c r="AM176" s="639"/>
      <c r="AN176" s="639"/>
      <c r="AO176" s="639"/>
      <c r="AP176" s="657"/>
      <c r="AQ176" s="658"/>
      <c r="AR176" s="658"/>
      <c r="AS176" s="525"/>
    </row>
    <row r="177" spans="1:45" ht="30.75" customHeight="1">
      <c r="A177" s="924">
        <v>146</v>
      </c>
      <c r="B177" s="928" t="s">
        <v>286</v>
      </c>
      <c r="C177" s="930" t="s">
        <v>253</v>
      </c>
      <c r="D177" s="930" t="s">
        <v>1087</v>
      </c>
      <c r="E177" s="246">
        <v>99.08</v>
      </c>
      <c r="F177" s="426">
        <v>0</v>
      </c>
      <c r="G177" s="237">
        <v>0</v>
      </c>
      <c r="H177" s="246">
        <f t="shared" ref="H177:H183" si="22">E177+F177-G177</f>
        <v>99.08</v>
      </c>
      <c r="I177" s="426">
        <v>95.6</v>
      </c>
      <c r="J177" s="926" t="s">
        <v>1339</v>
      </c>
      <c r="K177" s="939" t="s">
        <v>1348</v>
      </c>
      <c r="L177" s="941" t="s">
        <v>1349</v>
      </c>
      <c r="M177" s="246">
        <v>99.08</v>
      </c>
      <c r="N177" s="850">
        <v>94.908000000000001</v>
      </c>
      <c r="O177" s="236">
        <f t="shared" si="20"/>
        <v>-4.171999999999997</v>
      </c>
      <c r="P177" s="426">
        <v>0</v>
      </c>
      <c r="Q177" s="887" t="s">
        <v>91</v>
      </c>
      <c r="R177" s="915" t="s">
        <v>1568</v>
      </c>
      <c r="S177" s="887"/>
      <c r="T177" s="498" t="s">
        <v>621</v>
      </c>
      <c r="U177" s="503" t="s">
        <v>2</v>
      </c>
      <c r="V177" s="504" t="s">
        <v>287</v>
      </c>
      <c r="W177" s="885" t="s">
        <v>1052</v>
      </c>
      <c r="X177" s="885"/>
      <c r="Y177" s="885" t="s">
        <v>1298</v>
      </c>
      <c r="Z177" s="895">
        <v>142</v>
      </c>
      <c r="AA177" s="885"/>
      <c r="AB177" s="897"/>
      <c r="AC177" s="893"/>
      <c r="AD177" s="885"/>
      <c r="AE177" s="885"/>
      <c r="AF177" s="895"/>
      <c r="AG177" s="885"/>
      <c r="AH177" s="897"/>
      <c r="AI177" s="893"/>
      <c r="AJ177" s="885"/>
      <c r="AK177" s="885"/>
      <c r="AL177" s="895"/>
      <c r="AM177" s="885"/>
      <c r="AN177" s="897"/>
      <c r="AO177" s="943"/>
      <c r="AP177" s="475" t="s">
        <v>727</v>
      </c>
      <c r="AQ177" s="479" t="s">
        <v>128</v>
      </c>
      <c r="AR177" s="479"/>
      <c r="AS177" s="227"/>
    </row>
    <row r="178" spans="1:45" ht="30.75" customHeight="1">
      <c r="A178" s="925"/>
      <c r="B178" s="929"/>
      <c r="C178" s="931"/>
      <c r="D178" s="931"/>
      <c r="E178" s="552">
        <v>0</v>
      </c>
      <c r="F178" s="551">
        <v>0</v>
      </c>
      <c r="G178" s="550">
        <v>0</v>
      </c>
      <c r="H178" s="552">
        <f t="shared" si="22"/>
        <v>0</v>
      </c>
      <c r="I178" s="552">
        <v>0</v>
      </c>
      <c r="J178" s="932"/>
      <c r="K178" s="940"/>
      <c r="L178" s="942"/>
      <c r="M178" s="246">
        <v>0</v>
      </c>
      <c r="N178" s="850">
        <v>0</v>
      </c>
      <c r="O178" s="236">
        <f t="shared" si="20"/>
        <v>0</v>
      </c>
      <c r="P178" s="426">
        <v>0</v>
      </c>
      <c r="Q178" s="888"/>
      <c r="R178" s="916"/>
      <c r="S178" s="888"/>
      <c r="T178" s="563" t="s">
        <v>621</v>
      </c>
      <c r="U178" s="553" t="s">
        <v>2</v>
      </c>
      <c r="V178" s="554" t="s">
        <v>1088</v>
      </c>
      <c r="W178" s="886"/>
      <c r="X178" s="886"/>
      <c r="Y178" s="886"/>
      <c r="Z178" s="896"/>
      <c r="AA178" s="886"/>
      <c r="AB178" s="898"/>
      <c r="AC178" s="894"/>
      <c r="AD178" s="886"/>
      <c r="AE178" s="886"/>
      <c r="AF178" s="896"/>
      <c r="AG178" s="886"/>
      <c r="AH178" s="898"/>
      <c r="AI178" s="894"/>
      <c r="AJ178" s="886"/>
      <c r="AK178" s="886"/>
      <c r="AL178" s="896"/>
      <c r="AM178" s="886"/>
      <c r="AN178" s="898"/>
      <c r="AO178" s="944"/>
      <c r="AP178" s="773" t="s">
        <v>727</v>
      </c>
      <c r="AQ178" s="479" t="s">
        <v>128</v>
      </c>
      <c r="AR178" s="479"/>
      <c r="AS178" s="227"/>
    </row>
    <row r="179" spans="1:45" ht="60" customHeight="1">
      <c r="A179" s="590">
        <v>147</v>
      </c>
      <c r="B179" s="314" t="s">
        <v>288</v>
      </c>
      <c r="C179" s="235" t="s">
        <v>191</v>
      </c>
      <c r="D179" s="235" t="s">
        <v>1089</v>
      </c>
      <c r="E179" s="245">
        <v>18.7</v>
      </c>
      <c r="F179" s="426">
        <v>0</v>
      </c>
      <c r="G179" s="237">
        <v>0</v>
      </c>
      <c r="H179" s="426">
        <f t="shared" si="22"/>
        <v>18.7</v>
      </c>
      <c r="I179" s="426">
        <v>19</v>
      </c>
      <c r="J179" s="531" t="s">
        <v>1339</v>
      </c>
      <c r="K179" s="475" t="s">
        <v>91</v>
      </c>
      <c r="L179" s="240" t="s">
        <v>1350</v>
      </c>
      <c r="M179" s="426">
        <v>18.7</v>
      </c>
      <c r="N179" s="841">
        <v>18.7</v>
      </c>
      <c r="O179" s="236">
        <f t="shared" si="20"/>
        <v>0</v>
      </c>
      <c r="P179" s="426">
        <v>0</v>
      </c>
      <c r="Q179" s="475" t="s">
        <v>91</v>
      </c>
      <c r="R179" s="240" t="s">
        <v>1569</v>
      </c>
      <c r="S179" s="480"/>
      <c r="T179" s="498" t="s">
        <v>621</v>
      </c>
      <c r="U179" s="503" t="s">
        <v>2</v>
      </c>
      <c r="V179" s="504" t="s">
        <v>287</v>
      </c>
      <c r="W179" s="300" t="s">
        <v>1052</v>
      </c>
      <c r="X179" s="296"/>
      <c r="Y179" s="753" t="s">
        <v>1298</v>
      </c>
      <c r="Z179" s="578">
        <v>143</v>
      </c>
      <c r="AA179" s="753"/>
      <c r="AB179" s="298"/>
      <c r="AC179" s="295"/>
      <c r="AD179" s="296"/>
      <c r="AE179" s="753"/>
      <c r="AF179" s="297"/>
      <c r="AG179" s="753"/>
      <c r="AH179" s="298"/>
      <c r="AI179" s="295"/>
      <c r="AJ179" s="296"/>
      <c r="AK179" s="753"/>
      <c r="AL179" s="297"/>
      <c r="AM179" s="753"/>
      <c r="AN179" s="298"/>
      <c r="AO179" s="783"/>
      <c r="AP179" s="293" t="s">
        <v>727</v>
      </c>
      <c r="AQ179" s="479"/>
      <c r="AR179" s="479" t="s">
        <v>128</v>
      </c>
      <c r="AS179" s="227"/>
    </row>
    <row r="180" spans="1:45" ht="143.25" customHeight="1">
      <c r="A180" s="590">
        <v>148</v>
      </c>
      <c r="B180" s="314" t="s">
        <v>672</v>
      </c>
      <c r="C180" s="235" t="s">
        <v>196</v>
      </c>
      <c r="D180" s="235" t="s">
        <v>170</v>
      </c>
      <c r="E180" s="245">
        <v>64.349999999999994</v>
      </c>
      <c r="F180" s="426">
        <v>0</v>
      </c>
      <c r="G180" s="237">
        <v>0</v>
      </c>
      <c r="H180" s="426">
        <f t="shared" si="22"/>
        <v>64.349999999999994</v>
      </c>
      <c r="I180" s="426">
        <v>64</v>
      </c>
      <c r="J180" s="531" t="s">
        <v>1339</v>
      </c>
      <c r="K180" s="475" t="s">
        <v>91</v>
      </c>
      <c r="L180" s="240" t="s">
        <v>1351</v>
      </c>
      <c r="M180" s="426">
        <v>94.35</v>
      </c>
      <c r="N180" s="841">
        <v>94.35</v>
      </c>
      <c r="O180" s="236">
        <f t="shared" si="20"/>
        <v>0</v>
      </c>
      <c r="P180" s="426">
        <v>0</v>
      </c>
      <c r="Q180" s="475" t="s">
        <v>91</v>
      </c>
      <c r="R180" s="240" t="s">
        <v>1570</v>
      </c>
      <c r="S180" s="480"/>
      <c r="T180" s="498" t="s">
        <v>621</v>
      </c>
      <c r="U180" s="503" t="s">
        <v>2</v>
      </c>
      <c r="V180" s="504" t="s">
        <v>287</v>
      </c>
      <c r="W180" s="300" t="s">
        <v>1052</v>
      </c>
      <c r="X180" s="296"/>
      <c r="Y180" s="753" t="s">
        <v>1298</v>
      </c>
      <c r="Z180" s="578">
        <v>144</v>
      </c>
      <c r="AA180" s="753"/>
      <c r="AB180" s="298"/>
      <c r="AC180" s="295"/>
      <c r="AD180" s="296"/>
      <c r="AE180" s="753"/>
      <c r="AF180" s="297"/>
      <c r="AG180" s="753"/>
      <c r="AH180" s="298"/>
      <c r="AI180" s="295"/>
      <c r="AJ180" s="296"/>
      <c r="AK180" s="753"/>
      <c r="AL180" s="297"/>
      <c r="AM180" s="753"/>
      <c r="AN180" s="298"/>
      <c r="AO180" s="783"/>
      <c r="AP180" s="293" t="s">
        <v>1222</v>
      </c>
      <c r="AQ180" s="479"/>
      <c r="AR180" s="479" t="s">
        <v>128</v>
      </c>
      <c r="AS180" s="227"/>
    </row>
    <row r="181" spans="1:45" ht="111" customHeight="1">
      <c r="A181" s="590">
        <v>149</v>
      </c>
      <c r="B181" s="314" t="s">
        <v>1289</v>
      </c>
      <c r="C181" s="235" t="s">
        <v>196</v>
      </c>
      <c r="D181" s="235" t="s">
        <v>170</v>
      </c>
      <c r="E181" s="245">
        <v>28.215</v>
      </c>
      <c r="F181" s="426">
        <v>0</v>
      </c>
      <c r="G181" s="237">
        <v>0</v>
      </c>
      <c r="H181" s="426">
        <f t="shared" si="22"/>
        <v>28.215</v>
      </c>
      <c r="I181" s="426">
        <v>28</v>
      </c>
      <c r="J181" s="526" t="s">
        <v>1711</v>
      </c>
      <c r="K181" s="529" t="s">
        <v>91</v>
      </c>
      <c r="L181" s="540" t="s">
        <v>1712</v>
      </c>
      <c r="M181" s="426">
        <v>63.735999999999997</v>
      </c>
      <c r="N181" s="841">
        <v>55.680999999999997</v>
      </c>
      <c r="O181" s="236">
        <f t="shared" si="20"/>
        <v>-8.0549999999999997</v>
      </c>
      <c r="P181" s="426">
        <v>0</v>
      </c>
      <c r="Q181" s="475" t="s">
        <v>91</v>
      </c>
      <c r="R181" s="240" t="s">
        <v>1807</v>
      </c>
      <c r="S181" s="480"/>
      <c r="T181" s="498" t="s">
        <v>621</v>
      </c>
      <c r="U181" s="503" t="s">
        <v>2</v>
      </c>
      <c r="V181" s="504" t="s">
        <v>287</v>
      </c>
      <c r="W181" s="300" t="s">
        <v>1052</v>
      </c>
      <c r="X181" s="296"/>
      <c r="Y181" s="753" t="s">
        <v>1298</v>
      </c>
      <c r="Z181" s="297">
        <v>145</v>
      </c>
      <c r="AA181" s="753"/>
      <c r="AB181" s="298"/>
      <c r="AC181" s="295"/>
      <c r="AD181" s="296"/>
      <c r="AE181" s="753"/>
      <c r="AF181" s="297"/>
      <c r="AG181" s="753"/>
      <c r="AH181" s="298"/>
      <c r="AI181" s="295"/>
      <c r="AJ181" s="296"/>
      <c r="AK181" s="753"/>
      <c r="AL181" s="297"/>
      <c r="AM181" s="753"/>
      <c r="AN181" s="298"/>
      <c r="AO181" s="783"/>
      <c r="AP181" s="293" t="s">
        <v>115</v>
      </c>
      <c r="AQ181" s="479" t="s">
        <v>128</v>
      </c>
      <c r="AR181" s="479"/>
      <c r="AS181" s="227"/>
    </row>
    <row r="182" spans="1:45" ht="95.25" customHeight="1">
      <c r="A182" s="590">
        <v>150</v>
      </c>
      <c r="B182" s="314" t="s">
        <v>289</v>
      </c>
      <c r="C182" s="235" t="s">
        <v>186</v>
      </c>
      <c r="D182" s="235" t="s">
        <v>170</v>
      </c>
      <c r="E182" s="245">
        <v>404.13499999999999</v>
      </c>
      <c r="F182" s="769">
        <v>0</v>
      </c>
      <c r="G182" s="237">
        <v>0</v>
      </c>
      <c r="H182" s="426">
        <f t="shared" si="22"/>
        <v>404.13499999999999</v>
      </c>
      <c r="I182" s="426">
        <v>327.39999999999998</v>
      </c>
      <c r="J182" s="531" t="s">
        <v>1678</v>
      </c>
      <c r="K182" s="529" t="s">
        <v>91</v>
      </c>
      <c r="L182" s="532" t="s">
        <v>1679</v>
      </c>
      <c r="M182" s="426">
        <v>370.036</v>
      </c>
      <c r="N182" s="841">
        <v>360.42500000000001</v>
      </c>
      <c r="O182" s="236">
        <f t="shared" si="20"/>
        <v>-9.61099999999999</v>
      </c>
      <c r="P182" s="477">
        <v>0</v>
      </c>
      <c r="Q182" s="475" t="s">
        <v>91</v>
      </c>
      <c r="R182" s="314" t="s">
        <v>1838</v>
      </c>
      <c r="S182" s="480"/>
      <c r="T182" s="498" t="s">
        <v>621</v>
      </c>
      <c r="U182" s="503" t="s">
        <v>2</v>
      </c>
      <c r="V182" s="504" t="s">
        <v>287</v>
      </c>
      <c r="W182" s="300" t="s">
        <v>1052</v>
      </c>
      <c r="X182" s="296"/>
      <c r="Y182" s="753" t="s">
        <v>1298</v>
      </c>
      <c r="Z182" s="297">
        <v>146</v>
      </c>
      <c r="AA182" s="753"/>
      <c r="AB182" s="298"/>
      <c r="AC182" s="295"/>
      <c r="AD182" s="296"/>
      <c r="AE182" s="753"/>
      <c r="AF182" s="297"/>
      <c r="AG182" s="753"/>
      <c r="AH182" s="298"/>
      <c r="AI182" s="295"/>
      <c r="AJ182" s="296"/>
      <c r="AK182" s="753"/>
      <c r="AL182" s="297"/>
      <c r="AM182" s="753"/>
      <c r="AN182" s="298"/>
      <c r="AO182" s="783"/>
      <c r="AP182" s="293" t="s">
        <v>115</v>
      </c>
      <c r="AQ182" s="479" t="s">
        <v>128</v>
      </c>
      <c r="AR182" s="479"/>
      <c r="AS182" s="227"/>
    </row>
    <row r="183" spans="1:45" ht="174" customHeight="1">
      <c r="A183" s="590">
        <v>151</v>
      </c>
      <c r="B183" s="235" t="s">
        <v>1056</v>
      </c>
      <c r="C183" s="235" t="s">
        <v>192</v>
      </c>
      <c r="D183" s="235" t="s">
        <v>1331</v>
      </c>
      <c r="E183" s="245">
        <v>124.907</v>
      </c>
      <c r="F183" s="426">
        <v>0</v>
      </c>
      <c r="G183" s="426">
        <v>0</v>
      </c>
      <c r="H183" s="426">
        <f t="shared" si="22"/>
        <v>124.907</v>
      </c>
      <c r="I183" s="426">
        <v>102.8</v>
      </c>
      <c r="J183" s="531" t="s">
        <v>1670</v>
      </c>
      <c r="K183" s="529" t="s">
        <v>150</v>
      </c>
      <c r="L183" s="532" t="s">
        <v>1671</v>
      </c>
      <c r="M183" s="245">
        <v>79.635000000000005</v>
      </c>
      <c r="N183" s="841">
        <v>78.132999999999996</v>
      </c>
      <c r="O183" s="236">
        <f t="shared" si="20"/>
        <v>-1.5020000000000095</v>
      </c>
      <c r="P183" s="426">
        <v>0</v>
      </c>
      <c r="Q183" s="475" t="s">
        <v>148</v>
      </c>
      <c r="R183" s="314" t="s">
        <v>1839</v>
      </c>
      <c r="S183" s="480"/>
      <c r="T183" s="255" t="s">
        <v>619</v>
      </c>
      <c r="U183" s="503" t="s">
        <v>2</v>
      </c>
      <c r="V183" s="504" t="s">
        <v>290</v>
      </c>
      <c r="W183" s="300" t="s">
        <v>1052</v>
      </c>
      <c r="X183" s="296"/>
      <c r="Y183" s="302" t="s">
        <v>1298</v>
      </c>
      <c r="Z183" s="297">
        <v>148</v>
      </c>
      <c r="AA183" s="753"/>
      <c r="AB183" s="298"/>
      <c r="AC183" s="295"/>
      <c r="AD183" s="296"/>
      <c r="AE183" s="753"/>
      <c r="AF183" s="297"/>
      <c r="AG183" s="753"/>
      <c r="AH183" s="298"/>
      <c r="AI183" s="295"/>
      <c r="AJ183" s="296"/>
      <c r="AK183" s="753"/>
      <c r="AL183" s="297"/>
      <c r="AM183" s="753"/>
      <c r="AN183" s="298"/>
      <c r="AO183" s="783"/>
      <c r="AP183" s="755" t="s">
        <v>114</v>
      </c>
      <c r="AQ183" s="479" t="s">
        <v>128</v>
      </c>
      <c r="AR183" s="479"/>
      <c r="AS183" s="227" t="s">
        <v>119</v>
      </c>
    </row>
    <row r="184" spans="1:45" ht="60" customHeight="1">
      <c r="A184" s="590">
        <v>152</v>
      </c>
      <c r="B184" s="314" t="s">
        <v>691</v>
      </c>
      <c r="C184" s="235" t="s">
        <v>1175</v>
      </c>
      <c r="D184" s="235" t="s">
        <v>170</v>
      </c>
      <c r="E184" s="245">
        <v>30.768000000000001</v>
      </c>
      <c r="F184" s="426">
        <v>0</v>
      </c>
      <c r="G184" s="426">
        <v>0</v>
      </c>
      <c r="H184" s="426">
        <f t="shared" ref="H184" si="23">E184+F184-G184</f>
        <v>30.768000000000001</v>
      </c>
      <c r="I184" s="426">
        <v>30.767969999999998</v>
      </c>
      <c r="J184" s="531" t="s">
        <v>1666</v>
      </c>
      <c r="K184" s="529" t="s">
        <v>91</v>
      </c>
      <c r="L184" s="532" t="s">
        <v>1667</v>
      </c>
      <c r="M184" s="426">
        <v>30.806999999999999</v>
      </c>
      <c r="N184" s="841">
        <v>26.53</v>
      </c>
      <c r="O184" s="236">
        <f t="shared" ref="O184" si="24">+N184-M184</f>
        <v>-4.2769999999999975</v>
      </c>
      <c r="P184" s="426">
        <v>0</v>
      </c>
      <c r="Q184" s="475" t="s">
        <v>91</v>
      </c>
      <c r="R184" s="314" t="s">
        <v>1808</v>
      </c>
      <c r="S184" s="480"/>
      <c r="T184" s="498" t="s">
        <v>621</v>
      </c>
      <c r="U184" s="503" t="s">
        <v>2</v>
      </c>
      <c r="V184" s="504" t="s">
        <v>290</v>
      </c>
      <c r="W184" s="300" t="s">
        <v>1052</v>
      </c>
      <c r="X184" s="296" t="s">
        <v>743</v>
      </c>
      <c r="Y184" s="753" t="s">
        <v>1298</v>
      </c>
      <c r="Z184" s="297">
        <v>13</v>
      </c>
      <c r="AA184" s="753"/>
      <c r="AB184" s="298"/>
      <c r="AC184" s="295"/>
      <c r="AD184" s="296"/>
      <c r="AE184" s="753"/>
      <c r="AF184" s="297"/>
      <c r="AG184" s="753"/>
      <c r="AH184" s="298"/>
      <c r="AI184" s="295"/>
      <c r="AJ184" s="296"/>
      <c r="AK184" s="753"/>
      <c r="AL184" s="297"/>
      <c r="AM184" s="753"/>
      <c r="AN184" s="298"/>
      <c r="AO184" s="783"/>
      <c r="AP184" s="293" t="s">
        <v>113</v>
      </c>
      <c r="AQ184" s="479"/>
      <c r="AR184" s="479" t="s">
        <v>128</v>
      </c>
      <c r="AS184" s="227"/>
    </row>
    <row r="185" spans="1:45" ht="24" customHeight="1">
      <c r="A185" s="238"/>
      <c r="B185" s="659" t="s">
        <v>291</v>
      </c>
      <c r="C185" s="659"/>
      <c r="D185" s="659"/>
      <c r="E185" s="660"/>
      <c r="F185" s="470"/>
      <c r="G185" s="470"/>
      <c r="H185" s="660"/>
      <c r="I185" s="660"/>
      <c r="J185" s="528"/>
      <c r="K185" s="529"/>
      <c r="L185" s="532"/>
      <c r="M185" s="660"/>
      <c r="N185" s="854"/>
      <c r="O185" s="660"/>
      <c r="P185" s="663"/>
      <c r="Q185" s="523"/>
      <c r="R185" s="664"/>
      <c r="S185" s="658"/>
      <c r="T185" s="658"/>
      <c r="U185" s="658"/>
      <c r="V185" s="665"/>
      <c r="W185" s="639"/>
      <c r="X185" s="639"/>
      <c r="Y185" s="639"/>
      <c r="Z185" s="640"/>
      <c r="AA185" s="639"/>
      <c r="AB185" s="639"/>
      <c r="AC185" s="639"/>
      <c r="AD185" s="639"/>
      <c r="AE185" s="639"/>
      <c r="AF185" s="639"/>
      <c r="AG185" s="639"/>
      <c r="AH185" s="639"/>
      <c r="AI185" s="639"/>
      <c r="AJ185" s="639"/>
      <c r="AK185" s="639"/>
      <c r="AL185" s="639"/>
      <c r="AM185" s="639"/>
      <c r="AN185" s="639"/>
      <c r="AO185" s="639"/>
      <c r="AP185" s="657"/>
      <c r="AQ185" s="658"/>
      <c r="AR185" s="658"/>
      <c r="AS185" s="525"/>
    </row>
    <row r="186" spans="1:45" ht="111" customHeight="1">
      <c r="A186" s="590">
        <v>153</v>
      </c>
      <c r="B186" s="314" t="s">
        <v>1057</v>
      </c>
      <c r="C186" s="235" t="s">
        <v>230</v>
      </c>
      <c r="D186" s="235" t="s">
        <v>170</v>
      </c>
      <c r="E186" s="245">
        <v>634.97299999999996</v>
      </c>
      <c r="F186" s="426">
        <v>0</v>
      </c>
      <c r="G186" s="237">
        <v>420</v>
      </c>
      <c r="H186" s="426">
        <f t="shared" ref="H186:H192" si="25">E186+F186-G186</f>
        <v>214.97299999999996</v>
      </c>
      <c r="I186" s="426">
        <v>220</v>
      </c>
      <c r="J186" s="742" t="s">
        <v>1672</v>
      </c>
      <c r="K186" s="529" t="s">
        <v>91</v>
      </c>
      <c r="L186" s="532" t="s">
        <v>1673</v>
      </c>
      <c r="M186" s="426">
        <v>194.47900000000001</v>
      </c>
      <c r="N186" s="841">
        <v>194.13300000000001</v>
      </c>
      <c r="O186" s="236">
        <f t="shared" si="20"/>
        <v>-0.34600000000000364</v>
      </c>
      <c r="P186" s="426">
        <v>0</v>
      </c>
      <c r="Q186" s="475" t="s">
        <v>1618</v>
      </c>
      <c r="R186" s="314" t="s">
        <v>1809</v>
      </c>
      <c r="S186" s="480"/>
      <c r="T186" s="498" t="s">
        <v>621</v>
      </c>
      <c r="U186" s="503" t="s">
        <v>2</v>
      </c>
      <c r="V186" s="504" t="s">
        <v>287</v>
      </c>
      <c r="W186" s="300" t="s">
        <v>1052</v>
      </c>
      <c r="X186" s="296"/>
      <c r="Y186" s="753" t="s">
        <v>1299</v>
      </c>
      <c r="Z186" s="297">
        <v>149</v>
      </c>
      <c r="AA186" s="753"/>
      <c r="AB186" s="298"/>
      <c r="AC186" s="295"/>
      <c r="AD186" s="296"/>
      <c r="AE186" s="753"/>
      <c r="AF186" s="297"/>
      <c r="AG186" s="753"/>
      <c r="AH186" s="298"/>
      <c r="AI186" s="295"/>
      <c r="AJ186" s="296"/>
      <c r="AK186" s="753"/>
      <c r="AL186" s="297"/>
      <c r="AM186" s="753"/>
      <c r="AN186" s="298"/>
      <c r="AO186" s="783"/>
      <c r="AP186" s="293" t="s">
        <v>115</v>
      </c>
      <c r="AQ186" s="479" t="s">
        <v>128</v>
      </c>
      <c r="AR186" s="479"/>
      <c r="AS186" s="227"/>
    </row>
    <row r="187" spans="1:45" ht="147" customHeight="1">
      <c r="A187" s="590">
        <v>154</v>
      </c>
      <c r="B187" s="314" t="s">
        <v>292</v>
      </c>
      <c r="C187" s="235" t="s">
        <v>224</v>
      </c>
      <c r="D187" s="235" t="s">
        <v>170</v>
      </c>
      <c r="E187" s="245">
        <v>29</v>
      </c>
      <c r="F187" s="426">
        <v>0</v>
      </c>
      <c r="G187" s="237">
        <v>0</v>
      </c>
      <c r="H187" s="426">
        <f t="shared" si="25"/>
        <v>29</v>
      </c>
      <c r="I187" s="426">
        <v>23</v>
      </c>
      <c r="J187" s="531" t="s">
        <v>1339</v>
      </c>
      <c r="K187" s="529" t="s">
        <v>91</v>
      </c>
      <c r="L187" s="526" t="s">
        <v>1445</v>
      </c>
      <c r="M187" s="426">
        <v>29</v>
      </c>
      <c r="N187" s="841">
        <v>29</v>
      </c>
      <c r="O187" s="236">
        <f t="shared" si="20"/>
        <v>0</v>
      </c>
      <c r="P187" s="426">
        <v>0</v>
      </c>
      <c r="Q187" s="475" t="s">
        <v>91</v>
      </c>
      <c r="R187" s="314" t="s">
        <v>1571</v>
      </c>
      <c r="S187" s="480"/>
      <c r="T187" s="498" t="s">
        <v>621</v>
      </c>
      <c r="U187" s="503" t="s">
        <v>2</v>
      </c>
      <c r="V187" s="504" t="s">
        <v>287</v>
      </c>
      <c r="W187" s="300" t="s">
        <v>1052</v>
      </c>
      <c r="X187" s="296"/>
      <c r="Y187" s="753" t="s">
        <v>1298</v>
      </c>
      <c r="Z187" s="297">
        <v>150</v>
      </c>
      <c r="AA187" s="753"/>
      <c r="AB187" s="298"/>
      <c r="AC187" s="295"/>
      <c r="AD187" s="296"/>
      <c r="AE187" s="753"/>
      <c r="AF187" s="297"/>
      <c r="AG187" s="753"/>
      <c r="AH187" s="298"/>
      <c r="AI187" s="295"/>
      <c r="AJ187" s="296"/>
      <c r="AK187" s="753"/>
      <c r="AL187" s="297"/>
      <c r="AM187" s="753"/>
      <c r="AN187" s="298"/>
      <c r="AO187" s="783"/>
      <c r="AP187" s="293" t="s">
        <v>1222</v>
      </c>
      <c r="AQ187" s="479" t="s">
        <v>128</v>
      </c>
      <c r="AR187" s="479"/>
      <c r="AS187" s="227"/>
    </row>
    <row r="188" spans="1:45" ht="90.75" customHeight="1">
      <c r="A188" s="590">
        <v>155</v>
      </c>
      <c r="B188" s="790" t="s">
        <v>679</v>
      </c>
      <c r="C188" s="496" t="s">
        <v>224</v>
      </c>
      <c r="D188" s="496" t="s">
        <v>170</v>
      </c>
      <c r="E188" s="245">
        <v>93.123000000000005</v>
      </c>
      <c r="F188" s="426">
        <v>0</v>
      </c>
      <c r="G188" s="237">
        <v>0</v>
      </c>
      <c r="H188" s="426">
        <f t="shared" si="25"/>
        <v>93.123000000000005</v>
      </c>
      <c r="I188" s="426">
        <v>107</v>
      </c>
      <c r="J188" s="531" t="s">
        <v>1339</v>
      </c>
      <c r="K188" s="529" t="s">
        <v>133</v>
      </c>
      <c r="L188" s="455" t="s">
        <v>1358</v>
      </c>
      <c r="M188" s="426">
        <v>123.464</v>
      </c>
      <c r="N188" s="845">
        <v>132.97800000000001</v>
      </c>
      <c r="O188" s="236">
        <f t="shared" si="20"/>
        <v>9.51400000000001</v>
      </c>
      <c r="P188" s="426">
        <v>0</v>
      </c>
      <c r="Q188" s="475" t="s">
        <v>1577</v>
      </c>
      <c r="R188" s="476" t="s">
        <v>1572</v>
      </c>
      <c r="S188" s="239"/>
      <c r="T188" s="498" t="s">
        <v>621</v>
      </c>
      <c r="U188" s="503" t="s">
        <v>2</v>
      </c>
      <c r="V188" s="504" t="s">
        <v>287</v>
      </c>
      <c r="W188" s="300" t="s">
        <v>1052</v>
      </c>
      <c r="X188" s="296"/>
      <c r="Y188" s="753" t="s">
        <v>1299</v>
      </c>
      <c r="Z188" s="297">
        <v>151</v>
      </c>
      <c r="AA188" s="753"/>
      <c r="AB188" s="298"/>
      <c r="AC188" s="295" t="s">
        <v>1235</v>
      </c>
      <c r="AD188" s="296"/>
      <c r="AE188" s="753" t="s">
        <v>501</v>
      </c>
      <c r="AF188" s="297">
        <v>12</v>
      </c>
      <c r="AG188" s="753"/>
      <c r="AH188" s="298"/>
      <c r="AI188" s="295"/>
      <c r="AJ188" s="296"/>
      <c r="AK188" s="753"/>
      <c r="AL188" s="297"/>
      <c r="AM188" s="753"/>
      <c r="AN188" s="298"/>
      <c r="AO188" s="783"/>
      <c r="AP188" s="293" t="s">
        <v>727</v>
      </c>
      <c r="AQ188" s="479" t="s">
        <v>128</v>
      </c>
      <c r="AR188" s="479"/>
      <c r="AS188" s="227"/>
    </row>
    <row r="189" spans="1:45" ht="60" customHeight="1">
      <c r="A189" s="590">
        <v>156</v>
      </c>
      <c r="B189" s="314" t="s">
        <v>293</v>
      </c>
      <c r="C189" s="235" t="s">
        <v>224</v>
      </c>
      <c r="D189" s="235" t="s">
        <v>170</v>
      </c>
      <c r="E189" s="245">
        <v>15.052</v>
      </c>
      <c r="F189" s="426">
        <v>0</v>
      </c>
      <c r="G189" s="237">
        <v>0</v>
      </c>
      <c r="H189" s="426">
        <f t="shared" si="25"/>
        <v>15.052</v>
      </c>
      <c r="I189" s="426">
        <v>8</v>
      </c>
      <c r="J189" s="531" t="s">
        <v>1339</v>
      </c>
      <c r="K189" s="725" t="s">
        <v>91</v>
      </c>
      <c r="L189" s="455" t="s">
        <v>1554</v>
      </c>
      <c r="M189" s="426">
        <v>15.052</v>
      </c>
      <c r="N189" s="841">
        <v>23.38</v>
      </c>
      <c r="O189" s="236">
        <f t="shared" si="20"/>
        <v>8.3279999999999994</v>
      </c>
      <c r="P189" s="426">
        <v>0</v>
      </c>
      <c r="Q189" s="475" t="s">
        <v>91</v>
      </c>
      <c r="R189" s="314" t="s">
        <v>1573</v>
      </c>
      <c r="S189" s="480"/>
      <c r="T189" s="498" t="s">
        <v>621</v>
      </c>
      <c r="U189" s="503" t="s">
        <v>2</v>
      </c>
      <c r="V189" s="504" t="s">
        <v>287</v>
      </c>
      <c r="W189" s="300" t="s">
        <v>1052</v>
      </c>
      <c r="X189" s="296"/>
      <c r="Y189" s="753" t="s">
        <v>1298</v>
      </c>
      <c r="Z189" s="297">
        <v>152</v>
      </c>
      <c r="AA189" s="753"/>
      <c r="AB189" s="298"/>
      <c r="AC189" s="295" t="s">
        <v>1332</v>
      </c>
      <c r="AD189" s="296"/>
      <c r="AE189" s="753" t="s">
        <v>501</v>
      </c>
      <c r="AF189" s="297">
        <v>61</v>
      </c>
      <c r="AG189" s="753"/>
      <c r="AH189" s="298"/>
      <c r="AI189" s="295"/>
      <c r="AJ189" s="296"/>
      <c r="AK189" s="753"/>
      <c r="AL189" s="297"/>
      <c r="AM189" s="753"/>
      <c r="AN189" s="298"/>
      <c r="AO189" s="783"/>
      <c r="AP189" s="293" t="s">
        <v>727</v>
      </c>
      <c r="AQ189" s="479" t="s">
        <v>128</v>
      </c>
      <c r="AR189" s="479"/>
      <c r="AS189" s="227"/>
    </row>
    <row r="190" spans="1:45" ht="60" customHeight="1">
      <c r="A190" s="590">
        <v>157</v>
      </c>
      <c r="B190" s="314" t="s">
        <v>294</v>
      </c>
      <c r="C190" s="235" t="s">
        <v>198</v>
      </c>
      <c r="D190" s="235" t="s">
        <v>170</v>
      </c>
      <c r="E190" s="245">
        <v>21.501000000000001</v>
      </c>
      <c r="F190" s="426">
        <v>0</v>
      </c>
      <c r="G190" s="237">
        <v>0</v>
      </c>
      <c r="H190" s="426">
        <f t="shared" si="25"/>
        <v>21.501000000000001</v>
      </c>
      <c r="I190" s="426">
        <v>18</v>
      </c>
      <c r="J190" s="531" t="s">
        <v>1339</v>
      </c>
      <c r="K190" s="529" t="s">
        <v>91</v>
      </c>
      <c r="L190" s="532" t="s">
        <v>1354</v>
      </c>
      <c r="M190" s="426">
        <v>26.29</v>
      </c>
      <c r="N190" s="841">
        <v>26.29</v>
      </c>
      <c r="O190" s="236">
        <f t="shared" si="20"/>
        <v>0</v>
      </c>
      <c r="P190" s="426">
        <v>0</v>
      </c>
      <c r="Q190" s="475" t="s">
        <v>91</v>
      </c>
      <c r="R190" s="314" t="s">
        <v>1574</v>
      </c>
      <c r="S190" s="480"/>
      <c r="T190" s="498" t="s">
        <v>621</v>
      </c>
      <c r="U190" s="503" t="s">
        <v>2</v>
      </c>
      <c r="V190" s="504" t="s">
        <v>287</v>
      </c>
      <c r="W190" s="300" t="s">
        <v>1052</v>
      </c>
      <c r="X190" s="296"/>
      <c r="Y190" s="753" t="s">
        <v>1299</v>
      </c>
      <c r="Z190" s="297">
        <v>153</v>
      </c>
      <c r="AA190" s="753"/>
      <c r="AB190" s="298"/>
      <c r="AC190" s="295"/>
      <c r="AD190" s="296"/>
      <c r="AE190" s="753"/>
      <c r="AF190" s="297"/>
      <c r="AG190" s="753"/>
      <c r="AH190" s="298"/>
      <c r="AI190" s="295"/>
      <c r="AJ190" s="296"/>
      <c r="AK190" s="753"/>
      <c r="AL190" s="297"/>
      <c r="AM190" s="753"/>
      <c r="AN190" s="298"/>
      <c r="AO190" s="783"/>
      <c r="AP190" s="293" t="s">
        <v>1222</v>
      </c>
      <c r="AQ190" s="479" t="s">
        <v>128</v>
      </c>
      <c r="AR190" s="479"/>
      <c r="AS190" s="227"/>
    </row>
    <row r="191" spans="1:45" ht="60" customHeight="1">
      <c r="A191" s="590">
        <v>158</v>
      </c>
      <c r="B191" s="314" t="s">
        <v>1058</v>
      </c>
      <c r="C191" s="235" t="s">
        <v>187</v>
      </c>
      <c r="D191" s="235" t="s">
        <v>170</v>
      </c>
      <c r="E191" s="245">
        <v>149.733</v>
      </c>
      <c r="F191" s="426">
        <v>0</v>
      </c>
      <c r="G191" s="237">
        <v>0</v>
      </c>
      <c r="H191" s="426">
        <f t="shared" si="25"/>
        <v>149.733</v>
      </c>
      <c r="I191" s="426">
        <v>132</v>
      </c>
      <c r="J191" s="531" t="s">
        <v>1339</v>
      </c>
      <c r="K191" s="725" t="s">
        <v>91</v>
      </c>
      <c r="L191" s="455" t="s">
        <v>1347</v>
      </c>
      <c r="M191" s="426">
        <v>149.733</v>
      </c>
      <c r="N191" s="841">
        <v>149.416</v>
      </c>
      <c r="O191" s="236">
        <f t="shared" si="20"/>
        <v>-0.31700000000000728</v>
      </c>
      <c r="P191" s="426">
        <v>0</v>
      </c>
      <c r="Q191" s="475" t="s">
        <v>91</v>
      </c>
      <c r="R191" s="314" t="s">
        <v>1575</v>
      </c>
      <c r="S191" s="480"/>
      <c r="T191" s="498" t="s">
        <v>621</v>
      </c>
      <c r="U191" s="503" t="s">
        <v>2</v>
      </c>
      <c r="V191" s="504" t="s">
        <v>287</v>
      </c>
      <c r="W191" s="300" t="s">
        <v>1052</v>
      </c>
      <c r="X191" s="296"/>
      <c r="Y191" s="753" t="s">
        <v>1298</v>
      </c>
      <c r="Z191" s="297">
        <v>154</v>
      </c>
      <c r="AA191" s="753"/>
      <c r="AB191" s="298"/>
      <c r="AC191" s="295"/>
      <c r="AD191" s="296"/>
      <c r="AE191" s="753"/>
      <c r="AF191" s="297"/>
      <c r="AG191" s="753"/>
      <c r="AH191" s="298"/>
      <c r="AI191" s="295"/>
      <c r="AJ191" s="296"/>
      <c r="AK191" s="753"/>
      <c r="AL191" s="297"/>
      <c r="AM191" s="753"/>
      <c r="AN191" s="298"/>
      <c r="AO191" s="783"/>
      <c r="AP191" s="293" t="s">
        <v>727</v>
      </c>
      <c r="AQ191" s="479" t="s">
        <v>128</v>
      </c>
      <c r="AR191" s="479"/>
      <c r="AS191" s="227"/>
    </row>
    <row r="192" spans="1:45" ht="83.25" customHeight="1">
      <c r="A192" s="590">
        <v>159</v>
      </c>
      <c r="B192" s="480" t="s">
        <v>491</v>
      </c>
      <c r="C192" s="235" t="s">
        <v>651</v>
      </c>
      <c r="D192" s="235" t="s">
        <v>166</v>
      </c>
      <c r="E192" s="422">
        <v>46.491</v>
      </c>
      <c r="F192" s="426">
        <v>0</v>
      </c>
      <c r="G192" s="426">
        <v>0</v>
      </c>
      <c r="H192" s="461">
        <f t="shared" si="25"/>
        <v>46.491</v>
      </c>
      <c r="I192" s="770">
        <v>43</v>
      </c>
      <c r="J192" s="531" t="s">
        <v>1339</v>
      </c>
      <c r="K192" s="529" t="s">
        <v>133</v>
      </c>
      <c r="L192" s="532" t="s">
        <v>1353</v>
      </c>
      <c r="M192" s="422">
        <v>54.503999999999998</v>
      </c>
      <c r="N192" s="841">
        <v>46.493000000000002</v>
      </c>
      <c r="O192" s="236">
        <f t="shared" si="20"/>
        <v>-8.0109999999999957</v>
      </c>
      <c r="P192" s="245">
        <v>0</v>
      </c>
      <c r="Q192" s="475" t="s">
        <v>91</v>
      </c>
      <c r="R192" s="314" t="s">
        <v>1576</v>
      </c>
      <c r="S192" s="480"/>
      <c r="T192" s="423" t="s">
        <v>1080</v>
      </c>
      <c r="U192" s="424" t="s">
        <v>2</v>
      </c>
      <c r="V192" s="513" t="s">
        <v>290</v>
      </c>
      <c r="W192" s="300" t="s">
        <v>1052</v>
      </c>
      <c r="X192" s="296"/>
      <c r="Y192" s="753" t="s">
        <v>1299</v>
      </c>
      <c r="Z192" s="297">
        <v>155</v>
      </c>
      <c r="AA192" s="753"/>
      <c r="AB192" s="298"/>
      <c r="AC192" s="295"/>
      <c r="AD192" s="296"/>
      <c r="AE192" s="753"/>
      <c r="AF192" s="297"/>
      <c r="AG192" s="753"/>
      <c r="AH192" s="298"/>
      <c r="AI192" s="295"/>
      <c r="AJ192" s="296"/>
      <c r="AK192" s="753"/>
      <c r="AL192" s="297"/>
      <c r="AM192" s="753"/>
      <c r="AN192" s="298"/>
      <c r="AO192" s="783"/>
      <c r="AP192" s="293" t="s">
        <v>727</v>
      </c>
      <c r="AQ192" s="479" t="s">
        <v>128</v>
      </c>
      <c r="AR192" s="479"/>
      <c r="AS192" s="227"/>
    </row>
    <row r="193" spans="1:45" ht="24" customHeight="1">
      <c r="A193" s="238"/>
      <c r="B193" s="659" t="s">
        <v>295</v>
      </c>
      <c r="C193" s="659"/>
      <c r="D193" s="659"/>
      <c r="E193" s="660"/>
      <c r="F193" s="470"/>
      <c r="G193" s="470"/>
      <c r="H193" s="660"/>
      <c r="I193" s="660"/>
      <c r="J193" s="661"/>
      <c r="K193" s="662"/>
      <c r="L193" s="662"/>
      <c r="M193" s="660"/>
      <c r="N193" s="854"/>
      <c r="O193" s="660"/>
      <c r="P193" s="663"/>
      <c r="Q193" s="523"/>
      <c r="R193" s="664"/>
      <c r="S193" s="658"/>
      <c r="T193" s="658"/>
      <c r="U193" s="658"/>
      <c r="V193" s="665"/>
      <c r="W193" s="639"/>
      <c r="X193" s="639"/>
      <c r="Y193" s="639"/>
      <c r="Z193" s="640"/>
      <c r="AA193" s="639"/>
      <c r="AB193" s="639"/>
      <c r="AC193" s="639"/>
      <c r="AD193" s="639"/>
      <c r="AE193" s="639"/>
      <c r="AF193" s="639"/>
      <c r="AG193" s="639"/>
      <c r="AH193" s="639"/>
      <c r="AI193" s="639"/>
      <c r="AJ193" s="639"/>
      <c r="AK193" s="639"/>
      <c r="AL193" s="639"/>
      <c r="AM193" s="639"/>
      <c r="AN193" s="639"/>
      <c r="AO193" s="639"/>
      <c r="AP193" s="657"/>
      <c r="AQ193" s="658"/>
      <c r="AR193" s="658"/>
      <c r="AS193" s="525"/>
    </row>
    <row r="194" spans="1:45" ht="91.5" customHeight="1">
      <c r="A194" s="590">
        <v>160</v>
      </c>
      <c r="B194" s="314" t="s">
        <v>296</v>
      </c>
      <c r="C194" s="235" t="s">
        <v>190</v>
      </c>
      <c r="D194" s="235" t="s">
        <v>170</v>
      </c>
      <c r="E194" s="245">
        <v>12.769</v>
      </c>
      <c r="F194" s="426">
        <v>0</v>
      </c>
      <c r="G194" s="237">
        <v>0</v>
      </c>
      <c r="H194" s="426">
        <f t="shared" ref="H194:H203" si="26">E194+F194-G194</f>
        <v>12.769</v>
      </c>
      <c r="I194" s="426">
        <v>14</v>
      </c>
      <c r="J194" s="531" t="s">
        <v>1713</v>
      </c>
      <c r="K194" s="725" t="s">
        <v>91</v>
      </c>
      <c r="L194" s="455" t="s">
        <v>1714</v>
      </c>
      <c r="M194" s="426">
        <v>12.769</v>
      </c>
      <c r="N194" s="841">
        <v>13.999000000000001</v>
      </c>
      <c r="O194" s="236">
        <f t="shared" si="20"/>
        <v>1.2300000000000004</v>
      </c>
      <c r="P194" s="426">
        <v>0</v>
      </c>
      <c r="Q194" s="475" t="s">
        <v>1618</v>
      </c>
      <c r="R194" s="314" t="s">
        <v>1840</v>
      </c>
      <c r="S194" s="480"/>
      <c r="T194" s="498" t="s">
        <v>621</v>
      </c>
      <c r="U194" s="503" t="s">
        <v>2</v>
      </c>
      <c r="V194" s="504" t="s">
        <v>287</v>
      </c>
      <c r="W194" s="300" t="s">
        <v>1052</v>
      </c>
      <c r="X194" s="296"/>
      <c r="Y194" s="585" t="s">
        <v>1300</v>
      </c>
      <c r="Z194" s="297">
        <v>156</v>
      </c>
      <c r="AA194" s="753"/>
      <c r="AB194" s="298"/>
      <c r="AC194" s="295" t="s">
        <v>1052</v>
      </c>
      <c r="AD194" s="296"/>
      <c r="AE194" s="753" t="s">
        <v>501</v>
      </c>
      <c r="AF194" s="297">
        <v>242</v>
      </c>
      <c r="AG194" s="753"/>
      <c r="AH194" s="298"/>
      <c r="AI194" s="295"/>
      <c r="AJ194" s="296"/>
      <c r="AK194" s="753"/>
      <c r="AL194" s="297"/>
      <c r="AM194" s="753"/>
      <c r="AN194" s="298"/>
      <c r="AO194" s="783"/>
      <c r="AP194" s="293" t="s">
        <v>115</v>
      </c>
      <c r="AQ194" s="479" t="s">
        <v>128</v>
      </c>
      <c r="AR194" s="479"/>
      <c r="AS194" s="227"/>
    </row>
    <row r="195" spans="1:45" ht="59.85" customHeight="1">
      <c r="A195" s="590">
        <v>161</v>
      </c>
      <c r="B195" s="314" t="s">
        <v>297</v>
      </c>
      <c r="C195" s="235" t="s">
        <v>256</v>
      </c>
      <c r="D195" s="235" t="s">
        <v>170</v>
      </c>
      <c r="E195" s="245">
        <v>45059.591999999997</v>
      </c>
      <c r="F195" s="426">
        <v>19557.312865</v>
      </c>
      <c r="G195" s="237">
        <v>49736</v>
      </c>
      <c r="H195" s="426">
        <f t="shared" si="26"/>
        <v>14880.904864999997</v>
      </c>
      <c r="I195" s="426">
        <v>28596</v>
      </c>
      <c r="J195" s="531" t="s">
        <v>1339</v>
      </c>
      <c r="K195" s="725" t="s">
        <v>91</v>
      </c>
      <c r="L195" s="455" t="s">
        <v>1342</v>
      </c>
      <c r="M195" s="426">
        <v>200</v>
      </c>
      <c r="N195" s="841">
        <v>200</v>
      </c>
      <c r="O195" s="236">
        <f t="shared" si="20"/>
        <v>0</v>
      </c>
      <c r="P195" s="462">
        <v>0</v>
      </c>
      <c r="Q195" s="475" t="s">
        <v>91</v>
      </c>
      <c r="R195" s="314" t="s">
        <v>1664</v>
      </c>
      <c r="S195" s="480" t="s">
        <v>1292</v>
      </c>
      <c r="T195" s="498" t="s">
        <v>621</v>
      </c>
      <c r="U195" s="503" t="s">
        <v>2</v>
      </c>
      <c r="V195" s="504" t="s">
        <v>287</v>
      </c>
      <c r="W195" s="300" t="s">
        <v>1052</v>
      </c>
      <c r="X195" s="296"/>
      <c r="Y195" s="585" t="s">
        <v>1300</v>
      </c>
      <c r="Z195" s="297">
        <v>157</v>
      </c>
      <c r="AA195" s="753"/>
      <c r="AB195" s="298"/>
      <c r="AC195" s="295"/>
      <c r="AD195" s="296"/>
      <c r="AE195" s="753"/>
      <c r="AF195" s="297"/>
      <c r="AG195" s="753"/>
      <c r="AH195" s="298"/>
      <c r="AI195" s="295"/>
      <c r="AJ195" s="296"/>
      <c r="AK195" s="753"/>
      <c r="AL195" s="297"/>
      <c r="AM195" s="753"/>
      <c r="AN195" s="298"/>
      <c r="AO195" s="783"/>
      <c r="AP195" s="293" t="s">
        <v>584</v>
      </c>
      <c r="AQ195" s="479"/>
      <c r="AR195" s="479" t="s">
        <v>128</v>
      </c>
      <c r="AS195" s="227"/>
    </row>
    <row r="196" spans="1:45" ht="78" customHeight="1">
      <c r="A196" s="590">
        <v>162</v>
      </c>
      <c r="B196" s="314" t="s">
        <v>298</v>
      </c>
      <c r="C196" s="235" t="s">
        <v>269</v>
      </c>
      <c r="D196" s="235" t="s">
        <v>170</v>
      </c>
      <c r="E196" s="245">
        <v>6197.3379999999997</v>
      </c>
      <c r="F196" s="426">
        <v>1600</v>
      </c>
      <c r="G196" s="237">
        <v>4565</v>
      </c>
      <c r="H196" s="426">
        <f t="shared" si="26"/>
        <v>3232.3379999999997</v>
      </c>
      <c r="I196" s="426">
        <v>3232</v>
      </c>
      <c r="J196" s="531" t="s">
        <v>1339</v>
      </c>
      <c r="K196" s="725" t="s">
        <v>91</v>
      </c>
      <c r="L196" s="455" t="s">
        <v>1340</v>
      </c>
      <c r="M196" s="426">
        <v>1687.615</v>
      </c>
      <c r="N196" s="841">
        <v>0</v>
      </c>
      <c r="O196" s="236">
        <f t="shared" si="20"/>
        <v>-1687.615</v>
      </c>
      <c r="P196" s="426">
        <v>0</v>
      </c>
      <c r="Q196" s="475" t="s">
        <v>91</v>
      </c>
      <c r="R196" s="314" t="s">
        <v>1578</v>
      </c>
      <c r="S196" s="480" t="s">
        <v>2047</v>
      </c>
      <c r="T196" s="498" t="s">
        <v>621</v>
      </c>
      <c r="U196" s="503" t="s">
        <v>2</v>
      </c>
      <c r="V196" s="504" t="s">
        <v>299</v>
      </c>
      <c r="W196" s="300" t="s">
        <v>1052</v>
      </c>
      <c r="X196" s="296"/>
      <c r="Y196" s="585" t="s">
        <v>1300</v>
      </c>
      <c r="Z196" s="297">
        <v>158</v>
      </c>
      <c r="AA196" s="753"/>
      <c r="AB196" s="298"/>
      <c r="AC196" s="295"/>
      <c r="AD196" s="296"/>
      <c r="AE196" s="753"/>
      <c r="AF196" s="297"/>
      <c r="AG196" s="753"/>
      <c r="AH196" s="298"/>
      <c r="AI196" s="295"/>
      <c r="AJ196" s="296"/>
      <c r="AK196" s="753"/>
      <c r="AL196" s="297"/>
      <c r="AM196" s="753"/>
      <c r="AN196" s="298"/>
      <c r="AO196" s="783"/>
      <c r="AP196" s="503" t="s">
        <v>648</v>
      </c>
      <c r="AQ196" s="479"/>
      <c r="AR196" s="479" t="s">
        <v>128</v>
      </c>
      <c r="AS196" s="227"/>
    </row>
    <row r="197" spans="1:45" ht="59.85" customHeight="1">
      <c r="A197" s="590">
        <v>163</v>
      </c>
      <c r="B197" s="314" t="s">
        <v>300</v>
      </c>
      <c r="C197" s="235" t="s">
        <v>197</v>
      </c>
      <c r="D197" s="235" t="s">
        <v>170</v>
      </c>
      <c r="E197" s="245">
        <v>89579.98</v>
      </c>
      <c r="F197" s="426">
        <v>62960.553999999996</v>
      </c>
      <c r="G197" s="237">
        <v>74748</v>
      </c>
      <c r="H197" s="426">
        <f t="shared" si="26"/>
        <v>77792.533999999985</v>
      </c>
      <c r="I197" s="426">
        <v>74986</v>
      </c>
      <c r="J197" s="531" t="s">
        <v>1339</v>
      </c>
      <c r="K197" s="529" t="s">
        <v>91</v>
      </c>
      <c r="L197" s="455" t="s">
        <v>1341</v>
      </c>
      <c r="M197" s="426">
        <v>40277.703000000001</v>
      </c>
      <c r="N197" s="841">
        <v>0</v>
      </c>
      <c r="O197" s="236">
        <f t="shared" si="20"/>
        <v>-40277.703000000001</v>
      </c>
      <c r="P197" s="426">
        <v>0</v>
      </c>
      <c r="Q197" s="475" t="s">
        <v>91</v>
      </c>
      <c r="R197" s="314" t="s">
        <v>2049</v>
      </c>
      <c r="S197" s="480" t="s">
        <v>2048</v>
      </c>
      <c r="T197" s="498" t="s">
        <v>621</v>
      </c>
      <c r="U197" s="503" t="s">
        <v>2</v>
      </c>
      <c r="V197" s="504" t="s">
        <v>299</v>
      </c>
      <c r="W197" s="300" t="s">
        <v>1052</v>
      </c>
      <c r="X197" s="296"/>
      <c r="Y197" s="585" t="s">
        <v>1300</v>
      </c>
      <c r="Z197" s="297">
        <v>159</v>
      </c>
      <c r="AA197" s="753"/>
      <c r="AB197" s="298"/>
      <c r="AC197" s="295" t="s">
        <v>1052</v>
      </c>
      <c r="AD197" s="296"/>
      <c r="AE197" s="753" t="s">
        <v>501</v>
      </c>
      <c r="AF197" s="297">
        <v>161</v>
      </c>
      <c r="AG197" s="753"/>
      <c r="AH197" s="298"/>
      <c r="AI197" s="295"/>
      <c r="AJ197" s="296"/>
      <c r="AK197" s="753"/>
      <c r="AL197" s="297"/>
      <c r="AM197" s="753"/>
      <c r="AN197" s="298"/>
      <c r="AO197" s="783"/>
      <c r="AP197" s="503" t="s">
        <v>648</v>
      </c>
      <c r="AQ197" s="479"/>
      <c r="AR197" s="479" t="s">
        <v>128</v>
      </c>
      <c r="AS197" s="227"/>
    </row>
    <row r="198" spans="1:45" ht="59.85" customHeight="1">
      <c r="A198" s="590">
        <v>164</v>
      </c>
      <c r="B198" s="314" t="s">
        <v>301</v>
      </c>
      <c r="C198" s="235" t="s">
        <v>186</v>
      </c>
      <c r="D198" s="235" t="s">
        <v>170</v>
      </c>
      <c r="E198" s="245">
        <v>7946</v>
      </c>
      <c r="F198" s="426">
        <v>2437.6336000000001</v>
      </c>
      <c r="G198" s="237">
        <v>7661</v>
      </c>
      <c r="H198" s="426">
        <f t="shared" si="26"/>
        <v>2722.633600000001</v>
      </c>
      <c r="I198" s="426">
        <v>1779</v>
      </c>
      <c r="J198" s="531" t="s">
        <v>1339</v>
      </c>
      <c r="K198" s="725" t="s">
        <v>91</v>
      </c>
      <c r="L198" s="455" t="s">
        <v>1343</v>
      </c>
      <c r="M198" s="426">
        <v>30</v>
      </c>
      <c r="N198" s="841">
        <v>30</v>
      </c>
      <c r="O198" s="236">
        <f t="shared" si="20"/>
        <v>0</v>
      </c>
      <c r="P198" s="462">
        <v>0</v>
      </c>
      <c r="Q198" s="475" t="s">
        <v>91</v>
      </c>
      <c r="R198" s="314" t="s">
        <v>1617</v>
      </c>
      <c r="S198" s="480"/>
      <c r="T198" s="498" t="s">
        <v>621</v>
      </c>
      <c r="U198" s="503" t="s">
        <v>2</v>
      </c>
      <c r="V198" s="504" t="s">
        <v>302</v>
      </c>
      <c r="W198" s="300" t="s">
        <v>1052</v>
      </c>
      <c r="X198" s="296"/>
      <c r="Y198" s="585" t="s">
        <v>1300</v>
      </c>
      <c r="Z198" s="297">
        <v>160</v>
      </c>
      <c r="AA198" s="753"/>
      <c r="AB198" s="298"/>
      <c r="AC198" s="295"/>
      <c r="AD198" s="296"/>
      <c r="AE198" s="753"/>
      <c r="AF198" s="297"/>
      <c r="AG198" s="753"/>
      <c r="AH198" s="298"/>
      <c r="AI198" s="295"/>
      <c r="AJ198" s="296"/>
      <c r="AK198" s="753"/>
      <c r="AL198" s="297"/>
      <c r="AM198" s="753"/>
      <c r="AN198" s="298"/>
      <c r="AO198" s="783"/>
      <c r="AP198" s="293" t="s">
        <v>727</v>
      </c>
      <c r="AQ198" s="479"/>
      <c r="AR198" s="479" t="s">
        <v>128</v>
      </c>
      <c r="AS198" s="227"/>
    </row>
    <row r="199" spans="1:45" ht="95.25" customHeight="1">
      <c r="A199" s="590">
        <v>165</v>
      </c>
      <c r="B199" s="314" t="s">
        <v>303</v>
      </c>
      <c r="C199" s="235" t="s">
        <v>169</v>
      </c>
      <c r="D199" s="235" t="s">
        <v>170</v>
      </c>
      <c r="E199" s="245">
        <v>4251.433</v>
      </c>
      <c r="F199" s="426">
        <v>564</v>
      </c>
      <c r="G199" s="237">
        <v>1840</v>
      </c>
      <c r="H199" s="426">
        <f t="shared" si="26"/>
        <v>2975.433</v>
      </c>
      <c r="I199" s="426">
        <v>2792</v>
      </c>
      <c r="J199" s="531" t="s">
        <v>1339</v>
      </c>
      <c r="K199" s="725" t="s">
        <v>91</v>
      </c>
      <c r="L199" s="532" t="s">
        <v>1355</v>
      </c>
      <c r="M199" s="426">
        <v>3564.13</v>
      </c>
      <c r="N199" s="841">
        <v>3363.9870000000001</v>
      </c>
      <c r="O199" s="236">
        <f t="shared" si="20"/>
        <v>-200.14300000000003</v>
      </c>
      <c r="P199" s="426">
        <v>0</v>
      </c>
      <c r="Q199" s="475" t="s">
        <v>1618</v>
      </c>
      <c r="R199" s="314" t="s">
        <v>1619</v>
      </c>
      <c r="S199" s="480" t="s">
        <v>1620</v>
      </c>
      <c r="T199" s="498" t="s">
        <v>621</v>
      </c>
      <c r="U199" s="503" t="s">
        <v>2</v>
      </c>
      <c r="V199" s="504" t="s">
        <v>287</v>
      </c>
      <c r="W199" s="300" t="s">
        <v>1052</v>
      </c>
      <c r="X199" s="296"/>
      <c r="Y199" s="585" t="s">
        <v>1300</v>
      </c>
      <c r="Z199" s="297">
        <v>161</v>
      </c>
      <c r="AA199" s="753"/>
      <c r="AB199" s="298"/>
      <c r="AC199" s="295" t="s">
        <v>1052</v>
      </c>
      <c r="AD199" s="296"/>
      <c r="AE199" s="753" t="s">
        <v>501</v>
      </c>
      <c r="AF199" s="297">
        <v>159</v>
      </c>
      <c r="AG199" s="753"/>
      <c r="AH199" s="298"/>
      <c r="AI199" s="295"/>
      <c r="AJ199" s="296"/>
      <c r="AK199" s="753"/>
      <c r="AL199" s="297"/>
      <c r="AM199" s="753"/>
      <c r="AN199" s="298"/>
      <c r="AO199" s="783"/>
      <c r="AP199" s="293" t="s">
        <v>1222</v>
      </c>
      <c r="AQ199" s="479" t="s">
        <v>128</v>
      </c>
      <c r="AR199" s="479" t="s">
        <v>128</v>
      </c>
      <c r="AS199" s="227"/>
    </row>
    <row r="200" spans="1:45" ht="59.85" customHeight="1">
      <c r="A200" s="590">
        <v>166</v>
      </c>
      <c r="B200" s="480" t="s">
        <v>1090</v>
      </c>
      <c r="C200" s="235" t="s">
        <v>210</v>
      </c>
      <c r="D200" s="235" t="s">
        <v>1290</v>
      </c>
      <c r="E200" s="422">
        <v>11.641999999999999</v>
      </c>
      <c r="F200" s="426">
        <v>0</v>
      </c>
      <c r="G200" s="237">
        <v>0</v>
      </c>
      <c r="H200" s="461">
        <f t="shared" si="26"/>
        <v>11.641999999999999</v>
      </c>
      <c r="I200" s="770">
        <v>9</v>
      </c>
      <c r="J200" s="531" t="s">
        <v>1339</v>
      </c>
      <c r="K200" s="529" t="s">
        <v>150</v>
      </c>
      <c r="L200" s="726" t="s">
        <v>1356</v>
      </c>
      <c r="M200" s="246">
        <v>0</v>
      </c>
      <c r="N200" s="853">
        <v>0</v>
      </c>
      <c r="O200" s="236">
        <f t="shared" si="20"/>
        <v>0</v>
      </c>
      <c r="P200" s="426">
        <v>0</v>
      </c>
      <c r="Q200" s="475" t="s">
        <v>148</v>
      </c>
      <c r="R200" s="314" t="s">
        <v>1621</v>
      </c>
      <c r="S200" s="480"/>
      <c r="T200" s="423" t="s">
        <v>1080</v>
      </c>
      <c r="U200" s="424" t="s">
        <v>2</v>
      </c>
      <c r="V200" s="513" t="s">
        <v>290</v>
      </c>
      <c r="W200" s="300" t="s">
        <v>1052</v>
      </c>
      <c r="X200" s="296"/>
      <c r="Y200" s="585" t="s">
        <v>1300</v>
      </c>
      <c r="Z200" s="297">
        <v>162</v>
      </c>
      <c r="AA200" s="753"/>
      <c r="AB200" s="298"/>
      <c r="AC200" s="295"/>
      <c r="AD200" s="296"/>
      <c r="AE200" s="753"/>
      <c r="AF200" s="297"/>
      <c r="AG200" s="753"/>
      <c r="AH200" s="298"/>
      <c r="AI200" s="295"/>
      <c r="AJ200" s="296"/>
      <c r="AK200" s="753"/>
      <c r="AL200" s="297"/>
      <c r="AM200" s="753"/>
      <c r="AN200" s="298"/>
      <c r="AO200" s="783"/>
      <c r="AP200" s="293" t="s">
        <v>1222</v>
      </c>
      <c r="AQ200" s="479" t="s">
        <v>128</v>
      </c>
      <c r="AR200" s="479"/>
      <c r="AS200" s="227"/>
    </row>
    <row r="201" spans="1:45" ht="73.5" customHeight="1">
      <c r="A201" s="590">
        <v>167</v>
      </c>
      <c r="B201" s="480" t="s">
        <v>602</v>
      </c>
      <c r="C201" s="235" t="s">
        <v>210</v>
      </c>
      <c r="D201" s="235" t="s">
        <v>1333</v>
      </c>
      <c r="E201" s="422">
        <v>17.190999999999999</v>
      </c>
      <c r="F201" s="426">
        <v>0</v>
      </c>
      <c r="G201" s="426">
        <v>0</v>
      </c>
      <c r="H201" s="461">
        <f t="shared" si="26"/>
        <v>17.190999999999999</v>
      </c>
      <c r="I201" s="770">
        <v>11</v>
      </c>
      <c r="J201" s="531" t="s">
        <v>1339</v>
      </c>
      <c r="K201" s="529" t="s">
        <v>150</v>
      </c>
      <c r="L201" s="726" t="s">
        <v>1357</v>
      </c>
      <c r="M201" s="246">
        <v>0</v>
      </c>
      <c r="N201" s="841">
        <v>0</v>
      </c>
      <c r="O201" s="236">
        <f t="shared" si="20"/>
        <v>0</v>
      </c>
      <c r="P201" s="426">
        <v>0</v>
      </c>
      <c r="Q201" s="475" t="s">
        <v>148</v>
      </c>
      <c r="R201" s="314" t="s">
        <v>1665</v>
      </c>
      <c r="S201" s="480"/>
      <c r="T201" s="498" t="s">
        <v>622</v>
      </c>
      <c r="U201" s="503" t="s">
        <v>2</v>
      </c>
      <c r="V201" s="504" t="s">
        <v>290</v>
      </c>
      <c r="W201" s="300" t="s">
        <v>1052</v>
      </c>
      <c r="X201" s="296"/>
      <c r="Y201" s="585" t="s">
        <v>1300</v>
      </c>
      <c r="Z201" s="297">
        <v>163</v>
      </c>
      <c r="AA201" s="753"/>
      <c r="AB201" s="298"/>
      <c r="AC201" s="295"/>
      <c r="AD201" s="296"/>
      <c r="AE201" s="753"/>
      <c r="AF201" s="297"/>
      <c r="AG201" s="753"/>
      <c r="AH201" s="298"/>
      <c r="AI201" s="295"/>
      <c r="AJ201" s="296"/>
      <c r="AK201" s="753"/>
      <c r="AL201" s="297"/>
      <c r="AM201" s="753"/>
      <c r="AN201" s="298"/>
      <c r="AO201" s="783"/>
      <c r="AP201" s="293" t="s">
        <v>1222</v>
      </c>
      <c r="AQ201" s="479" t="s">
        <v>128</v>
      </c>
      <c r="AR201" s="479"/>
      <c r="AS201" s="227"/>
    </row>
    <row r="202" spans="1:45" ht="66" customHeight="1">
      <c r="A202" s="590">
        <v>168</v>
      </c>
      <c r="B202" s="480" t="s">
        <v>680</v>
      </c>
      <c r="C202" s="235" t="s">
        <v>216</v>
      </c>
      <c r="D202" s="235" t="s">
        <v>1158</v>
      </c>
      <c r="E202" s="422">
        <v>100</v>
      </c>
      <c r="F202" s="426">
        <v>0</v>
      </c>
      <c r="G202" s="426">
        <v>0</v>
      </c>
      <c r="H202" s="461">
        <f t="shared" si="26"/>
        <v>100</v>
      </c>
      <c r="I202" s="770">
        <v>82</v>
      </c>
      <c r="J202" s="531" t="s">
        <v>1785</v>
      </c>
      <c r="K202" s="529" t="s">
        <v>150</v>
      </c>
      <c r="L202" s="532" t="s">
        <v>1786</v>
      </c>
      <c r="M202" s="246">
        <v>80</v>
      </c>
      <c r="N202" s="841">
        <v>0</v>
      </c>
      <c r="O202" s="236">
        <f t="shared" si="20"/>
        <v>-80</v>
      </c>
      <c r="P202" s="462">
        <v>0</v>
      </c>
      <c r="Q202" s="475" t="s">
        <v>148</v>
      </c>
      <c r="R202" s="314" t="s">
        <v>2006</v>
      </c>
      <c r="S202" s="480"/>
      <c r="T202" s="423" t="s">
        <v>621</v>
      </c>
      <c r="U202" s="424" t="s">
        <v>2</v>
      </c>
      <c r="V202" s="513" t="s">
        <v>290</v>
      </c>
      <c r="W202" s="300" t="s">
        <v>1052</v>
      </c>
      <c r="X202" s="296"/>
      <c r="Y202" s="585" t="s">
        <v>1300</v>
      </c>
      <c r="Z202" s="297">
        <v>164</v>
      </c>
      <c r="AA202" s="753"/>
      <c r="AB202" s="298"/>
      <c r="AC202" s="295"/>
      <c r="AD202" s="296"/>
      <c r="AE202" s="753"/>
      <c r="AF202" s="297"/>
      <c r="AG202" s="753"/>
      <c r="AH202" s="298"/>
      <c r="AI202" s="295"/>
      <c r="AJ202" s="296"/>
      <c r="AK202" s="753"/>
      <c r="AL202" s="297"/>
      <c r="AM202" s="753"/>
      <c r="AN202" s="298"/>
      <c r="AO202" s="783"/>
      <c r="AP202" s="755" t="s">
        <v>114</v>
      </c>
      <c r="AQ202" s="479" t="s">
        <v>128</v>
      </c>
      <c r="AR202" s="479"/>
      <c r="AS202" s="227"/>
    </row>
    <row r="203" spans="1:45" ht="60" customHeight="1">
      <c r="A203" s="590">
        <v>169</v>
      </c>
      <c r="B203" s="314" t="s">
        <v>1291</v>
      </c>
      <c r="C203" s="235" t="s">
        <v>1162</v>
      </c>
      <c r="D203" s="235" t="s">
        <v>1158</v>
      </c>
      <c r="E203" s="245">
        <v>22.273</v>
      </c>
      <c r="F203" s="426">
        <v>0</v>
      </c>
      <c r="G203" s="426">
        <v>0</v>
      </c>
      <c r="H203" s="426">
        <f t="shared" si="26"/>
        <v>22.273</v>
      </c>
      <c r="I203" s="426">
        <v>25</v>
      </c>
      <c r="J203" s="531" t="s">
        <v>1824</v>
      </c>
      <c r="K203" s="529" t="s">
        <v>150</v>
      </c>
      <c r="L203" s="532" t="s">
        <v>1827</v>
      </c>
      <c r="M203" s="245">
        <v>22.273</v>
      </c>
      <c r="N203" s="841">
        <v>0</v>
      </c>
      <c r="O203" s="236">
        <f t="shared" ref="O203" si="27">+N203-M203</f>
        <v>-22.273</v>
      </c>
      <c r="P203" s="426">
        <v>0</v>
      </c>
      <c r="Q203" s="475" t="s">
        <v>148</v>
      </c>
      <c r="R203" s="314" t="s">
        <v>2007</v>
      </c>
      <c r="S203" s="480"/>
      <c r="T203" s="498" t="s">
        <v>621</v>
      </c>
      <c r="U203" s="503" t="s">
        <v>2</v>
      </c>
      <c r="V203" s="504" t="s">
        <v>290</v>
      </c>
      <c r="W203" s="300" t="s">
        <v>1052</v>
      </c>
      <c r="X203" s="296" t="s">
        <v>743</v>
      </c>
      <c r="Y203" s="585" t="s">
        <v>1300</v>
      </c>
      <c r="Z203" s="297">
        <v>14</v>
      </c>
      <c r="AA203" s="753"/>
      <c r="AB203" s="298"/>
      <c r="AC203" s="295"/>
      <c r="AD203" s="296"/>
      <c r="AE203" s="753"/>
      <c r="AF203" s="297"/>
      <c r="AG203" s="753"/>
      <c r="AH203" s="298"/>
      <c r="AI203" s="295"/>
      <c r="AJ203" s="296"/>
      <c r="AK203" s="753"/>
      <c r="AL203" s="297"/>
      <c r="AM203" s="753"/>
      <c r="AN203" s="298"/>
      <c r="AO203" s="783"/>
      <c r="AP203" s="755" t="s">
        <v>113</v>
      </c>
      <c r="AQ203" s="479" t="s">
        <v>128</v>
      </c>
      <c r="AR203" s="479"/>
      <c r="AS203" s="227"/>
    </row>
    <row r="204" spans="1:45" ht="24" customHeight="1">
      <c r="A204" s="238"/>
      <c r="B204" s="659" t="s">
        <v>305</v>
      </c>
      <c r="C204" s="659"/>
      <c r="D204" s="659"/>
      <c r="E204" s="660"/>
      <c r="F204" s="470"/>
      <c r="G204" s="470"/>
      <c r="H204" s="660"/>
      <c r="I204" s="660"/>
      <c r="J204" s="661"/>
      <c r="K204" s="662"/>
      <c r="L204" s="662"/>
      <c r="M204" s="660"/>
      <c r="N204" s="854"/>
      <c r="O204" s="660"/>
      <c r="P204" s="663"/>
      <c r="Q204" s="523"/>
      <c r="R204" s="664"/>
      <c r="S204" s="658"/>
      <c r="T204" s="658"/>
      <c r="U204" s="658"/>
      <c r="V204" s="665"/>
      <c r="W204" s="639"/>
      <c r="X204" s="639"/>
      <c r="Y204" s="639"/>
      <c r="Z204" s="640"/>
      <c r="AA204" s="639"/>
      <c r="AB204" s="639"/>
      <c r="AC204" s="639"/>
      <c r="AD204" s="639"/>
      <c r="AE204" s="639"/>
      <c r="AF204" s="639"/>
      <c r="AG204" s="639"/>
      <c r="AH204" s="639"/>
      <c r="AI204" s="639"/>
      <c r="AJ204" s="639"/>
      <c r="AK204" s="639"/>
      <c r="AL204" s="639"/>
      <c r="AM204" s="639"/>
      <c r="AN204" s="639"/>
      <c r="AO204" s="639"/>
      <c r="AP204" s="657"/>
      <c r="AQ204" s="658"/>
      <c r="AR204" s="658"/>
      <c r="AS204" s="525"/>
    </row>
    <row r="205" spans="1:45" ht="60" customHeight="1">
      <c r="A205" s="590">
        <v>170</v>
      </c>
      <c r="B205" s="314" t="s">
        <v>1091</v>
      </c>
      <c r="C205" s="235" t="s">
        <v>253</v>
      </c>
      <c r="D205" s="235" t="s">
        <v>170</v>
      </c>
      <c r="E205" s="245">
        <v>4.569</v>
      </c>
      <c r="F205" s="426">
        <v>0</v>
      </c>
      <c r="G205" s="237">
        <v>0</v>
      </c>
      <c r="H205" s="426">
        <f t="shared" ref="H205:H214" si="28">E205+F205-G205</f>
        <v>4.569</v>
      </c>
      <c r="I205" s="426">
        <v>4</v>
      </c>
      <c r="J205" s="531" t="s">
        <v>1339</v>
      </c>
      <c r="K205" s="725" t="s">
        <v>91</v>
      </c>
      <c r="L205" s="455" t="s">
        <v>1344</v>
      </c>
      <c r="M205" s="245">
        <v>79.823999999999998</v>
      </c>
      <c r="N205" s="841">
        <v>9.2200000000000006</v>
      </c>
      <c r="O205" s="236">
        <f t="shared" ref="O205:O214" si="29">+N205-M205</f>
        <v>-70.603999999999999</v>
      </c>
      <c r="P205" s="426">
        <v>0</v>
      </c>
      <c r="Q205" s="475" t="s">
        <v>54</v>
      </c>
      <c r="R205" s="314" t="s">
        <v>1579</v>
      </c>
      <c r="S205" s="480"/>
      <c r="T205" s="498" t="s">
        <v>621</v>
      </c>
      <c r="U205" s="503" t="s">
        <v>2</v>
      </c>
      <c r="V205" s="504" t="s">
        <v>287</v>
      </c>
      <c r="W205" s="300" t="s">
        <v>1052</v>
      </c>
      <c r="X205" s="296"/>
      <c r="Y205" s="753" t="s">
        <v>1296</v>
      </c>
      <c r="Z205" s="297">
        <v>165</v>
      </c>
      <c r="AA205" s="753"/>
      <c r="AB205" s="298"/>
      <c r="AC205" s="295"/>
      <c r="AD205" s="296"/>
      <c r="AE205" s="753"/>
      <c r="AF205" s="297"/>
      <c r="AG205" s="753"/>
      <c r="AH205" s="298"/>
      <c r="AI205" s="295"/>
      <c r="AJ205" s="296"/>
      <c r="AK205" s="753"/>
      <c r="AL205" s="297"/>
      <c r="AM205" s="753"/>
      <c r="AN205" s="298"/>
      <c r="AO205" s="783"/>
      <c r="AP205" s="503" t="s">
        <v>648</v>
      </c>
      <c r="AQ205" s="479" t="s">
        <v>128</v>
      </c>
      <c r="AR205" s="479"/>
      <c r="AS205" s="227"/>
    </row>
    <row r="206" spans="1:45" ht="74.25" customHeight="1">
      <c r="A206" s="590">
        <v>171</v>
      </c>
      <c r="B206" s="314" t="s">
        <v>306</v>
      </c>
      <c r="C206" s="235" t="s">
        <v>307</v>
      </c>
      <c r="D206" s="235" t="s">
        <v>170</v>
      </c>
      <c r="E206" s="245">
        <v>162.797</v>
      </c>
      <c r="F206" s="426">
        <v>0</v>
      </c>
      <c r="G206" s="237">
        <v>0</v>
      </c>
      <c r="H206" s="426">
        <f t="shared" si="28"/>
        <v>162.797</v>
      </c>
      <c r="I206" s="426">
        <v>127</v>
      </c>
      <c r="J206" s="531" t="s">
        <v>1339</v>
      </c>
      <c r="K206" s="725" t="s">
        <v>91</v>
      </c>
      <c r="L206" s="532" t="s">
        <v>1359</v>
      </c>
      <c r="M206" s="245">
        <v>181.91499999999999</v>
      </c>
      <c r="N206" s="841">
        <v>242.077</v>
      </c>
      <c r="O206" s="236">
        <f t="shared" si="29"/>
        <v>60.162000000000006</v>
      </c>
      <c r="P206" s="426">
        <v>0</v>
      </c>
      <c r="Q206" s="475" t="s">
        <v>91</v>
      </c>
      <c r="R206" s="314" t="s">
        <v>1580</v>
      </c>
      <c r="S206" s="480" t="s">
        <v>1581</v>
      </c>
      <c r="T206" s="498" t="s">
        <v>621</v>
      </c>
      <c r="U206" s="503" t="s">
        <v>2</v>
      </c>
      <c r="V206" s="504" t="s">
        <v>287</v>
      </c>
      <c r="W206" s="300" t="s">
        <v>1052</v>
      </c>
      <c r="X206" s="296"/>
      <c r="Y206" s="753" t="s">
        <v>1296</v>
      </c>
      <c r="Z206" s="297">
        <v>166</v>
      </c>
      <c r="AA206" s="753"/>
      <c r="AB206" s="298"/>
      <c r="AC206" s="295"/>
      <c r="AD206" s="296"/>
      <c r="AE206" s="753"/>
      <c r="AF206" s="297"/>
      <c r="AG206" s="753"/>
      <c r="AH206" s="298"/>
      <c r="AI206" s="295"/>
      <c r="AJ206" s="296"/>
      <c r="AK206" s="753"/>
      <c r="AL206" s="297"/>
      <c r="AM206" s="753"/>
      <c r="AN206" s="298"/>
      <c r="AO206" s="783"/>
      <c r="AP206" s="293" t="s">
        <v>1222</v>
      </c>
      <c r="AQ206" s="479" t="s">
        <v>128</v>
      </c>
      <c r="AR206" s="479"/>
      <c r="AS206" s="227"/>
    </row>
    <row r="207" spans="1:45" ht="60" customHeight="1">
      <c r="A207" s="590">
        <v>172</v>
      </c>
      <c r="B207" s="314" t="s">
        <v>308</v>
      </c>
      <c r="C207" s="235" t="s">
        <v>309</v>
      </c>
      <c r="D207" s="235" t="s">
        <v>170</v>
      </c>
      <c r="E207" s="245">
        <v>13.058999999999999</v>
      </c>
      <c r="F207" s="426">
        <v>0</v>
      </c>
      <c r="G207" s="237">
        <v>0</v>
      </c>
      <c r="H207" s="426">
        <f t="shared" si="28"/>
        <v>13.058999999999999</v>
      </c>
      <c r="I207" s="426">
        <v>15</v>
      </c>
      <c r="J207" s="531" t="s">
        <v>1339</v>
      </c>
      <c r="K207" s="725" t="s">
        <v>91</v>
      </c>
      <c r="L207" s="532" t="s">
        <v>1360</v>
      </c>
      <c r="M207" s="245">
        <v>13.058999999999999</v>
      </c>
      <c r="N207" s="841">
        <v>13.058999999999999</v>
      </c>
      <c r="O207" s="236">
        <f t="shared" si="29"/>
        <v>0</v>
      </c>
      <c r="P207" s="426">
        <v>0</v>
      </c>
      <c r="Q207" s="475" t="s">
        <v>91</v>
      </c>
      <c r="R207" s="314" t="s">
        <v>1584</v>
      </c>
      <c r="S207" s="480"/>
      <c r="T207" s="498" t="s">
        <v>621</v>
      </c>
      <c r="U207" s="503" t="s">
        <v>2</v>
      </c>
      <c r="V207" s="504" t="s">
        <v>287</v>
      </c>
      <c r="W207" s="300" t="s">
        <v>1052</v>
      </c>
      <c r="X207" s="296"/>
      <c r="Y207" s="753" t="s">
        <v>1296</v>
      </c>
      <c r="Z207" s="297">
        <v>167</v>
      </c>
      <c r="AA207" s="753"/>
      <c r="AB207" s="298"/>
      <c r="AC207" s="295"/>
      <c r="AD207" s="296"/>
      <c r="AE207" s="753"/>
      <c r="AF207" s="297"/>
      <c r="AG207" s="753"/>
      <c r="AH207" s="298"/>
      <c r="AI207" s="295"/>
      <c r="AJ207" s="296"/>
      <c r="AK207" s="753"/>
      <c r="AL207" s="297"/>
      <c r="AM207" s="753"/>
      <c r="AN207" s="298"/>
      <c r="AO207" s="783"/>
      <c r="AP207" s="293" t="s">
        <v>584</v>
      </c>
      <c r="AQ207" s="479" t="s">
        <v>128</v>
      </c>
      <c r="AR207" s="479"/>
      <c r="AS207" s="227"/>
    </row>
    <row r="208" spans="1:45" ht="60" customHeight="1">
      <c r="A208" s="590">
        <v>173</v>
      </c>
      <c r="B208" s="314" t="s">
        <v>1059</v>
      </c>
      <c r="C208" s="235" t="s">
        <v>198</v>
      </c>
      <c r="D208" s="235" t="s">
        <v>170</v>
      </c>
      <c r="E208" s="245">
        <v>2.3159999999999998</v>
      </c>
      <c r="F208" s="426">
        <v>0</v>
      </c>
      <c r="G208" s="237">
        <v>0</v>
      </c>
      <c r="H208" s="426">
        <f t="shared" si="28"/>
        <v>2.3159999999999998</v>
      </c>
      <c r="I208" s="426">
        <v>2</v>
      </c>
      <c r="J208" s="531" t="s">
        <v>1339</v>
      </c>
      <c r="K208" s="725" t="s">
        <v>91</v>
      </c>
      <c r="L208" s="455" t="s">
        <v>1419</v>
      </c>
      <c r="M208" s="245">
        <v>2.218</v>
      </c>
      <c r="N208" s="841">
        <v>0</v>
      </c>
      <c r="O208" s="246">
        <f t="shared" si="29"/>
        <v>-2.218</v>
      </c>
      <c r="P208" s="236">
        <v>0</v>
      </c>
      <c r="Q208" s="475" t="s">
        <v>41</v>
      </c>
      <c r="R208" s="314" t="s">
        <v>1582</v>
      </c>
      <c r="S208" s="480"/>
      <c r="T208" s="498" t="s">
        <v>621</v>
      </c>
      <c r="U208" s="503" t="s">
        <v>2</v>
      </c>
      <c r="V208" s="504" t="s">
        <v>287</v>
      </c>
      <c r="W208" s="300" t="s">
        <v>1052</v>
      </c>
      <c r="X208" s="296"/>
      <c r="Y208" s="753" t="s">
        <v>1296</v>
      </c>
      <c r="Z208" s="297">
        <v>168</v>
      </c>
      <c r="AA208" s="753"/>
      <c r="AB208" s="298"/>
      <c r="AC208" s="295"/>
      <c r="AD208" s="296"/>
      <c r="AE208" s="753"/>
      <c r="AF208" s="297"/>
      <c r="AG208" s="753"/>
      <c r="AH208" s="298"/>
      <c r="AI208" s="295"/>
      <c r="AJ208" s="296"/>
      <c r="AK208" s="753"/>
      <c r="AL208" s="297"/>
      <c r="AM208" s="753"/>
      <c r="AN208" s="298"/>
      <c r="AO208" s="783"/>
      <c r="AP208" s="503" t="s">
        <v>648</v>
      </c>
      <c r="AQ208" s="479" t="s">
        <v>128</v>
      </c>
      <c r="AR208" s="479"/>
      <c r="AS208" s="227"/>
    </row>
    <row r="209" spans="1:45" ht="78" customHeight="1">
      <c r="A209" s="590">
        <v>174</v>
      </c>
      <c r="B209" s="314" t="s">
        <v>673</v>
      </c>
      <c r="C209" s="235" t="s">
        <v>173</v>
      </c>
      <c r="D209" s="235" t="s">
        <v>170</v>
      </c>
      <c r="E209" s="245">
        <v>92.747</v>
      </c>
      <c r="F209" s="426">
        <v>0</v>
      </c>
      <c r="G209" s="237">
        <v>0</v>
      </c>
      <c r="H209" s="426">
        <f t="shared" si="28"/>
        <v>92.747</v>
      </c>
      <c r="I209" s="426">
        <v>92</v>
      </c>
      <c r="J209" s="531" t="s">
        <v>1339</v>
      </c>
      <c r="K209" s="725" t="s">
        <v>133</v>
      </c>
      <c r="L209" s="455" t="s">
        <v>1345</v>
      </c>
      <c r="M209" s="245">
        <v>87.308999999999997</v>
      </c>
      <c r="N209" s="841">
        <v>147.95500000000001</v>
      </c>
      <c r="O209" s="236">
        <f t="shared" si="29"/>
        <v>60.646000000000015</v>
      </c>
      <c r="P209" s="426">
        <v>0</v>
      </c>
      <c r="Q209" s="475" t="s">
        <v>54</v>
      </c>
      <c r="R209" s="314" t="s">
        <v>1583</v>
      </c>
      <c r="S209" s="480" t="s">
        <v>1585</v>
      </c>
      <c r="T209" s="498" t="s">
        <v>621</v>
      </c>
      <c r="U209" s="503" t="s">
        <v>2</v>
      </c>
      <c r="V209" s="504" t="s">
        <v>287</v>
      </c>
      <c r="W209" s="300" t="s">
        <v>1052</v>
      </c>
      <c r="X209" s="296"/>
      <c r="Y209" s="753" t="s">
        <v>1296</v>
      </c>
      <c r="Z209" s="297">
        <v>169</v>
      </c>
      <c r="AA209" s="753"/>
      <c r="AB209" s="298"/>
      <c r="AC209" s="295"/>
      <c r="AD209" s="296"/>
      <c r="AE209" s="753"/>
      <c r="AF209" s="297"/>
      <c r="AG209" s="753"/>
      <c r="AH209" s="298"/>
      <c r="AI209" s="295"/>
      <c r="AJ209" s="296"/>
      <c r="AK209" s="753"/>
      <c r="AL209" s="297"/>
      <c r="AM209" s="753"/>
      <c r="AN209" s="298"/>
      <c r="AO209" s="783"/>
      <c r="AP209" s="293" t="s">
        <v>584</v>
      </c>
      <c r="AQ209" s="479" t="s">
        <v>128</v>
      </c>
      <c r="AR209" s="479"/>
      <c r="AS209" s="227"/>
    </row>
    <row r="210" spans="1:45" ht="60" customHeight="1">
      <c r="A210" s="590">
        <v>175</v>
      </c>
      <c r="B210" s="314" t="s">
        <v>310</v>
      </c>
      <c r="C210" s="235" t="s">
        <v>224</v>
      </c>
      <c r="D210" s="235" t="s">
        <v>170</v>
      </c>
      <c r="E210" s="245">
        <v>5.0540000000000003</v>
      </c>
      <c r="F210" s="426">
        <v>0</v>
      </c>
      <c r="G210" s="237">
        <v>0</v>
      </c>
      <c r="H210" s="426">
        <f t="shared" si="28"/>
        <v>5.0540000000000003</v>
      </c>
      <c r="I210" s="426">
        <v>5</v>
      </c>
      <c r="J210" s="531" t="s">
        <v>1339</v>
      </c>
      <c r="K210" s="725" t="s">
        <v>133</v>
      </c>
      <c r="L210" s="455" t="s">
        <v>1346</v>
      </c>
      <c r="M210" s="245">
        <v>5.0529999999999999</v>
      </c>
      <c r="N210" s="841">
        <v>5.0529999999999999</v>
      </c>
      <c r="O210" s="236">
        <f t="shared" si="29"/>
        <v>0</v>
      </c>
      <c r="P210" s="426">
        <v>0</v>
      </c>
      <c r="Q210" s="475" t="s">
        <v>1577</v>
      </c>
      <c r="R210" s="314" t="s">
        <v>1586</v>
      </c>
      <c r="S210" s="480"/>
      <c r="T210" s="498" t="s">
        <v>621</v>
      </c>
      <c r="U210" s="503" t="s">
        <v>2</v>
      </c>
      <c r="V210" s="504" t="s">
        <v>287</v>
      </c>
      <c r="W210" s="300" t="s">
        <v>1052</v>
      </c>
      <c r="X210" s="296"/>
      <c r="Y210" s="753" t="s">
        <v>1296</v>
      </c>
      <c r="Z210" s="297">
        <v>170</v>
      </c>
      <c r="AA210" s="753"/>
      <c r="AB210" s="298"/>
      <c r="AC210" s="295"/>
      <c r="AD210" s="296"/>
      <c r="AE210" s="753"/>
      <c r="AF210" s="297"/>
      <c r="AG210" s="753"/>
      <c r="AH210" s="298"/>
      <c r="AI210" s="295"/>
      <c r="AJ210" s="296"/>
      <c r="AK210" s="753"/>
      <c r="AL210" s="297"/>
      <c r="AM210" s="753"/>
      <c r="AN210" s="298"/>
      <c r="AO210" s="783"/>
      <c r="AP210" s="503" t="s">
        <v>648</v>
      </c>
      <c r="AQ210" s="479" t="s">
        <v>128</v>
      </c>
      <c r="AR210" s="479"/>
      <c r="AS210" s="227"/>
    </row>
    <row r="211" spans="1:45" ht="79.5" customHeight="1">
      <c r="A211" s="590">
        <v>176</v>
      </c>
      <c r="B211" s="314" t="s">
        <v>311</v>
      </c>
      <c r="C211" s="235" t="s">
        <v>253</v>
      </c>
      <c r="D211" s="235" t="s">
        <v>1334</v>
      </c>
      <c r="E211" s="245">
        <v>120.41</v>
      </c>
      <c r="F211" s="426">
        <v>222</v>
      </c>
      <c r="G211" s="237">
        <v>0</v>
      </c>
      <c r="H211" s="426">
        <f t="shared" si="28"/>
        <v>342.40999999999997</v>
      </c>
      <c r="I211" s="426">
        <v>337</v>
      </c>
      <c r="J211" s="531" t="s">
        <v>1339</v>
      </c>
      <c r="K211" s="725" t="s">
        <v>91</v>
      </c>
      <c r="L211" s="455" t="s">
        <v>1446</v>
      </c>
      <c r="M211" s="245">
        <v>342.41</v>
      </c>
      <c r="N211" s="841">
        <v>378</v>
      </c>
      <c r="O211" s="236">
        <f t="shared" si="29"/>
        <v>35.589999999999975</v>
      </c>
      <c r="P211" s="426">
        <v>0</v>
      </c>
      <c r="Q211" s="475" t="s">
        <v>91</v>
      </c>
      <c r="R211" s="314" t="s">
        <v>1589</v>
      </c>
      <c r="S211" s="480" t="s">
        <v>1590</v>
      </c>
      <c r="T211" s="498" t="s">
        <v>621</v>
      </c>
      <c r="U211" s="503" t="s">
        <v>2</v>
      </c>
      <c r="V211" s="504" t="s">
        <v>287</v>
      </c>
      <c r="W211" s="300" t="s">
        <v>1052</v>
      </c>
      <c r="X211" s="296"/>
      <c r="Y211" s="753" t="s">
        <v>1296</v>
      </c>
      <c r="Z211" s="297">
        <v>171</v>
      </c>
      <c r="AA211" s="753"/>
      <c r="AB211" s="298"/>
      <c r="AC211" s="295"/>
      <c r="AD211" s="296"/>
      <c r="AE211" s="753"/>
      <c r="AF211" s="297"/>
      <c r="AG211" s="753"/>
      <c r="AH211" s="298"/>
      <c r="AI211" s="295"/>
      <c r="AJ211" s="296"/>
      <c r="AK211" s="753"/>
      <c r="AL211" s="297"/>
      <c r="AM211" s="753"/>
      <c r="AN211" s="298"/>
      <c r="AO211" s="783"/>
      <c r="AP211" s="293" t="s">
        <v>1222</v>
      </c>
      <c r="AQ211" s="479" t="s">
        <v>128</v>
      </c>
      <c r="AR211" s="479"/>
      <c r="AS211" s="227"/>
    </row>
    <row r="212" spans="1:45" ht="86.25" customHeight="1">
      <c r="A212" s="590">
        <v>177</v>
      </c>
      <c r="B212" s="314" t="s">
        <v>312</v>
      </c>
      <c r="C212" s="235" t="s">
        <v>253</v>
      </c>
      <c r="D212" s="235" t="s">
        <v>1334</v>
      </c>
      <c r="E212" s="245">
        <v>4300</v>
      </c>
      <c r="F212" s="426">
        <v>500</v>
      </c>
      <c r="G212" s="237">
        <v>0</v>
      </c>
      <c r="H212" s="426">
        <f t="shared" si="28"/>
        <v>4800</v>
      </c>
      <c r="I212" s="426">
        <v>4800</v>
      </c>
      <c r="J212" s="531" t="s">
        <v>1339</v>
      </c>
      <c r="K212" s="475" t="s">
        <v>91</v>
      </c>
      <c r="L212" s="455" t="s">
        <v>1447</v>
      </c>
      <c r="M212" s="245">
        <v>3500</v>
      </c>
      <c r="N212" s="841">
        <v>4100</v>
      </c>
      <c r="O212" s="236">
        <f t="shared" si="29"/>
        <v>600</v>
      </c>
      <c r="P212" s="426">
        <v>0</v>
      </c>
      <c r="Q212" s="475" t="s">
        <v>91</v>
      </c>
      <c r="R212" s="314" t="s">
        <v>1591</v>
      </c>
      <c r="S212" s="480" t="s">
        <v>1587</v>
      </c>
      <c r="T212" s="498" t="s">
        <v>621</v>
      </c>
      <c r="U212" s="503" t="s">
        <v>2</v>
      </c>
      <c r="V212" s="504" t="s">
        <v>287</v>
      </c>
      <c r="W212" s="300" t="s">
        <v>1052</v>
      </c>
      <c r="X212" s="296"/>
      <c r="Y212" s="753" t="s">
        <v>1296</v>
      </c>
      <c r="Z212" s="297">
        <v>172</v>
      </c>
      <c r="AA212" s="753"/>
      <c r="AB212" s="298"/>
      <c r="AC212" s="295"/>
      <c r="AD212" s="296"/>
      <c r="AE212" s="753"/>
      <c r="AF212" s="297"/>
      <c r="AG212" s="753"/>
      <c r="AH212" s="298"/>
      <c r="AI212" s="295"/>
      <c r="AJ212" s="296"/>
      <c r="AK212" s="753"/>
      <c r="AL212" s="297"/>
      <c r="AM212" s="753"/>
      <c r="AN212" s="298"/>
      <c r="AO212" s="783"/>
      <c r="AP212" s="293" t="s">
        <v>584</v>
      </c>
      <c r="AQ212" s="479"/>
      <c r="AR212" s="479" t="s">
        <v>128</v>
      </c>
      <c r="AS212" s="227" t="s">
        <v>128</v>
      </c>
    </row>
    <row r="213" spans="1:45" ht="115.5" customHeight="1">
      <c r="A213" s="590">
        <v>178</v>
      </c>
      <c r="B213" s="314" t="s">
        <v>313</v>
      </c>
      <c r="C213" s="235" t="s">
        <v>314</v>
      </c>
      <c r="D213" s="235" t="s">
        <v>1087</v>
      </c>
      <c r="E213" s="245">
        <v>92.632999999999996</v>
      </c>
      <c r="F213" s="426">
        <v>0</v>
      </c>
      <c r="G213" s="237">
        <v>0</v>
      </c>
      <c r="H213" s="426">
        <f t="shared" si="28"/>
        <v>92.632999999999996</v>
      </c>
      <c r="I213" s="426">
        <v>58</v>
      </c>
      <c r="J213" s="531" t="s">
        <v>1668</v>
      </c>
      <c r="K213" s="529" t="s">
        <v>91</v>
      </c>
      <c r="L213" s="532" t="s">
        <v>1669</v>
      </c>
      <c r="M213" s="245">
        <v>70.337000000000003</v>
      </c>
      <c r="N213" s="841">
        <v>70.337000000000003</v>
      </c>
      <c r="O213" s="236">
        <f t="shared" si="29"/>
        <v>0</v>
      </c>
      <c r="P213" s="426">
        <v>0</v>
      </c>
      <c r="Q213" s="475" t="s">
        <v>91</v>
      </c>
      <c r="R213" s="314" t="s">
        <v>1841</v>
      </c>
      <c r="S213" s="480"/>
      <c r="T213" s="498" t="s">
        <v>621</v>
      </c>
      <c r="U213" s="503" t="s">
        <v>2</v>
      </c>
      <c r="V213" s="504" t="s">
        <v>287</v>
      </c>
      <c r="W213" s="300" t="s">
        <v>1052</v>
      </c>
      <c r="X213" s="296"/>
      <c r="Y213" s="753" t="s">
        <v>1296</v>
      </c>
      <c r="Z213" s="297">
        <v>173</v>
      </c>
      <c r="AA213" s="753"/>
      <c r="AB213" s="298"/>
      <c r="AC213" s="295"/>
      <c r="AD213" s="296"/>
      <c r="AE213" s="753"/>
      <c r="AF213" s="297"/>
      <c r="AG213" s="753"/>
      <c r="AH213" s="298"/>
      <c r="AI213" s="295"/>
      <c r="AJ213" s="296"/>
      <c r="AK213" s="753"/>
      <c r="AL213" s="297"/>
      <c r="AM213" s="753"/>
      <c r="AN213" s="298"/>
      <c r="AO213" s="783"/>
      <c r="AP213" s="293" t="s">
        <v>115</v>
      </c>
      <c r="AQ213" s="479" t="s">
        <v>128</v>
      </c>
      <c r="AR213" s="479"/>
      <c r="AS213" s="227"/>
    </row>
    <row r="214" spans="1:45" ht="60" customHeight="1">
      <c r="A214" s="590">
        <v>179</v>
      </c>
      <c r="B214" s="314" t="s">
        <v>315</v>
      </c>
      <c r="C214" s="235" t="s">
        <v>208</v>
      </c>
      <c r="D214" s="235" t="s">
        <v>1331</v>
      </c>
      <c r="E214" s="245">
        <v>144.80799999999999</v>
      </c>
      <c r="F214" s="426">
        <v>0</v>
      </c>
      <c r="G214" s="426">
        <v>0</v>
      </c>
      <c r="H214" s="426">
        <f t="shared" si="28"/>
        <v>144.80799999999999</v>
      </c>
      <c r="I214" s="426">
        <v>84</v>
      </c>
      <c r="J214" s="531" t="s">
        <v>1339</v>
      </c>
      <c r="K214" s="725" t="s">
        <v>150</v>
      </c>
      <c r="L214" s="455" t="s">
        <v>1420</v>
      </c>
      <c r="M214" s="245">
        <v>138.03800000000001</v>
      </c>
      <c r="N214" s="841">
        <v>0</v>
      </c>
      <c r="O214" s="236">
        <f t="shared" si="29"/>
        <v>-138.03800000000001</v>
      </c>
      <c r="P214" s="426">
        <v>0</v>
      </c>
      <c r="Q214" s="475" t="s">
        <v>1588</v>
      </c>
      <c r="R214" s="314" t="s">
        <v>1592</v>
      </c>
      <c r="S214" s="480"/>
      <c r="T214" s="498" t="s">
        <v>620</v>
      </c>
      <c r="U214" s="503" t="s">
        <v>273</v>
      </c>
      <c r="V214" s="504" t="s">
        <v>304</v>
      </c>
      <c r="W214" s="300" t="s">
        <v>1052</v>
      </c>
      <c r="X214" s="296"/>
      <c r="Y214" s="753" t="s">
        <v>1296</v>
      </c>
      <c r="Z214" s="297">
        <v>174</v>
      </c>
      <c r="AA214" s="753"/>
      <c r="AB214" s="298"/>
      <c r="AC214" s="295"/>
      <c r="AD214" s="296"/>
      <c r="AE214" s="753"/>
      <c r="AF214" s="297"/>
      <c r="AG214" s="753"/>
      <c r="AH214" s="298"/>
      <c r="AI214" s="295"/>
      <c r="AJ214" s="296"/>
      <c r="AK214" s="753"/>
      <c r="AL214" s="297"/>
      <c r="AM214" s="753"/>
      <c r="AN214" s="298"/>
      <c r="AO214" s="783"/>
      <c r="AP214" s="293" t="s">
        <v>584</v>
      </c>
      <c r="AQ214" s="479" t="s">
        <v>128</v>
      </c>
      <c r="AR214" s="479"/>
      <c r="AS214" s="227"/>
    </row>
    <row r="215" spans="1:45" ht="24" customHeight="1">
      <c r="A215" s="238"/>
      <c r="B215" s="659" t="s">
        <v>316</v>
      </c>
      <c r="C215" s="659"/>
      <c r="D215" s="659"/>
      <c r="E215" s="660"/>
      <c r="F215" s="470"/>
      <c r="G215" s="470"/>
      <c r="H215" s="660"/>
      <c r="I215" s="660"/>
      <c r="J215" s="661"/>
      <c r="K215" s="662"/>
      <c r="L215" s="662"/>
      <c r="M215" s="660"/>
      <c r="N215" s="854"/>
      <c r="O215" s="660"/>
      <c r="P215" s="663"/>
      <c r="Q215" s="523"/>
      <c r="R215" s="664"/>
      <c r="S215" s="658"/>
      <c r="T215" s="658"/>
      <c r="U215" s="658"/>
      <c r="V215" s="665"/>
      <c r="W215" s="639"/>
      <c r="X215" s="639"/>
      <c r="Y215" s="639"/>
      <c r="Z215" s="640"/>
      <c r="AA215" s="639"/>
      <c r="AB215" s="639"/>
      <c r="AC215" s="639"/>
      <c r="AD215" s="639"/>
      <c r="AE215" s="639"/>
      <c r="AF215" s="639"/>
      <c r="AG215" s="639"/>
      <c r="AH215" s="639"/>
      <c r="AI215" s="639"/>
      <c r="AJ215" s="639"/>
      <c r="AK215" s="639"/>
      <c r="AL215" s="639"/>
      <c r="AM215" s="639"/>
      <c r="AN215" s="639"/>
      <c r="AO215" s="639"/>
      <c r="AP215" s="657"/>
      <c r="AQ215" s="658"/>
      <c r="AR215" s="658"/>
      <c r="AS215" s="525"/>
    </row>
    <row r="216" spans="1:45" ht="99.9" customHeight="1">
      <c r="A216" s="924">
        <v>180</v>
      </c>
      <c r="B216" s="915" t="s">
        <v>317</v>
      </c>
      <c r="C216" s="922" t="s">
        <v>165</v>
      </c>
      <c r="D216" s="922" t="s">
        <v>170</v>
      </c>
      <c r="E216" s="426">
        <v>32.841999999999999</v>
      </c>
      <c r="F216" s="426">
        <v>0</v>
      </c>
      <c r="G216" s="237">
        <v>0</v>
      </c>
      <c r="H216" s="426">
        <f t="shared" ref="H216:H225" si="30">E216+F216-G216</f>
        <v>32.841999999999999</v>
      </c>
      <c r="I216" s="426">
        <v>21.9</v>
      </c>
      <c r="J216" s="933" t="s">
        <v>1674</v>
      </c>
      <c r="K216" s="909" t="s">
        <v>91</v>
      </c>
      <c r="L216" s="911" t="s">
        <v>1675</v>
      </c>
      <c r="M216" s="426">
        <v>24.791</v>
      </c>
      <c r="N216" s="841">
        <v>22.896000000000001</v>
      </c>
      <c r="O216" s="236">
        <f t="shared" ref="O216:O271" si="31">+N216-M216</f>
        <v>-1.8949999999999996</v>
      </c>
      <c r="P216" s="426">
        <v>0</v>
      </c>
      <c r="Q216" s="887" t="s">
        <v>91</v>
      </c>
      <c r="R216" s="915" t="s">
        <v>1842</v>
      </c>
      <c r="S216" s="480"/>
      <c r="T216" s="498" t="s">
        <v>621</v>
      </c>
      <c r="U216" s="503" t="s">
        <v>2</v>
      </c>
      <c r="V216" s="504" t="s">
        <v>287</v>
      </c>
      <c r="W216" s="885" t="s">
        <v>1052</v>
      </c>
      <c r="X216" s="885"/>
      <c r="Y216" s="885" t="s">
        <v>1296</v>
      </c>
      <c r="Z216" s="903">
        <v>175</v>
      </c>
      <c r="AA216" s="885"/>
      <c r="AB216" s="897"/>
      <c r="AC216" s="747" t="s">
        <v>1052</v>
      </c>
      <c r="AD216" s="753"/>
      <c r="AE216" s="753" t="s">
        <v>501</v>
      </c>
      <c r="AF216" s="751">
        <v>179</v>
      </c>
      <c r="AG216" s="753"/>
      <c r="AH216" s="745"/>
      <c r="AI216" s="893"/>
      <c r="AJ216" s="885"/>
      <c r="AK216" s="885"/>
      <c r="AL216" s="895"/>
      <c r="AM216" s="885"/>
      <c r="AN216" s="897"/>
      <c r="AO216" s="943"/>
      <c r="AP216" s="293" t="s">
        <v>115</v>
      </c>
      <c r="AQ216" s="479" t="s">
        <v>128</v>
      </c>
      <c r="AR216" s="479"/>
      <c r="AS216" s="227"/>
    </row>
    <row r="217" spans="1:45" ht="99.9" customHeight="1">
      <c r="A217" s="925"/>
      <c r="B217" s="916"/>
      <c r="C217" s="923"/>
      <c r="D217" s="923"/>
      <c r="E217" s="426">
        <v>3.6560000000000001</v>
      </c>
      <c r="F217" s="426">
        <v>0</v>
      </c>
      <c r="G217" s="237">
        <v>0</v>
      </c>
      <c r="H217" s="426">
        <f t="shared" si="30"/>
        <v>3.6560000000000001</v>
      </c>
      <c r="I217" s="426">
        <v>3.5</v>
      </c>
      <c r="J217" s="934"/>
      <c r="K217" s="910"/>
      <c r="L217" s="919"/>
      <c r="M217" s="426">
        <v>7.2030000000000003</v>
      </c>
      <c r="N217" s="841">
        <v>7.2030000000000003</v>
      </c>
      <c r="O217" s="236">
        <f t="shared" si="31"/>
        <v>0</v>
      </c>
      <c r="P217" s="426">
        <v>0</v>
      </c>
      <c r="Q217" s="888"/>
      <c r="R217" s="916"/>
      <c r="S217" s="480"/>
      <c r="T217" s="498" t="s">
        <v>621</v>
      </c>
      <c r="U217" s="503" t="s">
        <v>2</v>
      </c>
      <c r="V217" s="504" t="s">
        <v>318</v>
      </c>
      <c r="W217" s="886"/>
      <c r="X217" s="886"/>
      <c r="Y217" s="886"/>
      <c r="Z217" s="904"/>
      <c r="AA217" s="886"/>
      <c r="AB217" s="898"/>
      <c r="AC217" s="748"/>
      <c r="AD217" s="754"/>
      <c r="AE217" s="754"/>
      <c r="AF217" s="752"/>
      <c r="AG217" s="754"/>
      <c r="AH217" s="746"/>
      <c r="AI217" s="894"/>
      <c r="AJ217" s="886"/>
      <c r="AK217" s="886"/>
      <c r="AL217" s="896"/>
      <c r="AM217" s="886"/>
      <c r="AN217" s="898"/>
      <c r="AO217" s="944"/>
      <c r="AP217" s="293" t="s">
        <v>115</v>
      </c>
      <c r="AQ217" s="479" t="s">
        <v>128</v>
      </c>
      <c r="AR217" s="479"/>
      <c r="AS217" s="227"/>
    </row>
    <row r="218" spans="1:45" ht="60" customHeight="1">
      <c r="A218" s="590">
        <v>181</v>
      </c>
      <c r="B218" s="314" t="s">
        <v>319</v>
      </c>
      <c r="C218" s="235" t="s">
        <v>230</v>
      </c>
      <c r="D218" s="235" t="s">
        <v>170</v>
      </c>
      <c r="E218" s="245">
        <v>75.537000000000006</v>
      </c>
      <c r="F218" s="426">
        <v>0</v>
      </c>
      <c r="G218" s="237">
        <v>0</v>
      </c>
      <c r="H218" s="426">
        <f t="shared" si="30"/>
        <v>75.537000000000006</v>
      </c>
      <c r="I218" s="426">
        <v>76</v>
      </c>
      <c r="J218" s="531" t="s">
        <v>1339</v>
      </c>
      <c r="K218" s="725" t="s">
        <v>91</v>
      </c>
      <c r="L218" s="727" t="s">
        <v>1362</v>
      </c>
      <c r="M218" s="245">
        <v>86.9</v>
      </c>
      <c r="N218" s="841">
        <v>47.3</v>
      </c>
      <c r="O218" s="236">
        <f t="shared" si="31"/>
        <v>-39.600000000000009</v>
      </c>
      <c r="P218" s="426">
        <v>0</v>
      </c>
      <c r="Q218" s="475" t="s">
        <v>91</v>
      </c>
      <c r="R218" s="314" t="s">
        <v>1593</v>
      </c>
      <c r="S218" s="480"/>
      <c r="T218" s="498" t="s">
        <v>621</v>
      </c>
      <c r="U218" s="503" t="s">
        <v>2</v>
      </c>
      <c r="V218" s="504" t="s">
        <v>287</v>
      </c>
      <c r="W218" s="300" t="s">
        <v>1052</v>
      </c>
      <c r="X218" s="296"/>
      <c r="Y218" s="753" t="s">
        <v>1296</v>
      </c>
      <c r="Z218" s="297">
        <v>176</v>
      </c>
      <c r="AA218" s="753"/>
      <c r="AB218" s="298"/>
      <c r="AC218" s="295" t="s">
        <v>1280</v>
      </c>
      <c r="AD218" s="296"/>
      <c r="AE218" s="753" t="s">
        <v>501</v>
      </c>
      <c r="AF218" s="297">
        <v>292</v>
      </c>
      <c r="AG218" s="753"/>
      <c r="AH218" s="298"/>
      <c r="AI218" s="295"/>
      <c r="AJ218" s="296"/>
      <c r="AK218" s="753"/>
      <c r="AL218" s="297"/>
      <c r="AM218" s="753"/>
      <c r="AN218" s="298"/>
      <c r="AO218" s="783"/>
      <c r="AP218" s="503" t="s">
        <v>648</v>
      </c>
      <c r="AQ218" s="479"/>
      <c r="AR218" s="479" t="s">
        <v>128</v>
      </c>
      <c r="AS218" s="227"/>
    </row>
    <row r="219" spans="1:45" ht="60" customHeight="1">
      <c r="A219" s="590">
        <v>182</v>
      </c>
      <c r="B219" s="314" t="s">
        <v>320</v>
      </c>
      <c r="C219" s="235" t="s">
        <v>230</v>
      </c>
      <c r="D219" s="235" t="s">
        <v>170</v>
      </c>
      <c r="E219" s="245">
        <v>2.3809999999999998</v>
      </c>
      <c r="F219" s="426">
        <v>0</v>
      </c>
      <c r="G219" s="237">
        <v>0</v>
      </c>
      <c r="H219" s="426">
        <f t="shared" si="30"/>
        <v>2.3809999999999998</v>
      </c>
      <c r="I219" s="426">
        <v>2</v>
      </c>
      <c r="J219" s="531" t="s">
        <v>1339</v>
      </c>
      <c r="K219" s="725" t="s">
        <v>91</v>
      </c>
      <c r="L219" s="455" t="s">
        <v>1361</v>
      </c>
      <c r="M219" s="245">
        <v>1.4810000000000001</v>
      </c>
      <c r="N219" s="841">
        <v>1.4810000000000001</v>
      </c>
      <c r="O219" s="236">
        <f t="shared" si="31"/>
        <v>0</v>
      </c>
      <c r="P219" s="426">
        <v>0</v>
      </c>
      <c r="Q219" s="475" t="s">
        <v>91</v>
      </c>
      <c r="R219" s="314" t="s">
        <v>1594</v>
      </c>
      <c r="S219" s="480"/>
      <c r="T219" s="498" t="s">
        <v>621</v>
      </c>
      <c r="U219" s="503" t="s">
        <v>2</v>
      </c>
      <c r="V219" s="504" t="s">
        <v>287</v>
      </c>
      <c r="W219" s="300" t="s">
        <v>1052</v>
      </c>
      <c r="X219" s="296"/>
      <c r="Y219" s="753" t="s">
        <v>1301</v>
      </c>
      <c r="Z219" s="297">
        <v>177</v>
      </c>
      <c r="AA219" s="753"/>
      <c r="AB219" s="298"/>
      <c r="AC219" s="295"/>
      <c r="AD219" s="296"/>
      <c r="AE219" s="753"/>
      <c r="AF219" s="297"/>
      <c r="AG219" s="753"/>
      <c r="AH219" s="298"/>
      <c r="AI219" s="295"/>
      <c r="AJ219" s="296"/>
      <c r="AK219" s="753"/>
      <c r="AL219" s="297"/>
      <c r="AM219" s="753"/>
      <c r="AN219" s="298"/>
      <c r="AO219" s="783"/>
      <c r="AP219" s="293" t="s">
        <v>584</v>
      </c>
      <c r="AQ219" s="479" t="s">
        <v>128</v>
      </c>
      <c r="AR219" s="479"/>
      <c r="AS219" s="227"/>
    </row>
    <row r="220" spans="1:45" ht="30.75" customHeight="1">
      <c r="A220" s="924">
        <v>183</v>
      </c>
      <c r="B220" s="915" t="s">
        <v>321</v>
      </c>
      <c r="C220" s="922" t="s">
        <v>322</v>
      </c>
      <c r="D220" s="922" t="s">
        <v>170</v>
      </c>
      <c r="E220" s="426">
        <v>34.747</v>
      </c>
      <c r="F220" s="426">
        <v>0</v>
      </c>
      <c r="G220" s="237">
        <v>0</v>
      </c>
      <c r="H220" s="426">
        <f t="shared" si="30"/>
        <v>34.747</v>
      </c>
      <c r="I220" s="426">
        <v>32.9</v>
      </c>
      <c r="J220" s="926" t="s">
        <v>1715</v>
      </c>
      <c r="K220" s="909" t="s">
        <v>91</v>
      </c>
      <c r="L220" s="911" t="s">
        <v>1716</v>
      </c>
      <c r="M220" s="426">
        <v>49.762</v>
      </c>
      <c r="N220" s="841">
        <v>59.302999999999997</v>
      </c>
      <c r="O220" s="236">
        <f t="shared" si="31"/>
        <v>9.5409999999999968</v>
      </c>
      <c r="P220" s="426">
        <v>0</v>
      </c>
      <c r="Q220" s="887" t="s">
        <v>91</v>
      </c>
      <c r="R220" s="915" t="s">
        <v>1843</v>
      </c>
      <c r="S220" s="887"/>
      <c r="T220" s="498" t="s">
        <v>621</v>
      </c>
      <c r="U220" s="503" t="s">
        <v>2</v>
      </c>
      <c r="V220" s="504" t="s">
        <v>287</v>
      </c>
      <c r="W220" s="885" t="s">
        <v>1052</v>
      </c>
      <c r="X220" s="885"/>
      <c r="Y220" s="885" t="s">
        <v>1298</v>
      </c>
      <c r="Z220" s="903">
        <v>178</v>
      </c>
      <c r="AA220" s="885"/>
      <c r="AB220" s="897"/>
      <c r="AC220" s="893"/>
      <c r="AD220" s="885"/>
      <c r="AE220" s="885"/>
      <c r="AF220" s="895"/>
      <c r="AG220" s="885"/>
      <c r="AH220" s="897"/>
      <c r="AI220" s="893"/>
      <c r="AJ220" s="885"/>
      <c r="AK220" s="885"/>
      <c r="AL220" s="895"/>
      <c r="AM220" s="885"/>
      <c r="AN220" s="897"/>
      <c r="AO220" s="943"/>
      <c r="AP220" s="293" t="s">
        <v>115</v>
      </c>
      <c r="AQ220" s="479" t="s">
        <v>128</v>
      </c>
      <c r="AR220" s="479"/>
      <c r="AS220" s="227"/>
    </row>
    <row r="221" spans="1:45" ht="30.75" customHeight="1">
      <c r="A221" s="925"/>
      <c r="B221" s="916"/>
      <c r="C221" s="923"/>
      <c r="D221" s="923"/>
      <c r="E221" s="426">
        <v>1.651</v>
      </c>
      <c r="F221" s="426">
        <v>0</v>
      </c>
      <c r="G221" s="237">
        <v>0</v>
      </c>
      <c r="H221" s="426">
        <f t="shared" si="30"/>
        <v>1.651</v>
      </c>
      <c r="I221" s="426">
        <v>1.1000000000000001</v>
      </c>
      <c r="J221" s="927"/>
      <c r="K221" s="910"/>
      <c r="L221" s="912"/>
      <c r="M221" s="426">
        <v>1.651</v>
      </c>
      <c r="N221" s="841">
        <v>1.651</v>
      </c>
      <c r="O221" s="236">
        <f t="shared" si="31"/>
        <v>0</v>
      </c>
      <c r="P221" s="426">
        <v>0</v>
      </c>
      <c r="Q221" s="888"/>
      <c r="R221" s="916"/>
      <c r="S221" s="888"/>
      <c r="T221" s="498" t="s">
        <v>621</v>
      </c>
      <c r="U221" s="503" t="s">
        <v>2</v>
      </c>
      <c r="V221" s="504" t="s">
        <v>318</v>
      </c>
      <c r="W221" s="886"/>
      <c r="X221" s="886"/>
      <c r="Y221" s="886"/>
      <c r="Z221" s="904"/>
      <c r="AA221" s="886"/>
      <c r="AB221" s="898"/>
      <c r="AC221" s="894"/>
      <c r="AD221" s="886"/>
      <c r="AE221" s="886"/>
      <c r="AF221" s="896"/>
      <c r="AG221" s="886"/>
      <c r="AH221" s="898"/>
      <c r="AI221" s="894"/>
      <c r="AJ221" s="886"/>
      <c r="AK221" s="886"/>
      <c r="AL221" s="896"/>
      <c r="AM221" s="886"/>
      <c r="AN221" s="898"/>
      <c r="AO221" s="944"/>
      <c r="AP221" s="293" t="s">
        <v>115</v>
      </c>
      <c r="AQ221" s="479" t="s">
        <v>128</v>
      </c>
      <c r="AR221" s="479"/>
      <c r="AS221" s="227"/>
    </row>
    <row r="222" spans="1:45" ht="74.25" customHeight="1">
      <c r="A222" s="590">
        <v>184</v>
      </c>
      <c r="B222" s="314" t="s">
        <v>1092</v>
      </c>
      <c r="C222" s="235" t="s">
        <v>165</v>
      </c>
      <c r="D222" s="235" t="s">
        <v>170</v>
      </c>
      <c r="E222" s="245">
        <v>300</v>
      </c>
      <c r="F222" s="426">
        <v>1169.9580000000001</v>
      </c>
      <c r="G222" s="237">
        <v>160.5</v>
      </c>
      <c r="H222" s="426">
        <f t="shared" si="30"/>
        <v>1309.4580000000001</v>
      </c>
      <c r="I222" s="426">
        <v>1030.5</v>
      </c>
      <c r="J222" s="531" t="s">
        <v>1339</v>
      </c>
      <c r="K222" s="725" t="s">
        <v>91</v>
      </c>
      <c r="L222" s="455" t="s">
        <v>1418</v>
      </c>
      <c r="M222" s="245">
        <v>981.66700000000003</v>
      </c>
      <c r="N222" s="841">
        <v>975.99300000000005</v>
      </c>
      <c r="O222" s="236">
        <f t="shared" si="31"/>
        <v>-5.6739999999999782</v>
      </c>
      <c r="P222" s="426">
        <v>0</v>
      </c>
      <c r="Q222" s="475" t="s">
        <v>91</v>
      </c>
      <c r="R222" s="314" t="s">
        <v>1595</v>
      </c>
      <c r="S222" s="480" t="s">
        <v>1596</v>
      </c>
      <c r="T222" s="498" t="s">
        <v>621</v>
      </c>
      <c r="U222" s="503" t="s">
        <v>2</v>
      </c>
      <c r="V222" s="504" t="s">
        <v>287</v>
      </c>
      <c r="W222" s="300" t="s">
        <v>1052</v>
      </c>
      <c r="X222" s="296"/>
      <c r="Y222" s="753" t="s">
        <v>1301</v>
      </c>
      <c r="Z222" s="297">
        <v>179</v>
      </c>
      <c r="AA222" s="753"/>
      <c r="AB222" s="298"/>
      <c r="AC222" s="295" t="s">
        <v>1052</v>
      </c>
      <c r="AD222" s="296"/>
      <c r="AE222" s="753" t="s">
        <v>501</v>
      </c>
      <c r="AF222" s="297">
        <v>175</v>
      </c>
      <c r="AG222" s="753"/>
      <c r="AH222" s="298"/>
      <c r="AI222" s="295"/>
      <c r="AJ222" s="296"/>
      <c r="AK222" s="753"/>
      <c r="AL222" s="297"/>
      <c r="AM222" s="753"/>
      <c r="AN222" s="298"/>
      <c r="AO222" s="783"/>
      <c r="AP222" s="503" t="s">
        <v>648</v>
      </c>
      <c r="AQ222" s="479"/>
      <c r="AR222" s="479" t="s">
        <v>128</v>
      </c>
      <c r="AS222" s="227"/>
    </row>
    <row r="223" spans="1:45" ht="60" customHeight="1">
      <c r="A223" s="590">
        <v>185</v>
      </c>
      <c r="B223" s="314" t="s">
        <v>323</v>
      </c>
      <c r="C223" s="235" t="s">
        <v>324</v>
      </c>
      <c r="D223" s="235" t="s">
        <v>272</v>
      </c>
      <c r="E223" s="245">
        <v>57.104999999999997</v>
      </c>
      <c r="F223" s="426">
        <v>0</v>
      </c>
      <c r="G223" s="237">
        <v>0</v>
      </c>
      <c r="H223" s="426">
        <f t="shared" si="30"/>
        <v>57.104999999999997</v>
      </c>
      <c r="I223" s="426">
        <v>49</v>
      </c>
      <c r="J223" s="531" t="s">
        <v>1339</v>
      </c>
      <c r="K223" s="725" t="s">
        <v>91</v>
      </c>
      <c r="L223" s="455" t="s">
        <v>1417</v>
      </c>
      <c r="M223" s="245">
        <v>66.784999999999997</v>
      </c>
      <c r="N223" s="841">
        <v>66.094999999999999</v>
      </c>
      <c r="O223" s="236">
        <f t="shared" si="31"/>
        <v>-0.68999999999999773</v>
      </c>
      <c r="P223" s="426">
        <v>0</v>
      </c>
      <c r="Q223" s="475" t="s">
        <v>91</v>
      </c>
      <c r="R223" s="314" t="s">
        <v>1597</v>
      </c>
      <c r="S223" s="480"/>
      <c r="T223" s="498" t="s">
        <v>621</v>
      </c>
      <c r="U223" s="503" t="s">
        <v>2</v>
      </c>
      <c r="V223" s="504" t="s">
        <v>287</v>
      </c>
      <c r="W223" s="300" t="s">
        <v>1052</v>
      </c>
      <c r="X223" s="296"/>
      <c r="Y223" s="753" t="s">
        <v>1298</v>
      </c>
      <c r="Z223" s="297">
        <v>180</v>
      </c>
      <c r="AA223" s="753"/>
      <c r="AB223" s="298"/>
      <c r="AC223" s="295"/>
      <c r="AD223" s="296"/>
      <c r="AE223" s="753"/>
      <c r="AF223" s="297"/>
      <c r="AG223" s="753"/>
      <c r="AH223" s="298"/>
      <c r="AI223" s="295"/>
      <c r="AJ223" s="296"/>
      <c r="AK223" s="753"/>
      <c r="AL223" s="297"/>
      <c r="AM223" s="753"/>
      <c r="AN223" s="298"/>
      <c r="AO223" s="783"/>
      <c r="AP223" s="293" t="s">
        <v>1222</v>
      </c>
      <c r="AQ223" s="479" t="s">
        <v>128</v>
      </c>
      <c r="AR223" s="479"/>
      <c r="AS223" s="227"/>
    </row>
    <row r="224" spans="1:45" ht="71.099999999999994" customHeight="1">
      <c r="A224" s="590">
        <v>186</v>
      </c>
      <c r="B224" s="480" t="s">
        <v>594</v>
      </c>
      <c r="C224" s="235" t="s">
        <v>657</v>
      </c>
      <c r="D224" s="235" t="s">
        <v>1093</v>
      </c>
      <c r="E224" s="245">
        <v>500.84300000000002</v>
      </c>
      <c r="F224" s="426">
        <v>489.22899999999998</v>
      </c>
      <c r="G224" s="234">
        <v>160</v>
      </c>
      <c r="H224" s="426">
        <f t="shared" si="30"/>
        <v>830.072</v>
      </c>
      <c r="I224" s="426">
        <v>519</v>
      </c>
      <c r="J224" s="531" t="s">
        <v>1339</v>
      </c>
      <c r="K224" s="725" t="s">
        <v>91</v>
      </c>
      <c r="L224" s="455" t="s">
        <v>1421</v>
      </c>
      <c r="M224" s="245">
        <v>500.84300000000002</v>
      </c>
      <c r="N224" s="841">
        <v>1024.184</v>
      </c>
      <c r="O224" s="236">
        <f t="shared" si="31"/>
        <v>523.34099999999989</v>
      </c>
      <c r="P224" s="426">
        <v>0</v>
      </c>
      <c r="Q224" s="475" t="s">
        <v>91</v>
      </c>
      <c r="R224" s="314" t="s">
        <v>1598</v>
      </c>
      <c r="S224" s="480" t="s">
        <v>1599</v>
      </c>
      <c r="T224" s="498" t="s">
        <v>621</v>
      </c>
      <c r="U224" s="503" t="s">
        <v>2</v>
      </c>
      <c r="V224" s="504" t="s">
        <v>290</v>
      </c>
      <c r="W224" s="300" t="s">
        <v>1052</v>
      </c>
      <c r="X224" s="296"/>
      <c r="Y224" s="753" t="s">
        <v>1298</v>
      </c>
      <c r="Z224" s="297">
        <v>181</v>
      </c>
      <c r="AA224" s="753"/>
      <c r="AB224" s="298"/>
      <c r="AC224" s="295"/>
      <c r="AD224" s="296"/>
      <c r="AE224" s="753"/>
      <c r="AF224" s="297"/>
      <c r="AG224" s="753"/>
      <c r="AH224" s="298"/>
      <c r="AI224" s="295"/>
      <c r="AJ224" s="296"/>
      <c r="AK224" s="753"/>
      <c r="AL224" s="297"/>
      <c r="AM224" s="753"/>
      <c r="AN224" s="298"/>
      <c r="AO224" s="783"/>
      <c r="AP224" s="293" t="s">
        <v>727</v>
      </c>
      <c r="AQ224" s="479"/>
      <c r="AR224" s="479" t="s">
        <v>128</v>
      </c>
      <c r="AS224" s="227"/>
    </row>
    <row r="225" spans="1:45" ht="60.6" customHeight="1">
      <c r="A225" s="590">
        <v>187</v>
      </c>
      <c r="B225" s="314" t="s">
        <v>692</v>
      </c>
      <c r="C225" s="235" t="s">
        <v>1175</v>
      </c>
      <c r="D225" s="235" t="s">
        <v>272</v>
      </c>
      <c r="E225" s="245">
        <v>14.249000000000001</v>
      </c>
      <c r="F225" s="426">
        <v>0</v>
      </c>
      <c r="G225" s="234">
        <v>0</v>
      </c>
      <c r="H225" s="426">
        <f t="shared" si="30"/>
        <v>14.249000000000001</v>
      </c>
      <c r="I225" s="426">
        <v>6</v>
      </c>
      <c r="J225" s="531" t="s">
        <v>1709</v>
      </c>
      <c r="K225" s="529" t="s">
        <v>91</v>
      </c>
      <c r="L225" s="532" t="s">
        <v>1710</v>
      </c>
      <c r="M225" s="426">
        <v>12.824</v>
      </c>
      <c r="N225" s="841">
        <v>5.3140000000000001</v>
      </c>
      <c r="O225" s="236">
        <f t="shared" ref="O225" si="32">+N225-M225</f>
        <v>-7.51</v>
      </c>
      <c r="P225" s="426">
        <v>0</v>
      </c>
      <c r="Q225" s="475" t="s">
        <v>91</v>
      </c>
      <c r="R225" s="314" t="s">
        <v>1844</v>
      </c>
      <c r="S225" s="480"/>
      <c r="T225" s="498" t="s">
        <v>621</v>
      </c>
      <c r="U225" s="503" t="s">
        <v>2</v>
      </c>
      <c r="V225" s="504" t="s">
        <v>290</v>
      </c>
      <c r="W225" s="300" t="s">
        <v>1052</v>
      </c>
      <c r="X225" s="300" t="s">
        <v>743</v>
      </c>
      <c r="Y225" s="545" t="s">
        <v>1298</v>
      </c>
      <c r="Z225" s="297">
        <v>15</v>
      </c>
      <c r="AA225" s="545"/>
      <c r="AB225" s="298"/>
      <c r="AC225" s="295"/>
      <c r="AD225" s="300"/>
      <c r="AE225" s="545"/>
      <c r="AF225" s="297"/>
      <c r="AG225" s="753"/>
      <c r="AH225" s="298"/>
      <c r="AI225" s="295"/>
      <c r="AJ225" s="296"/>
      <c r="AK225" s="753"/>
      <c r="AL225" s="297"/>
      <c r="AM225" s="753"/>
      <c r="AN225" s="298"/>
      <c r="AO225" s="783"/>
      <c r="AP225" s="293" t="s">
        <v>113</v>
      </c>
      <c r="AQ225" s="479" t="s">
        <v>128</v>
      </c>
      <c r="AR225" s="479"/>
      <c r="AS225" s="227"/>
    </row>
    <row r="226" spans="1:45" ht="24" customHeight="1">
      <c r="A226" s="238"/>
      <c r="B226" s="659" t="s">
        <v>325</v>
      </c>
      <c r="C226" s="659"/>
      <c r="D226" s="659"/>
      <c r="E226" s="660"/>
      <c r="F226" s="470"/>
      <c r="G226" s="470"/>
      <c r="H226" s="660"/>
      <c r="I226" s="660"/>
      <c r="J226" s="661"/>
      <c r="K226" s="662"/>
      <c r="L226" s="662"/>
      <c r="M226" s="660"/>
      <c r="N226" s="854"/>
      <c r="O226" s="660"/>
      <c r="P226" s="663"/>
      <c r="Q226" s="523"/>
      <c r="R226" s="664"/>
      <c r="S226" s="658"/>
      <c r="T226" s="658"/>
      <c r="U226" s="658"/>
      <c r="V226" s="665"/>
      <c r="W226" s="639"/>
      <c r="X226" s="639"/>
      <c r="Y226" s="639"/>
      <c r="Z226" s="640"/>
      <c r="AA226" s="639"/>
      <c r="AB226" s="639"/>
      <c r="AC226" s="639"/>
      <c r="AD226" s="639"/>
      <c r="AE226" s="639"/>
      <c r="AF226" s="639"/>
      <c r="AG226" s="639"/>
      <c r="AH226" s="639"/>
      <c r="AI226" s="639"/>
      <c r="AJ226" s="639"/>
      <c r="AK226" s="639"/>
      <c r="AL226" s="639"/>
      <c r="AM226" s="639"/>
      <c r="AN226" s="639"/>
      <c r="AO226" s="639"/>
      <c r="AP226" s="657"/>
      <c r="AQ226" s="658"/>
      <c r="AR226" s="658"/>
      <c r="AS226" s="525"/>
    </row>
    <row r="227" spans="1:45" ht="189.75" customHeight="1">
      <c r="A227" s="590">
        <v>188</v>
      </c>
      <c r="B227" s="314" t="s">
        <v>326</v>
      </c>
      <c r="C227" s="235" t="s">
        <v>327</v>
      </c>
      <c r="D227" s="235" t="s">
        <v>170</v>
      </c>
      <c r="E227" s="245">
        <v>140.52000000000001</v>
      </c>
      <c r="F227" s="426">
        <v>60</v>
      </c>
      <c r="G227" s="234">
        <v>70</v>
      </c>
      <c r="H227" s="426">
        <f>E227+F227-G227</f>
        <v>130.52000000000001</v>
      </c>
      <c r="I227" s="426">
        <v>131</v>
      </c>
      <c r="J227" s="735" t="s">
        <v>1676</v>
      </c>
      <c r="K227" s="529" t="s">
        <v>91</v>
      </c>
      <c r="L227" s="532" t="s">
        <v>1677</v>
      </c>
      <c r="M227" s="426">
        <v>77.408000000000001</v>
      </c>
      <c r="N227" s="841">
        <v>67.974999999999994</v>
      </c>
      <c r="O227" s="236">
        <f t="shared" si="31"/>
        <v>-9.4330000000000069</v>
      </c>
      <c r="P227" s="426">
        <v>0</v>
      </c>
      <c r="Q227" s="475" t="s">
        <v>91</v>
      </c>
      <c r="R227" s="314" t="s">
        <v>1810</v>
      </c>
      <c r="S227" s="480"/>
      <c r="T227" s="498" t="s">
        <v>621</v>
      </c>
      <c r="U227" s="503" t="s">
        <v>2</v>
      </c>
      <c r="V227" s="504" t="s">
        <v>287</v>
      </c>
      <c r="W227" s="300" t="s">
        <v>1052</v>
      </c>
      <c r="X227" s="300"/>
      <c r="Y227" s="545" t="s">
        <v>1296</v>
      </c>
      <c r="Z227" s="297">
        <v>182</v>
      </c>
      <c r="AA227" s="545"/>
      <c r="AB227" s="298"/>
      <c r="AC227" s="295"/>
      <c r="AD227" s="300"/>
      <c r="AE227" s="545"/>
      <c r="AF227" s="297"/>
      <c r="AG227" s="753"/>
      <c r="AH227" s="298"/>
      <c r="AI227" s="295"/>
      <c r="AJ227" s="296"/>
      <c r="AK227" s="753"/>
      <c r="AL227" s="297"/>
      <c r="AM227" s="753"/>
      <c r="AN227" s="298"/>
      <c r="AO227" s="783"/>
      <c r="AP227" s="293" t="s">
        <v>115</v>
      </c>
      <c r="AQ227" s="479" t="s">
        <v>128</v>
      </c>
      <c r="AR227" s="479"/>
      <c r="AS227" s="227"/>
    </row>
    <row r="228" spans="1:45" s="482" customFormat="1" ht="21.6" customHeight="1">
      <c r="A228" s="667"/>
      <c r="B228" s="668" t="s">
        <v>328</v>
      </c>
      <c r="C228" s="668"/>
      <c r="D228" s="668"/>
      <c r="E228" s="669"/>
      <c r="F228" s="670"/>
      <c r="G228" s="670"/>
      <c r="H228" s="669"/>
      <c r="I228" s="669"/>
      <c r="J228" s="671"/>
      <c r="K228" s="672"/>
      <c r="L228" s="672"/>
      <c r="M228" s="669"/>
      <c r="N228" s="855"/>
      <c r="O228" s="669"/>
      <c r="P228" s="673"/>
      <c r="Q228" s="674"/>
      <c r="R228" s="675"/>
      <c r="S228" s="676"/>
      <c r="T228" s="676"/>
      <c r="U228" s="676"/>
      <c r="V228" s="677"/>
      <c r="W228" s="655"/>
      <c r="X228" s="655"/>
      <c r="Y228" s="655"/>
      <c r="Z228" s="656"/>
      <c r="AA228" s="655"/>
      <c r="AB228" s="655"/>
      <c r="AC228" s="655"/>
      <c r="AD228" s="655"/>
      <c r="AE228" s="655"/>
      <c r="AF228" s="639"/>
      <c r="AG228" s="639"/>
      <c r="AH228" s="639"/>
      <c r="AI228" s="639"/>
      <c r="AJ228" s="639"/>
      <c r="AK228" s="639"/>
      <c r="AL228" s="639"/>
      <c r="AM228" s="639"/>
      <c r="AN228" s="639"/>
      <c r="AO228" s="639"/>
      <c r="AP228" s="678"/>
      <c r="AQ228" s="676"/>
      <c r="AR228" s="676"/>
      <c r="AS228" s="679"/>
    </row>
    <row r="229" spans="1:45" ht="24" customHeight="1">
      <c r="A229" s="238"/>
      <c r="B229" s="659" t="s">
        <v>329</v>
      </c>
      <c r="C229" s="659"/>
      <c r="D229" s="659"/>
      <c r="E229" s="660"/>
      <c r="F229" s="470"/>
      <c r="G229" s="470"/>
      <c r="H229" s="660"/>
      <c r="I229" s="660"/>
      <c r="J229" s="661"/>
      <c r="K229" s="662"/>
      <c r="L229" s="662"/>
      <c r="M229" s="660"/>
      <c r="N229" s="854"/>
      <c r="O229" s="660"/>
      <c r="P229" s="663"/>
      <c r="Q229" s="523"/>
      <c r="R229" s="664"/>
      <c r="S229" s="658"/>
      <c r="T229" s="658"/>
      <c r="U229" s="658"/>
      <c r="V229" s="665"/>
      <c r="W229" s="639"/>
      <c r="X229" s="639"/>
      <c r="Y229" s="639"/>
      <c r="Z229" s="640"/>
      <c r="AA229" s="639"/>
      <c r="AB229" s="639"/>
      <c r="AC229" s="639"/>
      <c r="AD229" s="639"/>
      <c r="AE229" s="639"/>
      <c r="AF229" s="639"/>
      <c r="AG229" s="639"/>
      <c r="AH229" s="639"/>
      <c r="AI229" s="639"/>
      <c r="AJ229" s="639"/>
      <c r="AK229" s="639"/>
      <c r="AL229" s="639"/>
      <c r="AM229" s="639"/>
      <c r="AN229" s="639"/>
      <c r="AO229" s="639"/>
      <c r="AP229" s="657"/>
      <c r="AQ229" s="658"/>
      <c r="AR229" s="658"/>
      <c r="AS229" s="525"/>
    </row>
    <row r="230" spans="1:45" ht="60" customHeight="1">
      <c r="A230" s="590">
        <v>189</v>
      </c>
      <c r="B230" s="314" t="s">
        <v>330</v>
      </c>
      <c r="C230" s="235" t="s">
        <v>331</v>
      </c>
      <c r="D230" s="235" t="s">
        <v>170</v>
      </c>
      <c r="E230" s="426">
        <f>252.896-1.534</f>
        <v>251.36199999999999</v>
      </c>
      <c r="F230" s="426">
        <v>0</v>
      </c>
      <c r="G230" s="234">
        <v>0</v>
      </c>
      <c r="H230" s="426">
        <f t="shared" ref="H230:H254" si="33">E230+F230-G230</f>
        <v>251.36199999999999</v>
      </c>
      <c r="I230" s="426">
        <v>251</v>
      </c>
      <c r="J230" s="531" t="s">
        <v>1339</v>
      </c>
      <c r="K230" s="529" t="s">
        <v>91</v>
      </c>
      <c r="L230" s="530" t="s">
        <v>1509</v>
      </c>
      <c r="M230" s="426">
        <v>250.245</v>
      </c>
      <c r="N230" s="840">
        <v>452.46699999999998</v>
      </c>
      <c r="O230" s="236">
        <f t="shared" si="31"/>
        <v>202.22199999999998</v>
      </c>
      <c r="P230" s="426">
        <v>0</v>
      </c>
      <c r="Q230" s="475" t="s">
        <v>91</v>
      </c>
      <c r="R230" s="314" t="s">
        <v>2071</v>
      </c>
      <c r="S230" s="480"/>
      <c r="T230" s="314" t="s">
        <v>332</v>
      </c>
      <c r="U230" s="503" t="s">
        <v>2</v>
      </c>
      <c r="V230" s="504" t="s">
        <v>333</v>
      </c>
      <c r="W230" s="300" t="s">
        <v>1052</v>
      </c>
      <c r="X230" s="296"/>
      <c r="Y230" s="753" t="s">
        <v>1300</v>
      </c>
      <c r="Z230" s="586">
        <v>183</v>
      </c>
      <c r="AA230" s="753"/>
      <c r="AB230" s="298"/>
      <c r="AC230" s="295"/>
      <c r="AD230" s="296"/>
      <c r="AE230" s="753"/>
      <c r="AF230" s="297"/>
      <c r="AG230" s="753"/>
      <c r="AH230" s="298"/>
      <c r="AI230" s="295"/>
      <c r="AJ230" s="296"/>
      <c r="AK230" s="753"/>
      <c r="AL230" s="297"/>
      <c r="AM230" s="753"/>
      <c r="AN230" s="298"/>
      <c r="AO230" s="783"/>
      <c r="AP230" s="293" t="s">
        <v>727</v>
      </c>
      <c r="AQ230" s="479"/>
      <c r="AR230" s="479" t="s">
        <v>128</v>
      </c>
      <c r="AS230" s="227"/>
    </row>
    <row r="231" spans="1:45" ht="30.75" customHeight="1">
      <c r="A231" s="924">
        <v>190</v>
      </c>
      <c r="B231" s="915" t="s">
        <v>334</v>
      </c>
      <c r="C231" s="497" t="s">
        <v>165</v>
      </c>
      <c r="D231" s="922" t="s">
        <v>170</v>
      </c>
      <c r="E231" s="426">
        <v>82.388999999999996</v>
      </c>
      <c r="F231" s="426">
        <v>0</v>
      </c>
      <c r="G231" s="234">
        <v>0</v>
      </c>
      <c r="H231" s="426">
        <f t="shared" si="33"/>
        <v>82.388999999999996</v>
      </c>
      <c r="I231" s="764">
        <v>64</v>
      </c>
      <c r="J231" s="1040" t="s">
        <v>1339</v>
      </c>
      <c r="K231" s="909" t="s">
        <v>91</v>
      </c>
      <c r="L231" s="920" t="s">
        <v>1510</v>
      </c>
      <c r="M231" s="426">
        <v>78.727000000000004</v>
      </c>
      <c r="N231" s="841">
        <v>78.727000000000004</v>
      </c>
      <c r="O231" s="236">
        <f t="shared" si="31"/>
        <v>0</v>
      </c>
      <c r="P231" s="426">
        <v>0</v>
      </c>
      <c r="Q231" s="786" t="s">
        <v>91</v>
      </c>
      <c r="R231" s="928" t="s">
        <v>2072</v>
      </c>
      <c r="S231" s="887"/>
      <c r="T231" s="799" t="s">
        <v>332</v>
      </c>
      <c r="U231" s="503" t="s">
        <v>2</v>
      </c>
      <c r="V231" s="504" t="s">
        <v>335</v>
      </c>
      <c r="W231" s="885" t="s">
        <v>1052</v>
      </c>
      <c r="X231" s="885"/>
      <c r="Y231" s="885" t="s">
        <v>1298</v>
      </c>
      <c r="Z231" s="889">
        <v>184</v>
      </c>
      <c r="AA231" s="885"/>
      <c r="AB231" s="897"/>
      <c r="AC231" s="893"/>
      <c r="AD231" s="885"/>
      <c r="AE231" s="885"/>
      <c r="AF231" s="895"/>
      <c r="AG231" s="885"/>
      <c r="AH231" s="897"/>
      <c r="AI231" s="893"/>
      <c r="AJ231" s="885"/>
      <c r="AK231" s="885"/>
      <c r="AL231" s="895"/>
      <c r="AM231" s="885"/>
      <c r="AN231" s="897"/>
      <c r="AO231" s="943"/>
      <c r="AP231" s="755" t="s">
        <v>727</v>
      </c>
      <c r="AQ231" s="949" t="s">
        <v>128</v>
      </c>
      <c r="AR231" s="949"/>
      <c r="AS231" s="947"/>
    </row>
    <row r="232" spans="1:45" ht="30.75" customHeight="1">
      <c r="A232" s="925"/>
      <c r="B232" s="916"/>
      <c r="C232" s="497" t="s">
        <v>336</v>
      </c>
      <c r="D232" s="923"/>
      <c r="E232" s="426">
        <v>10.170999999999999</v>
      </c>
      <c r="F232" s="426">
        <v>0</v>
      </c>
      <c r="G232" s="234">
        <v>0</v>
      </c>
      <c r="H232" s="426">
        <f t="shared" si="33"/>
        <v>10.170999999999999</v>
      </c>
      <c r="I232" s="765">
        <v>0</v>
      </c>
      <c r="J232" s="1053"/>
      <c r="K232" s="910"/>
      <c r="L232" s="921"/>
      <c r="M232" s="426">
        <v>37.896000000000001</v>
      </c>
      <c r="N232" s="841">
        <v>11</v>
      </c>
      <c r="O232" s="236">
        <f t="shared" si="31"/>
        <v>-26.896000000000001</v>
      </c>
      <c r="P232" s="426">
        <v>0</v>
      </c>
      <c r="Q232" s="777"/>
      <c r="R232" s="929"/>
      <c r="S232" s="888"/>
      <c r="T232" s="799" t="s">
        <v>332</v>
      </c>
      <c r="U232" s="503" t="s">
        <v>2</v>
      </c>
      <c r="V232" s="504" t="s">
        <v>337</v>
      </c>
      <c r="W232" s="886"/>
      <c r="X232" s="886"/>
      <c r="Y232" s="886"/>
      <c r="Z232" s="890"/>
      <c r="AA232" s="886"/>
      <c r="AB232" s="898"/>
      <c r="AC232" s="894"/>
      <c r="AD232" s="886"/>
      <c r="AE232" s="886"/>
      <c r="AF232" s="896"/>
      <c r="AG232" s="886"/>
      <c r="AH232" s="898"/>
      <c r="AI232" s="894"/>
      <c r="AJ232" s="886"/>
      <c r="AK232" s="886"/>
      <c r="AL232" s="896"/>
      <c r="AM232" s="886"/>
      <c r="AN232" s="898"/>
      <c r="AO232" s="944"/>
      <c r="AP232" s="755" t="s">
        <v>727</v>
      </c>
      <c r="AQ232" s="950"/>
      <c r="AR232" s="950"/>
      <c r="AS232" s="948"/>
    </row>
    <row r="233" spans="1:45" ht="60" customHeight="1">
      <c r="A233" s="590">
        <v>191</v>
      </c>
      <c r="B233" s="314" t="s">
        <v>338</v>
      </c>
      <c r="C233" s="235" t="s">
        <v>1335</v>
      </c>
      <c r="D233" s="235" t="s">
        <v>170</v>
      </c>
      <c r="E233" s="426">
        <v>54.680999999999997</v>
      </c>
      <c r="F233" s="426">
        <v>0</v>
      </c>
      <c r="G233" s="234">
        <v>0</v>
      </c>
      <c r="H233" s="426">
        <f t="shared" si="33"/>
        <v>54.680999999999997</v>
      </c>
      <c r="I233" s="426">
        <v>53</v>
      </c>
      <c r="J233" s="531" t="s">
        <v>1339</v>
      </c>
      <c r="K233" s="529" t="s">
        <v>91</v>
      </c>
      <c r="L233" s="530" t="s">
        <v>1511</v>
      </c>
      <c r="M233" s="426">
        <v>68.697000000000003</v>
      </c>
      <c r="N233" s="840">
        <v>100.17</v>
      </c>
      <c r="O233" s="236">
        <f t="shared" si="31"/>
        <v>31.472999999999999</v>
      </c>
      <c r="P233" s="426">
        <v>0</v>
      </c>
      <c r="Q233" s="475" t="s">
        <v>91</v>
      </c>
      <c r="R233" s="314" t="s">
        <v>2073</v>
      </c>
      <c r="S233" s="480" t="s">
        <v>2074</v>
      </c>
      <c r="T233" s="498" t="s">
        <v>332</v>
      </c>
      <c r="U233" s="503" t="s">
        <v>2</v>
      </c>
      <c r="V233" s="504" t="s">
        <v>335</v>
      </c>
      <c r="W233" s="300" t="s">
        <v>1052</v>
      </c>
      <c r="X233" s="296"/>
      <c r="Y233" s="753" t="s">
        <v>1300</v>
      </c>
      <c r="Z233" s="586">
        <v>185</v>
      </c>
      <c r="AA233" s="753"/>
      <c r="AB233" s="298"/>
      <c r="AC233" s="295"/>
      <c r="AD233" s="296"/>
      <c r="AE233" s="753"/>
      <c r="AF233" s="297"/>
      <c r="AG233" s="753"/>
      <c r="AH233" s="298"/>
      <c r="AI233" s="295"/>
      <c r="AJ233" s="296"/>
      <c r="AK233" s="753"/>
      <c r="AL233" s="297"/>
      <c r="AM233" s="753"/>
      <c r="AN233" s="298"/>
      <c r="AO233" s="783"/>
      <c r="AP233" s="293" t="s">
        <v>727</v>
      </c>
      <c r="AQ233" s="479" t="s">
        <v>128</v>
      </c>
      <c r="AR233" s="479"/>
      <c r="AS233" s="227"/>
    </row>
    <row r="234" spans="1:45" ht="60" customHeight="1">
      <c r="A234" s="590">
        <v>192</v>
      </c>
      <c r="B234" s="314" t="s">
        <v>340</v>
      </c>
      <c r="C234" s="235" t="s">
        <v>177</v>
      </c>
      <c r="D234" s="235" t="s">
        <v>170</v>
      </c>
      <c r="E234" s="426">
        <v>322.06099999999998</v>
      </c>
      <c r="F234" s="426">
        <v>0</v>
      </c>
      <c r="G234" s="234">
        <v>0</v>
      </c>
      <c r="H234" s="426">
        <f>E234+F234-G234</f>
        <v>322.06099999999998</v>
      </c>
      <c r="I234" s="426">
        <v>322</v>
      </c>
      <c r="J234" s="531" t="s">
        <v>1339</v>
      </c>
      <c r="K234" s="529" t="s">
        <v>91</v>
      </c>
      <c r="L234" s="530" t="s">
        <v>1512</v>
      </c>
      <c r="M234" s="426">
        <v>304.64299999999997</v>
      </c>
      <c r="N234" s="840">
        <v>304.64299999999997</v>
      </c>
      <c r="O234" s="236">
        <f t="shared" si="31"/>
        <v>0</v>
      </c>
      <c r="P234" s="426">
        <v>0</v>
      </c>
      <c r="Q234" s="475" t="s">
        <v>91</v>
      </c>
      <c r="R234" s="314" t="s">
        <v>2075</v>
      </c>
      <c r="S234" s="480"/>
      <c r="T234" s="498" t="s">
        <v>332</v>
      </c>
      <c r="U234" s="503" t="s">
        <v>2</v>
      </c>
      <c r="V234" s="504" t="s">
        <v>335</v>
      </c>
      <c r="W234" s="300" t="s">
        <v>1052</v>
      </c>
      <c r="X234" s="296"/>
      <c r="Y234" s="753" t="s">
        <v>1300</v>
      </c>
      <c r="Z234" s="586">
        <v>186</v>
      </c>
      <c r="AA234" s="753"/>
      <c r="AB234" s="298"/>
      <c r="AC234" s="295"/>
      <c r="AD234" s="296"/>
      <c r="AE234" s="753"/>
      <c r="AF234" s="297"/>
      <c r="AG234" s="753"/>
      <c r="AH234" s="298"/>
      <c r="AI234" s="295"/>
      <c r="AJ234" s="296"/>
      <c r="AK234" s="753"/>
      <c r="AL234" s="297"/>
      <c r="AM234" s="753"/>
      <c r="AN234" s="298"/>
      <c r="AO234" s="783"/>
      <c r="AP234" s="293" t="s">
        <v>727</v>
      </c>
      <c r="AQ234" s="479" t="s">
        <v>128</v>
      </c>
      <c r="AR234" s="479"/>
      <c r="AS234" s="227"/>
    </row>
    <row r="235" spans="1:45" ht="60" customHeight="1">
      <c r="A235" s="590">
        <v>193</v>
      </c>
      <c r="B235" s="314" t="s">
        <v>341</v>
      </c>
      <c r="C235" s="235" t="s">
        <v>342</v>
      </c>
      <c r="D235" s="235" t="s">
        <v>170</v>
      </c>
      <c r="E235" s="426">
        <v>87.536000000000001</v>
      </c>
      <c r="F235" s="426">
        <v>0</v>
      </c>
      <c r="G235" s="234">
        <v>0</v>
      </c>
      <c r="H235" s="426">
        <f t="shared" si="33"/>
        <v>87.536000000000001</v>
      </c>
      <c r="I235" s="426">
        <v>83</v>
      </c>
      <c r="J235" s="531" t="s">
        <v>1339</v>
      </c>
      <c r="K235" s="529" t="s">
        <v>91</v>
      </c>
      <c r="L235" s="530" t="s">
        <v>1513</v>
      </c>
      <c r="M235" s="426">
        <v>101.161</v>
      </c>
      <c r="N235" s="840">
        <v>101.623</v>
      </c>
      <c r="O235" s="236">
        <f t="shared" si="31"/>
        <v>0.4620000000000033</v>
      </c>
      <c r="P235" s="426">
        <v>0</v>
      </c>
      <c r="Q235" s="475" t="s">
        <v>91</v>
      </c>
      <c r="R235" s="314" t="s">
        <v>2076</v>
      </c>
      <c r="S235" s="480"/>
      <c r="T235" s="498" t="s">
        <v>332</v>
      </c>
      <c r="U235" s="503" t="s">
        <v>2</v>
      </c>
      <c r="V235" s="504" t="s">
        <v>335</v>
      </c>
      <c r="W235" s="300" t="s">
        <v>1052</v>
      </c>
      <c r="X235" s="296"/>
      <c r="Y235" s="753" t="s">
        <v>1300</v>
      </c>
      <c r="Z235" s="586">
        <v>187</v>
      </c>
      <c r="AA235" s="753"/>
      <c r="AB235" s="298"/>
      <c r="AC235" s="295"/>
      <c r="AD235" s="296"/>
      <c r="AE235" s="753"/>
      <c r="AF235" s="297"/>
      <c r="AG235" s="753"/>
      <c r="AH235" s="298"/>
      <c r="AI235" s="295"/>
      <c r="AJ235" s="296"/>
      <c r="AK235" s="753"/>
      <c r="AL235" s="297"/>
      <c r="AM235" s="753"/>
      <c r="AN235" s="298"/>
      <c r="AO235" s="783"/>
      <c r="AP235" s="293" t="s">
        <v>727</v>
      </c>
      <c r="AQ235" s="479" t="s">
        <v>128</v>
      </c>
      <c r="AR235" s="479"/>
      <c r="AS235" s="227"/>
    </row>
    <row r="236" spans="1:45" ht="60" customHeight="1">
      <c r="A236" s="590">
        <v>194</v>
      </c>
      <c r="B236" s="235" t="s">
        <v>347</v>
      </c>
      <c r="C236" s="235" t="s">
        <v>211</v>
      </c>
      <c r="D236" s="235" t="s">
        <v>170</v>
      </c>
      <c r="E236" s="426">
        <v>13.685</v>
      </c>
      <c r="F236" s="426">
        <v>0</v>
      </c>
      <c r="G236" s="234">
        <v>0</v>
      </c>
      <c r="H236" s="426">
        <f>E236+F236-G236</f>
        <v>13.685</v>
      </c>
      <c r="I236" s="426">
        <v>12</v>
      </c>
      <c r="J236" s="531" t="s">
        <v>1339</v>
      </c>
      <c r="K236" s="529" t="s">
        <v>91</v>
      </c>
      <c r="L236" s="530" t="s">
        <v>1514</v>
      </c>
      <c r="M236" s="426">
        <v>13.685</v>
      </c>
      <c r="N236" s="840">
        <v>13.685</v>
      </c>
      <c r="O236" s="236">
        <f t="shared" si="31"/>
        <v>0</v>
      </c>
      <c r="P236" s="426">
        <v>0</v>
      </c>
      <c r="Q236" s="475" t="s">
        <v>91</v>
      </c>
      <c r="R236" s="314" t="s">
        <v>2077</v>
      </c>
      <c r="S236" s="480"/>
      <c r="T236" s="255" t="s">
        <v>222</v>
      </c>
      <c r="U236" s="293" t="s">
        <v>233</v>
      </c>
      <c r="V236" s="504" t="s">
        <v>335</v>
      </c>
      <c r="W236" s="300" t="s">
        <v>1052</v>
      </c>
      <c r="X236" s="296"/>
      <c r="Y236" s="753" t="s">
        <v>1300</v>
      </c>
      <c r="Z236" s="586">
        <v>188</v>
      </c>
      <c r="AA236" s="753"/>
      <c r="AB236" s="298"/>
      <c r="AC236" s="295"/>
      <c r="AD236" s="296"/>
      <c r="AE236" s="753"/>
      <c r="AF236" s="297"/>
      <c r="AG236" s="753"/>
      <c r="AH236" s="298"/>
      <c r="AI236" s="295"/>
      <c r="AJ236" s="296"/>
      <c r="AK236" s="753"/>
      <c r="AL236" s="297"/>
      <c r="AM236" s="753"/>
      <c r="AN236" s="298"/>
      <c r="AO236" s="783"/>
      <c r="AP236" s="755" t="s">
        <v>648</v>
      </c>
      <c r="AQ236" s="479" t="s">
        <v>128</v>
      </c>
      <c r="AR236" s="479"/>
      <c r="AS236" s="227"/>
    </row>
    <row r="237" spans="1:45" ht="114.75" customHeight="1">
      <c r="A237" s="590">
        <v>195</v>
      </c>
      <c r="B237" s="314" t="s">
        <v>667</v>
      </c>
      <c r="C237" s="235" t="s">
        <v>191</v>
      </c>
      <c r="D237" s="235" t="s">
        <v>170</v>
      </c>
      <c r="E237" s="426">
        <v>36.238</v>
      </c>
      <c r="F237" s="426">
        <v>0</v>
      </c>
      <c r="G237" s="234">
        <v>0</v>
      </c>
      <c r="H237" s="426">
        <f t="shared" si="33"/>
        <v>36.238</v>
      </c>
      <c r="I237" s="426">
        <v>29</v>
      </c>
      <c r="J237" s="531" t="s">
        <v>1339</v>
      </c>
      <c r="K237" s="529" t="s">
        <v>91</v>
      </c>
      <c r="L237" s="530" t="s">
        <v>1515</v>
      </c>
      <c r="M237" s="426">
        <v>44.567999999999998</v>
      </c>
      <c r="N237" s="840">
        <v>44.58</v>
      </c>
      <c r="O237" s="236">
        <f t="shared" si="31"/>
        <v>1.2000000000000455E-2</v>
      </c>
      <c r="P237" s="426">
        <v>0</v>
      </c>
      <c r="Q237" s="475" t="s">
        <v>91</v>
      </c>
      <c r="R237" s="314" t="s">
        <v>2078</v>
      </c>
      <c r="S237" s="480"/>
      <c r="T237" s="498" t="s">
        <v>332</v>
      </c>
      <c r="U237" s="503" t="s">
        <v>2</v>
      </c>
      <c r="V237" s="504" t="s">
        <v>335</v>
      </c>
      <c r="W237" s="300" t="s">
        <v>1052</v>
      </c>
      <c r="X237" s="296"/>
      <c r="Y237" s="753" t="s">
        <v>1300</v>
      </c>
      <c r="Z237" s="586">
        <v>189</v>
      </c>
      <c r="AA237" s="753"/>
      <c r="AB237" s="298"/>
      <c r="AC237" s="295"/>
      <c r="AD237" s="296"/>
      <c r="AE237" s="753"/>
      <c r="AF237" s="297"/>
      <c r="AG237" s="753"/>
      <c r="AH237" s="298"/>
      <c r="AI237" s="295"/>
      <c r="AJ237" s="296"/>
      <c r="AK237" s="753"/>
      <c r="AL237" s="297"/>
      <c r="AM237" s="753"/>
      <c r="AN237" s="298"/>
      <c r="AO237" s="783"/>
      <c r="AP237" s="293" t="s">
        <v>1222</v>
      </c>
      <c r="AQ237" s="479" t="s">
        <v>128</v>
      </c>
      <c r="AR237" s="479"/>
      <c r="AS237" s="227"/>
    </row>
    <row r="238" spans="1:45" ht="154.5" customHeight="1">
      <c r="A238" s="590">
        <v>196</v>
      </c>
      <c r="B238" s="314" t="s">
        <v>343</v>
      </c>
      <c r="C238" s="235" t="s">
        <v>186</v>
      </c>
      <c r="D238" s="235" t="s">
        <v>1336</v>
      </c>
      <c r="E238" s="426">
        <v>15.27</v>
      </c>
      <c r="F238" s="426">
        <v>0</v>
      </c>
      <c r="G238" s="234">
        <v>0</v>
      </c>
      <c r="H238" s="426">
        <f t="shared" si="33"/>
        <v>15.27</v>
      </c>
      <c r="I238" s="426">
        <v>14</v>
      </c>
      <c r="J238" s="531" t="s">
        <v>1921</v>
      </c>
      <c r="K238" s="529" t="s">
        <v>150</v>
      </c>
      <c r="L238" s="530" t="s">
        <v>1972</v>
      </c>
      <c r="M238" s="426">
        <v>15.27</v>
      </c>
      <c r="N238" s="840">
        <v>0</v>
      </c>
      <c r="O238" s="236">
        <f t="shared" si="31"/>
        <v>-15.27</v>
      </c>
      <c r="P238" s="426">
        <v>0</v>
      </c>
      <c r="Q238" s="475" t="s">
        <v>148</v>
      </c>
      <c r="R238" s="314" t="s">
        <v>2137</v>
      </c>
      <c r="S238" s="480"/>
      <c r="T238" s="498" t="s">
        <v>332</v>
      </c>
      <c r="U238" s="503" t="s">
        <v>2</v>
      </c>
      <c r="V238" s="504" t="s">
        <v>335</v>
      </c>
      <c r="W238" s="300" t="s">
        <v>1052</v>
      </c>
      <c r="X238" s="296"/>
      <c r="Y238" s="753" t="s">
        <v>1300</v>
      </c>
      <c r="Z238" s="586">
        <v>190</v>
      </c>
      <c r="AA238" s="753"/>
      <c r="AB238" s="298"/>
      <c r="AC238" s="295"/>
      <c r="AD238" s="296"/>
      <c r="AE238" s="753"/>
      <c r="AF238" s="297"/>
      <c r="AG238" s="753"/>
      <c r="AH238" s="298"/>
      <c r="AI238" s="295"/>
      <c r="AJ238" s="296"/>
      <c r="AK238" s="753"/>
      <c r="AL238" s="297"/>
      <c r="AM238" s="753"/>
      <c r="AN238" s="298"/>
      <c r="AO238" s="783"/>
      <c r="AP238" s="755" t="s">
        <v>114</v>
      </c>
      <c r="AQ238" s="479" t="s">
        <v>128</v>
      </c>
      <c r="AR238" s="479"/>
      <c r="AS238" s="227"/>
    </row>
    <row r="239" spans="1:45" ht="60" customHeight="1">
      <c r="A239" s="590">
        <v>197</v>
      </c>
      <c r="B239" s="314" t="s">
        <v>1337</v>
      </c>
      <c r="C239" s="235" t="s">
        <v>186</v>
      </c>
      <c r="D239" s="235" t="s">
        <v>170</v>
      </c>
      <c r="E239" s="426">
        <v>44.192999999999998</v>
      </c>
      <c r="F239" s="426">
        <v>0</v>
      </c>
      <c r="G239" s="234">
        <v>0</v>
      </c>
      <c r="H239" s="426">
        <f t="shared" si="33"/>
        <v>44.192999999999998</v>
      </c>
      <c r="I239" s="426">
        <v>37</v>
      </c>
      <c r="J239" s="560" t="s">
        <v>1933</v>
      </c>
      <c r="K239" s="529" t="s">
        <v>91</v>
      </c>
      <c r="L239" s="480" t="s">
        <v>1979</v>
      </c>
      <c r="M239" s="426">
        <v>49.874000000000002</v>
      </c>
      <c r="N239" s="840">
        <v>49.874000000000002</v>
      </c>
      <c r="O239" s="236">
        <f t="shared" si="31"/>
        <v>0</v>
      </c>
      <c r="P239" s="426">
        <v>0</v>
      </c>
      <c r="Q239" s="475" t="s">
        <v>91</v>
      </c>
      <c r="R239" s="314" t="s">
        <v>2079</v>
      </c>
      <c r="S239" s="480"/>
      <c r="T239" s="498" t="s">
        <v>332</v>
      </c>
      <c r="U239" s="503" t="s">
        <v>2</v>
      </c>
      <c r="V239" s="504" t="s">
        <v>335</v>
      </c>
      <c r="W239" s="300" t="s">
        <v>1052</v>
      </c>
      <c r="X239" s="296"/>
      <c r="Y239" s="753" t="s">
        <v>1300</v>
      </c>
      <c r="Z239" s="586">
        <v>191</v>
      </c>
      <c r="AA239" s="753"/>
      <c r="AB239" s="298"/>
      <c r="AC239" s="295"/>
      <c r="AD239" s="296"/>
      <c r="AE239" s="753"/>
      <c r="AF239" s="297"/>
      <c r="AG239" s="753"/>
      <c r="AH239" s="298"/>
      <c r="AI239" s="295"/>
      <c r="AJ239" s="296"/>
      <c r="AK239" s="753"/>
      <c r="AL239" s="297"/>
      <c r="AM239" s="753"/>
      <c r="AN239" s="298"/>
      <c r="AO239" s="783"/>
      <c r="AP239" s="293" t="s">
        <v>115</v>
      </c>
      <c r="AQ239" s="479" t="s">
        <v>128</v>
      </c>
      <c r="AR239" s="479"/>
      <c r="AS239" s="227"/>
    </row>
    <row r="240" spans="1:45" ht="60" customHeight="1">
      <c r="A240" s="590">
        <v>198</v>
      </c>
      <c r="B240" s="314" t="s">
        <v>346</v>
      </c>
      <c r="C240" s="235" t="s">
        <v>178</v>
      </c>
      <c r="D240" s="235" t="s">
        <v>170</v>
      </c>
      <c r="E240" s="426">
        <v>24.123000000000001</v>
      </c>
      <c r="F240" s="426">
        <v>0</v>
      </c>
      <c r="G240" s="234">
        <v>0</v>
      </c>
      <c r="H240" s="426">
        <f>E240+F240-G240</f>
        <v>24.123000000000001</v>
      </c>
      <c r="I240" s="426">
        <v>20</v>
      </c>
      <c r="J240" s="531" t="s">
        <v>1339</v>
      </c>
      <c r="K240" s="529" t="s">
        <v>91</v>
      </c>
      <c r="L240" s="530" t="s">
        <v>1516</v>
      </c>
      <c r="M240" s="426">
        <v>19.297999999999998</v>
      </c>
      <c r="N240" s="840">
        <v>19.157</v>
      </c>
      <c r="O240" s="236">
        <f t="shared" si="31"/>
        <v>-0.14099999999999824</v>
      </c>
      <c r="P240" s="426">
        <v>0</v>
      </c>
      <c r="Q240" s="475" t="s">
        <v>91</v>
      </c>
      <c r="R240" s="240" t="s">
        <v>2138</v>
      </c>
      <c r="S240" s="480"/>
      <c r="T240" s="498" t="s">
        <v>332</v>
      </c>
      <c r="U240" s="503" t="s">
        <v>2</v>
      </c>
      <c r="V240" s="504" t="s">
        <v>335</v>
      </c>
      <c r="W240" s="300" t="s">
        <v>1052</v>
      </c>
      <c r="X240" s="296"/>
      <c r="Y240" s="753" t="s">
        <v>1300</v>
      </c>
      <c r="Z240" s="586">
        <v>193</v>
      </c>
      <c r="AA240" s="753"/>
      <c r="AB240" s="298"/>
      <c r="AC240" s="295"/>
      <c r="AD240" s="296"/>
      <c r="AE240" s="753"/>
      <c r="AF240" s="297"/>
      <c r="AG240" s="753"/>
      <c r="AH240" s="298"/>
      <c r="AI240" s="295"/>
      <c r="AJ240" s="296"/>
      <c r="AK240" s="753"/>
      <c r="AL240" s="297"/>
      <c r="AM240" s="753"/>
      <c r="AN240" s="298"/>
      <c r="AO240" s="783"/>
      <c r="AP240" s="293" t="s">
        <v>1222</v>
      </c>
      <c r="AQ240" s="479" t="s">
        <v>128</v>
      </c>
      <c r="AR240" s="479"/>
      <c r="AS240" s="227"/>
    </row>
    <row r="241" spans="1:45" ht="60" customHeight="1">
      <c r="A241" s="590">
        <v>199</v>
      </c>
      <c r="B241" s="235" t="s">
        <v>659</v>
      </c>
      <c r="C241" s="235" t="s">
        <v>210</v>
      </c>
      <c r="D241" s="235" t="s">
        <v>1249</v>
      </c>
      <c r="E241" s="422">
        <v>26</v>
      </c>
      <c r="F241" s="426">
        <v>0</v>
      </c>
      <c r="G241" s="234">
        <v>0</v>
      </c>
      <c r="H241" s="426">
        <f>E241+F241-G241</f>
        <v>26</v>
      </c>
      <c r="I241" s="426">
        <v>28</v>
      </c>
      <c r="J241" s="531" t="s">
        <v>1339</v>
      </c>
      <c r="K241" s="529" t="s">
        <v>91</v>
      </c>
      <c r="L241" s="530" t="s">
        <v>1517</v>
      </c>
      <c r="M241" s="246">
        <v>39.390999999999998</v>
      </c>
      <c r="N241" s="841">
        <v>39.390999999999998</v>
      </c>
      <c r="O241" s="236">
        <f t="shared" si="31"/>
        <v>0</v>
      </c>
      <c r="P241" s="426">
        <v>0</v>
      </c>
      <c r="Q241" s="475" t="s">
        <v>91</v>
      </c>
      <c r="R241" s="314" t="s">
        <v>2080</v>
      </c>
      <c r="S241" s="480"/>
      <c r="T241" s="423" t="s">
        <v>492</v>
      </c>
      <c r="U241" s="424" t="s">
        <v>2</v>
      </c>
      <c r="V241" s="513" t="s">
        <v>493</v>
      </c>
      <c r="W241" s="300" t="s">
        <v>1052</v>
      </c>
      <c r="X241" s="296"/>
      <c r="Y241" s="753" t="s">
        <v>1300</v>
      </c>
      <c r="Z241" s="586">
        <v>194</v>
      </c>
      <c r="AA241" s="753"/>
      <c r="AB241" s="298"/>
      <c r="AC241" s="295"/>
      <c r="AD241" s="296"/>
      <c r="AE241" s="753"/>
      <c r="AF241" s="297"/>
      <c r="AG241" s="753"/>
      <c r="AH241" s="298"/>
      <c r="AI241" s="295"/>
      <c r="AJ241" s="296"/>
      <c r="AK241" s="753"/>
      <c r="AL241" s="297"/>
      <c r="AM241" s="753"/>
      <c r="AN241" s="298"/>
      <c r="AO241" s="783"/>
      <c r="AP241" s="293" t="s">
        <v>727</v>
      </c>
      <c r="AQ241" s="479" t="s">
        <v>128</v>
      </c>
      <c r="AR241" s="479"/>
      <c r="AS241" s="525"/>
    </row>
    <row r="242" spans="1:45" ht="60" customHeight="1">
      <c r="A242" s="590">
        <v>200</v>
      </c>
      <c r="B242" s="235" t="s">
        <v>658</v>
      </c>
      <c r="C242" s="235" t="s">
        <v>210</v>
      </c>
      <c r="D242" s="235" t="s">
        <v>1249</v>
      </c>
      <c r="E242" s="246">
        <v>13.45</v>
      </c>
      <c r="F242" s="426">
        <v>0</v>
      </c>
      <c r="G242" s="234">
        <v>0</v>
      </c>
      <c r="H242" s="426">
        <f>E242+F242-G242</f>
        <v>13.45</v>
      </c>
      <c r="I242" s="426">
        <v>12</v>
      </c>
      <c r="J242" s="531" t="s">
        <v>1339</v>
      </c>
      <c r="K242" s="529" t="s">
        <v>91</v>
      </c>
      <c r="L242" s="530" t="s">
        <v>1518</v>
      </c>
      <c r="M242" s="246">
        <v>13.45</v>
      </c>
      <c r="N242" s="840">
        <v>13.45</v>
      </c>
      <c r="O242" s="236">
        <f t="shared" si="31"/>
        <v>0</v>
      </c>
      <c r="P242" s="426">
        <v>0</v>
      </c>
      <c r="Q242" s="475" t="s">
        <v>91</v>
      </c>
      <c r="R242" s="314" t="s">
        <v>2081</v>
      </c>
      <c r="S242" s="480"/>
      <c r="T242" s="423" t="s">
        <v>492</v>
      </c>
      <c r="U242" s="424" t="s">
        <v>2</v>
      </c>
      <c r="V242" s="513" t="s">
        <v>493</v>
      </c>
      <c r="W242" s="300" t="s">
        <v>1052</v>
      </c>
      <c r="X242" s="296"/>
      <c r="Y242" s="753" t="s">
        <v>1300</v>
      </c>
      <c r="Z242" s="586">
        <v>195</v>
      </c>
      <c r="AA242" s="753"/>
      <c r="AB242" s="298"/>
      <c r="AC242" s="295"/>
      <c r="AD242" s="296"/>
      <c r="AE242" s="753"/>
      <c r="AF242" s="297"/>
      <c r="AG242" s="753"/>
      <c r="AH242" s="298"/>
      <c r="AI242" s="295"/>
      <c r="AJ242" s="296"/>
      <c r="AK242" s="753"/>
      <c r="AL242" s="297"/>
      <c r="AM242" s="753"/>
      <c r="AN242" s="298"/>
      <c r="AO242" s="783"/>
      <c r="AP242" s="503" t="s">
        <v>727</v>
      </c>
      <c r="AQ242" s="479" t="s">
        <v>128</v>
      </c>
      <c r="AR242" s="479"/>
      <c r="AS242" s="525"/>
    </row>
    <row r="243" spans="1:45" ht="60" customHeight="1">
      <c r="A243" s="590">
        <v>201</v>
      </c>
      <c r="B243" s="314" t="s">
        <v>1065</v>
      </c>
      <c r="C243" s="235" t="s">
        <v>344</v>
      </c>
      <c r="D243" s="235" t="s">
        <v>170</v>
      </c>
      <c r="E243" s="426">
        <v>31.138000000000002</v>
      </c>
      <c r="F243" s="426">
        <v>0</v>
      </c>
      <c r="G243" s="234">
        <v>0</v>
      </c>
      <c r="H243" s="426">
        <f t="shared" si="33"/>
        <v>31.138000000000002</v>
      </c>
      <c r="I243" s="426">
        <v>31</v>
      </c>
      <c r="J243" s="531" t="s">
        <v>1339</v>
      </c>
      <c r="K243" s="529" t="s">
        <v>91</v>
      </c>
      <c r="L243" s="530" t="s">
        <v>1519</v>
      </c>
      <c r="M243" s="426">
        <v>32.444000000000003</v>
      </c>
      <c r="N243" s="840">
        <v>31.651</v>
      </c>
      <c r="O243" s="236">
        <f t="shared" si="31"/>
        <v>-0.79300000000000281</v>
      </c>
      <c r="P243" s="426">
        <v>0</v>
      </c>
      <c r="Q243" s="475" t="s">
        <v>91</v>
      </c>
      <c r="R243" s="314" t="s">
        <v>2082</v>
      </c>
      <c r="S243" s="480"/>
      <c r="T243" s="498" t="s">
        <v>332</v>
      </c>
      <c r="U243" s="503" t="s">
        <v>2</v>
      </c>
      <c r="V243" s="504" t="s">
        <v>335</v>
      </c>
      <c r="W243" s="300" t="s">
        <v>1052</v>
      </c>
      <c r="X243" s="296"/>
      <c r="Y243" s="753" t="s">
        <v>1300</v>
      </c>
      <c r="Z243" s="586">
        <v>196</v>
      </c>
      <c r="AA243" s="753"/>
      <c r="AB243" s="298"/>
      <c r="AC243" s="295"/>
      <c r="AD243" s="296"/>
      <c r="AE243" s="753"/>
      <c r="AF243" s="297"/>
      <c r="AG243" s="753"/>
      <c r="AH243" s="298"/>
      <c r="AI243" s="295"/>
      <c r="AJ243" s="296"/>
      <c r="AK243" s="753"/>
      <c r="AL243" s="297"/>
      <c r="AM243" s="753"/>
      <c r="AN243" s="298"/>
      <c r="AO243" s="783"/>
      <c r="AP243" s="293" t="s">
        <v>1222</v>
      </c>
      <c r="AQ243" s="479" t="s">
        <v>128</v>
      </c>
      <c r="AR243" s="479"/>
      <c r="AS243" s="227"/>
    </row>
    <row r="244" spans="1:45" ht="127.5" customHeight="1">
      <c r="A244" s="590">
        <v>202</v>
      </c>
      <c r="B244" s="314" t="s">
        <v>668</v>
      </c>
      <c r="C244" s="235" t="s">
        <v>344</v>
      </c>
      <c r="D244" s="235" t="s">
        <v>170</v>
      </c>
      <c r="E244" s="426">
        <v>27.960999999999999</v>
      </c>
      <c r="F244" s="426">
        <v>0</v>
      </c>
      <c r="G244" s="234">
        <v>0</v>
      </c>
      <c r="H244" s="426">
        <f t="shared" si="33"/>
        <v>27.960999999999999</v>
      </c>
      <c r="I244" s="426">
        <v>26</v>
      </c>
      <c r="J244" s="531" t="s">
        <v>1339</v>
      </c>
      <c r="K244" s="529" t="s">
        <v>91</v>
      </c>
      <c r="L244" s="530" t="s">
        <v>1520</v>
      </c>
      <c r="M244" s="426">
        <v>27.960999999999999</v>
      </c>
      <c r="N244" s="840">
        <v>32</v>
      </c>
      <c r="O244" s="236">
        <f t="shared" si="31"/>
        <v>4.0390000000000015</v>
      </c>
      <c r="P244" s="426">
        <v>0</v>
      </c>
      <c r="Q244" s="475" t="s">
        <v>91</v>
      </c>
      <c r="R244" s="314" t="s">
        <v>2083</v>
      </c>
      <c r="S244" s="480"/>
      <c r="T244" s="498" t="s">
        <v>332</v>
      </c>
      <c r="U244" s="503" t="s">
        <v>2</v>
      </c>
      <c r="V244" s="504" t="s">
        <v>335</v>
      </c>
      <c r="W244" s="300" t="s">
        <v>1052</v>
      </c>
      <c r="X244" s="296"/>
      <c r="Y244" s="753" t="s">
        <v>1300</v>
      </c>
      <c r="Z244" s="586">
        <v>197</v>
      </c>
      <c r="AA244" s="753"/>
      <c r="AB244" s="298"/>
      <c r="AC244" s="295"/>
      <c r="AD244" s="296"/>
      <c r="AE244" s="753"/>
      <c r="AF244" s="297"/>
      <c r="AG244" s="753"/>
      <c r="AH244" s="298"/>
      <c r="AI244" s="295"/>
      <c r="AJ244" s="296"/>
      <c r="AK244" s="753"/>
      <c r="AL244" s="297"/>
      <c r="AM244" s="753"/>
      <c r="AN244" s="298"/>
      <c r="AO244" s="783"/>
      <c r="AP244" s="293" t="s">
        <v>1222</v>
      </c>
      <c r="AQ244" s="479" t="s">
        <v>128</v>
      </c>
      <c r="AR244" s="479"/>
      <c r="AS244" s="227"/>
    </row>
    <row r="245" spans="1:45" ht="60" customHeight="1">
      <c r="A245" s="590">
        <v>203</v>
      </c>
      <c r="B245" s="314" t="s">
        <v>639</v>
      </c>
      <c r="C245" s="235" t="s">
        <v>224</v>
      </c>
      <c r="D245" s="235" t="s">
        <v>170</v>
      </c>
      <c r="E245" s="426">
        <v>30.849</v>
      </c>
      <c r="F245" s="426">
        <v>0</v>
      </c>
      <c r="G245" s="234">
        <v>0</v>
      </c>
      <c r="H245" s="426">
        <f>E245+F245-G245</f>
        <v>30.849</v>
      </c>
      <c r="I245" s="426">
        <v>28</v>
      </c>
      <c r="J245" s="531" t="s">
        <v>1339</v>
      </c>
      <c r="K245" s="529" t="s">
        <v>91</v>
      </c>
      <c r="L245" s="530" t="s">
        <v>1521</v>
      </c>
      <c r="M245" s="426">
        <v>29.84</v>
      </c>
      <c r="N245" s="841">
        <v>29.84</v>
      </c>
      <c r="O245" s="236">
        <f t="shared" si="31"/>
        <v>0</v>
      </c>
      <c r="P245" s="426">
        <v>0</v>
      </c>
      <c r="Q245" s="475" t="s">
        <v>91</v>
      </c>
      <c r="R245" s="314" t="s">
        <v>2084</v>
      </c>
      <c r="S245" s="480"/>
      <c r="T245" s="498" t="s">
        <v>332</v>
      </c>
      <c r="U245" s="503" t="s">
        <v>2</v>
      </c>
      <c r="V245" s="504" t="s">
        <v>335</v>
      </c>
      <c r="W245" s="300" t="s">
        <v>1052</v>
      </c>
      <c r="X245" s="296"/>
      <c r="Y245" s="753" t="s">
        <v>1300</v>
      </c>
      <c r="Z245" s="586">
        <v>198</v>
      </c>
      <c r="AA245" s="753"/>
      <c r="AB245" s="298"/>
      <c r="AC245" s="295"/>
      <c r="AD245" s="296"/>
      <c r="AE245" s="753"/>
      <c r="AF245" s="297"/>
      <c r="AG245" s="753"/>
      <c r="AH245" s="298"/>
      <c r="AI245" s="295"/>
      <c r="AJ245" s="296"/>
      <c r="AK245" s="753"/>
      <c r="AL245" s="297"/>
      <c r="AM245" s="753"/>
      <c r="AN245" s="298"/>
      <c r="AO245" s="783"/>
      <c r="AP245" s="293" t="s">
        <v>727</v>
      </c>
      <c r="AQ245" s="479" t="s">
        <v>128</v>
      </c>
      <c r="AR245" s="479"/>
      <c r="AS245" s="227"/>
    </row>
    <row r="246" spans="1:45" ht="60" customHeight="1">
      <c r="A246" s="590">
        <v>204</v>
      </c>
      <c r="B246" s="314" t="s">
        <v>345</v>
      </c>
      <c r="C246" s="235" t="s">
        <v>177</v>
      </c>
      <c r="D246" s="235" t="s">
        <v>170</v>
      </c>
      <c r="E246" s="426">
        <v>13.641999999999999</v>
      </c>
      <c r="F246" s="426">
        <v>0</v>
      </c>
      <c r="G246" s="234">
        <v>0</v>
      </c>
      <c r="H246" s="426">
        <f>E246+F246-G246</f>
        <v>13.641999999999999</v>
      </c>
      <c r="I246" s="426">
        <v>13</v>
      </c>
      <c r="J246" s="531" t="s">
        <v>1339</v>
      </c>
      <c r="K246" s="529" t="s">
        <v>91</v>
      </c>
      <c r="L246" s="530" t="s">
        <v>1522</v>
      </c>
      <c r="M246" s="426">
        <v>8.9060000000000006</v>
      </c>
      <c r="N246" s="840">
        <v>54.115000000000002</v>
      </c>
      <c r="O246" s="236">
        <f t="shared" si="31"/>
        <v>45.209000000000003</v>
      </c>
      <c r="P246" s="426">
        <v>0</v>
      </c>
      <c r="Q246" s="475" t="s">
        <v>91</v>
      </c>
      <c r="R246" s="240" t="s">
        <v>2085</v>
      </c>
      <c r="S246" s="480"/>
      <c r="T246" s="498" t="s">
        <v>332</v>
      </c>
      <c r="U246" s="503" t="s">
        <v>2</v>
      </c>
      <c r="V246" s="504" t="s">
        <v>335</v>
      </c>
      <c r="W246" s="300" t="s">
        <v>1052</v>
      </c>
      <c r="X246" s="296"/>
      <c r="Y246" s="753" t="s">
        <v>1300</v>
      </c>
      <c r="Z246" s="586">
        <v>199</v>
      </c>
      <c r="AA246" s="753"/>
      <c r="AB246" s="298"/>
      <c r="AC246" s="295"/>
      <c r="AD246" s="296"/>
      <c r="AE246" s="753"/>
      <c r="AF246" s="297"/>
      <c r="AG246" s="753"/>
      <c r="AH246" s="298"/>
      <c r="AI246" s="295"/>
      <c r="AJ246" s="296"/>
      <c r="AK246" s="753"/>
      <c r="AL246" s="297"/>
      <c r="AM246" s="753"/>
      <c r="AN246" s="298"/>
      <c r="AO246" s="783"/>
      <c r="AP246" s="293" t="s">
        <v>727</v>
      </c>
      <c r="AQ246" s="479" t="s">
        <v>128</v>
      </c>
      <c r="AR246" s="479"/>
      <c r="AS246" s="227"/>
    </row>
    <row r="247" spans="1:45" ht="24" customHeight="1">
      <c r="A247" s="238"/>
      <c r="B247" s="659" t="s">
        <v>348</v>
      </c>
      <c r="C247" s="659"/>
      <c r="D247" s="659"/>
      <c r="E247" s="660"/>
      <c r="F247" s="470"/>
      <c r="G247" s="470"/>
      <c r="H247" s="660"/>
      <c r="I247" s="660"/>
      <c r="J247" s="661"/>
      <c r="K247" s="662"/>
      <c r="L247" s="662"/>
      <c r="M247" s="660"/>
      <c r="N247" s="854"/>
      <c r="O247" s="660"/>
      <c r="P247" s="663"/>
      <c r="Q247" s="523"/>
      <c r="R247" s="664"/>
      <c r="S247" s="658"/>
      <c r="T247" s="658"/>
      <c r="U247" s="658"/>
      <c r="V247" s="665"/>
      <c r="W247" s="639"/>
      <c r="X247" s="639"/>
      <c r="Y247" s="639"/>
      <c r="Z247" s="640"/>
      <c r="AA247" s="639"/>
      <c r="AB247" s="639"/>
      <c r="AC247" s="639"/>
      <c r="AD247" s="639"/>
      <c r="AE247" s="639"/>
      <c r="AF247" s="639"/>
      <c r="AG247" s="639"/>
      <c r="AH247" s="639"/>
      <c r="AI247" s="639"/>
      <c r="AJ247" s="639"/>
      <c r="AK247" s="639"/>
      <c r="AL247" s="639"/>
      <c r="AM247" s="639"/>
      <c r="AN247" s="639"/>
      <c r="AO247" s="639"/>
      <c r="AP247" s="657"/>
      <c r="AQ247" s="658"/>
      <c r="AR247" s="658"/>
      <c r="AS247" s="525"/>
    </row>
    <row r="248" spans="1:45" ht="60" customHeight="1">
      <c r="A248" s="590">
        <v>205</v>
      </c>
      <c r="B248" s="314" t="s">
        <v>349</v>
      </c>
      <c r="C248" s="235" t="s">
        <v>198</v>
      </c>
      <c r="D248" s="235" t="s">
        <v>170</v>
      </c>
      <c r="E248" s="426">
        <v>5.5359999999999996</v>
      </c>
      <c r="F248" s="426">
        <v>0</v>
      </c>
      <c r="G248" s="234">
        <v>0</v>
      </c>
      <c r="H248" s="426">
        <f t="shared" si="33"/>
        <v>5.5359999999999996</v>
      </c>
      <c r="I248" s="426">
        <v>5</v>
      </c>
      <c r="J248" s="531" t="s">
        <v>1339</v>
      </c>
      <c r="K248" s="529" t="s">
        <v>91</v>
      </c>
      <c r="L248" s="530" t="s">
        <v>1523</v>
      </c>
      <c r="M248" s="426">
        <v>5.5359999999999996</v>
      </c>
      <c r="N248" s="840">
        <v>5.5359999999999996</v>
      </c>
      <c r="O248" s="236">
        <f t="shared" si="31"/>
        <v>0</v>
      </c>
      <c r="P248" s="426">
        <v>0</v>
      </c>
      <c r="Q248" s="475" t="s">
        <v>91</v>
      </c>
      <c r="R248" s="314" t="s">
        <v>2086</v>
      </c>
      <c r="S248" s="480"/>
      <c r="T248" s="314" t="s">
        <v>332</v>
      </c>
      <c r="U248" s="503" t="s">
        <v>2</v>
      </c>
      <c r="V248" s="504" t="s">
        <v>335</v>
      </c>
      <c r="W248" s="300" t="s">
        <v>1052</v>
      </c>
      <c r="X248" s="296"/>
      <c r="Y248" s="753" t="s">
        <v>1296</v>
      </c>
      <c r="Z248" s="586">
        <v>200</v>
      </c>
      <c r="AA248" s="753"/>
      <c r="AB248" s="298"/>
      <c r="AC248" s="295"/>
      <c r="AD248" s="296"/>
      <c r="AE248" s="753"/>
      <c r="AF248" s="297"/>
      <c r="AG248" s="753"/>
      <c r="AH248" s="298"/>
      <c r="AI248" s="295"/>
      <c r="AJ248" s="296"/>
      <c r="AK248" s="753"/>
      <c r="AL248" s="297"/>
      <c r="AM248" s="753"/>
      <c r="AN248" s="298"/>
      <c r="AO248" s="783"/>
      <c r="AP248" s="293" t="s">
        <v>584</v>
      </c>
      <c r="AQ248" s="479" t="s">
        <v>128</v>
      </c>
      <c r="AR248" s="479"/>
      <c r="AS248" s="227"/>
    </row>
    <row r="249" spans="1:45" ht="99.75" customHeight="1">
      <c r="A249" s="590">
        <v>206</v>
      </c>
      <c r="B249" s="314" t="s">
        <v>362</v>
      </c>
      <c r="C249" s="235" t="s">
        <v>178</v>
      </c>
      <c r="D249" s="235" t="s">
        <v>170</v>
      </c>
      <c r="E249" s="426">
        <v>38.777999999999999</v>
      </c>
      <c r="F249" s="426">
        <v>0</v>
      </c>
      <c r="G249" s="234">
        <v>0</v>
      </c>
      <c r="H249" s="426">
        <f>E249+F249-G249</f>
        <v>38.777999999999999</v>
      </c>
      <c r="I249" s="426">
        <v>35</v>
      </c>
      <c r="J249" s="531" t="s">
        <v>1339</v>
      </c>
      <c r="K249" s="529" t="s">
        <v>91</v>
      </c>
      <c r="L249" s="530" t="s">
        <v>1524</v>
      </c>
      <c r="M249" s="426">
        <v>38.777999999999999</v>
      </c>
      <c r="N249" s="840">
        <v>38.777999999999999</v>
      </c>
      <c r="O249" s="236">
        <f t="shared" si="31"/>
        <v>0</v>
      </c>
      <c r="P249" s="426">
        <v>0</v>
      </c>
      <c r="Q249" s="475" t="s">
        <v>91</v>
      </c>
      <c r="R249" s="314" t="s">
        <v>2087</v>
      </c>
      <c r="S249" s="480"/>
      <c r="T249" s="314" t="s">
        <v>332</v>
      </c>
      <c r="U249" s="503" t="s">
        <v>2</v>
      </c>
      <c r="V249" s="504" t="s">
        <v>335</v>
      </c>
      <c r="W249" s="300" t="s">
        <v>1052</v>
      </c>
      <c r="X249" s="296"/>
      <c r="Y249" s="753" t="s">
        <v>1298</v>
      </c>
      <c r="Z249" s="586">
        <v>201</v>
      </c>
      <c r="AA249" s="753"/>
      <c r="AB249" s="298"/>
      <c r="AC249" s="295"/>
      <c r="AD249" s="296"/>
      <c r="AE249" s="753"/>
      <c r="AF249" s="297"/>
      <c r="AG249" s="753"/>
      <c r="AH249" s="298"/>
      <c r="AI249" s="295"/>
      <c r="AJ249" s="296"/>
      <c r="AK249" s="753"/>
      <c r="AL249" s="297"/>
      <c r="AM249" s="753"/>
      <c r="AN249" s="298"/>
      <c r="AO249" s="783"/>
      <c r="AP249" s="293" t="s">
        <v>1222</v>
      </c>
      <c r="AQ249" s="479" t="s">
        <v>128</v>
      </c>
      <c r="AR249" s="479"/>
      <c r="AS249" s="227"/>
    </row>
    <row r="250" spans="1:45" ht="60" customHeight="1">
      <c r="A250" s="590">
        <v>207</v>
      </c>
      <c r="B250" s="314" t="s">
        <v>669</v>
      </c>
      <c r="C250" s="235" t="s">
        <v>191</v>
      </c>
      <c r="D250" s="235" t="s">
        <v>170</v>
      </c>
      <c r="E250" s="426">
        <v>136.49299999999999</v>
      </c>
      <c r="F250" s="426">
        <v>0</v>
      </c>
      <c r="G250" s="234">
        <v>0</v>
      </c>
      <c r="H250" s="426">
        <f t="shared" si="33"/>
        <v>136.49299999999999</v>
      </c>
      <c r="I250" s="426">
        <v>129</v>
      </c>
      <c r="J250" s="531" t="s">
        <v>1339</v>
      </c>
      <c r="K250" s="529" t="s">
        <v>91</v>
      </c>
      <c r="L250" s="530" t="s">
        <v>1525</v>
      </c>
      <c r="M250" s="426">
        <v>136.49299999999999</v>
      </c>
      <c r="N250" s="840">
        <v>136.49299999999999</v>
      </c>
      <c r="O250" s="236">
        <f t="shared" si="31"/>
        <v>0</v>
      </c>
      <c r="P250" s="426">
        <v>0</v>
      </c>
      <c r="Q250" s="475" t="s">
        <v>91</v>
      </c>
      <c r="R250" s="314" t="s">
        <v>2088</v>
      </c>
      <c r="S250" s="480"/>
      <c r="T250" s="314" t="s">
        <v>332</v>
      </c>
      <c r="U250" s="503" t="s">
        <v>2</v>
      </c>
      <c r="V250" s="504" t="s">
        <v>335</v>
      </c>
      <c r="W250" s="300" t="s">
        <v>1052</v>
      </c>
      <c r="X250" s="296"/>
      <c r="Y250" s="753" t="s">
        <v>1298</v>
      </c>
      <c r="Z250" s="586">
        <v>202</v>
      </c>
      <c r="AA250" s="753"/>
      <c r="AB250" s="298"/>
      <c r="AC250" s="295"/>
      <c r="AD250" s="296"/>
      <c r="AE250" s="753"/>
      <c r="AF250" s="297"/>
      <c r="AG250" s="753"/>
      <c r="AH250" s="298"/>
      <c r="AI250" s="295"/>
      <c r="AJ250" s="296"/>
      <c r="AK250" s="753"/>
      <c r="AL250" s="297"/>
      <c r="AM250" s="753"/>
      <c r="AN250" s="298"/>
      <c r="AO250" s="783"/>
      <c r="AP250" s="293" t="s">
        <v>727</v>
      </c>
      <c r="AQ250" s="479" t="s">
        <v>128</v>
      </c>
      <c r="AR250" s="479" t="s">
        <v>128</v>
      </c>
      <c r="AS250" s="227"/>
    </row>
    <row r="251" spans="1:45" ht="60" customHeight="1">
      <c r="A251" s="590">
        <v>208</v>
      </c>
      <c r="B251" s="314" t="s">
        <v>350</v>
      </c>
      <c r="C251" s="235" t="s">
        <v>177</v>
      </c>
      <c r="D251" s="235" t="s">
        <v>170</v>
      </c>
      <c r="E251" s="426">
        <v>10.507</v>
      </c>
      <c r="F251" s="426">
        <v>0</v>
      </c>
      <c r="G251" s="234">
        <v>0</v>
      </c>
      <c r="H251" s="426">
        <f t="shared" si="33"/>
        <v>10.507</v>
      </c>
      <c r="I251" s="426">
        <v>10</v>
      </c>
      <c r="J251" s="531" t="s">
        <v>1339</v>
      </c>
      <c r="K251" s="529" t="s">
        <v>91</v>
      </c>
      <c r="L251" s="530" t="s">
        <v>1526</v>
      </c>
      <c r="M251" s="426">
        <v>9.34</v>
      </c>
      <c r="N251" s="840">
        <v>10.864000000000001</v>
      </c>
      <c r="O251" s="236">
        <f t="shared" si="31"/>
        <v>1.5240000000000009</v>
      </c>
      <c r="P251" s="426">
        <v>0</v>
      </c>
      <c r="Q251" s="475" t="s">
        <v>91</v>
      </c>
      <c r="R251" s="314" t="s">
        <v>2089</v>
      </c>
      <c r="S251" s="480"/>
      <c r="T251" s="314" t="s">
        <v>332</v>
      </c>
      <c r="U251" s="503" t="s">
        <v>2</v>
      </c>
      <c r="V251" s="504" t="s">
        <v>640</v>
      </c>
      <c r="W251" s="300" t="s">
        <v>1052</v>
      </c>
      <c r="X251" s="296"/>
      <c r="Y251" s="753" t="s">
        <v>1300</v>
      </c>
      <c r="Z251" s="586">
        <v>203</v>
      </c>
      <c r="AA251" s="753"/>
      <c r="AB251" s="298"/>
      <c r="AC251" s="295"/>
      <c r="AD251" s="296"/>
      <c r="AE251" s="753"/>
      <c r="AF251" s="297"/>
      <c r="AG251" s="753"/>
      <c r="AH251" s="298"/>
      <c r="AI251" s="295"/>
      <c r="AJ251" s="296"/>
      <c r="AK251" s="753"/>
      <c r="AL251" s="297"/>
      <c r="AM251" s="753"/>
      <c r="AN251" s="298"/>
      <c r="AO251" s="783"/>
      <c r="AP251" s="503" t="s">
        <v>648</v>
      </c>
      <c r="AQ251" s="479" t="s">
        <v>128</v>
      </c>
      <c r="AR251" s="479"/>
      <c r="AS251" s="227"/>
    </row>
    <row r="252" spans="1:45" ht="60" customHeight="1">
      <c r="A252" s="590">
        <v>209</v>
      </c>
      <c r="B252" s="314" t="s">
        <v>351</v>
      </c>
      <c r="C252" s="235" t="s">
        <v>178</v>
      </c>
      <c r="D252" s="235" t="s">
        <v>1338</v>
      </c>
      <c r="E252" s="426">
        <v>108</v>
      </c>
      <c r="F252" s="426">
        <v>0</v>
      </c>
      <c r="G252" s="234">
        <v>0</v>
      </c>
      <c r="H252" s="426">
        <f t="shared" si="33"/>
        <v>108</v>
      </c>
      <c r="I252" s="426">
        <v>90</v>
      </c>
      <c r="J252" s="531" t="s">
        <v>1932</v>
      </c>
      <c r="K252" s="529" t="s">
        <v>91</v>
      </c>
      <c r="L252" s="530" t="s">
        <v>1934</v>
      </c>
      <c r="M252" s="426">
        <v>68.168999999999997</v>
      </c>
      <c r="N252" s="840">
        <v>68.168999999999997</v>
      </c>
      <c r="O252" s="236">
        <f t="shared" si="31"/>
        <v>0</v>
      </c>
      <c r="P252" s="426">
        <v>0</v>
      </c>
      <c r="Q252" s="475" t="s">
        <v>91</v>
      </c>
      <c r="R252" s="314" t="s">
        <v>2090</v>
      </c>
      <c r="S252" s="480"/>
      <c r="T252" s="314" t="s">
        <v>332</v>
      </c>
      <c r="U252" s="503" t="s">
        <v>2</v>
      </c>
      <c r="V252" s="504" t="s">
        <v>335</v>
      </c>
      <c r="W252" s="300" t="s">
        <v>1052</v>
      </c>
      <c r="X252" s="296"/>
      <c r="Y252" s="753" t="s">
        <v>1300</v>
      </c>
      <c r="Z252" s="586">
        <v>204</v>
      </c>
      <c r="AA252" s="753"/>
      <c r="AB252" s="298"/>
      <c r="AC252" s="295"/>
      <c r="AD252" s="296"/>
      <c r="AE252" s="753"/>
      <c r="AF252" s="297"/>
      <c r="AG252" s="753"/>
      <c r="AH252" s="298"/>
      <c r="AI252" s="295"/>
      <c r="AJ252" s="296"/>
      <c r="AK252" s="753"/>
      <c r="AL252" s="297"/>
      <c r="AM252" s="753"/>
      <c r="AN252" s="298"/>
      <c r="AO252" s="783"/>
      <c r="AP252" s="755" t="s">
        <v>115</v>
      </c>
      <c r="AQ252" s="479" t="s">
        <v>128</v>
      </c>
      <c r="AR252" s="479"/>
      <c r="AS252" s="227"/>
    </row>
    <row r="253" spans="1:45" ht="30.75" customHeight="1">
      <c r="A253" s="924">
        <v>210</v>
      </c>
      <c r="B253" s="915" t="s">
        <v>352</v>
      </c>
      <c r="C253" s="922" t="s">
        <v>177</v>
      </c>
      <c r="D253" s="922" t="s">
        <v>170</v>
      </c>
      <c r="E253" s="426">
        <v>7.9240000000000004</v>
      </c>
      <c r="F253" s="426">
        <v>0</v>
      </c>
      <c r="G253" s="234">
        <v>0</v>
      </c>
      <c r="H253" s="426">
        <f t="shared" si="33"/>
        <v>7.9240000000000004</v>
      </c>
      <c r="I253" s="1051">
        <v>80</v>
      </c>
      <c r="J253" s="1049" t="s">
        <v>1922</v>
      </c>
      <c r="K253" s="1047" t="s">
        <v>91</v>
      </c>
      <c r="L253" s="915" t="s">
        <v>1923</v>
      </c>
      <c r="M253" s="457">
        <v>42.792000000000002</v>
      </c>
      <c r="N253" s="840">
        <v>34.774000000000001</v>
      </c>
      <c r="O253" s="236">
        <f t="shared" si="31"/>
        <v>-8.0180000000000007</v>
      </c>
      <c r="P253" s="426">
        <v>0</v>
      </c>
      <c r="Q253" s="887" t="s">
        <v>91</v>
      </c>
      <c r="R253" s="915" t="s">
        <v>2091</v>
      </c>
      <c r="S253" s="887"/>
      <c r="T253" s="799" t="s">
        <v>332</v>
      </c>
      <c r="U253" s="503" t="s">
        <v>2</v>
      </c>
      <c r="V253" s="504" t="s">
        <v>335</v>
      </c>
      <c r="W253" s="885" t="s">
        <v>1052</v>
      </c>
      <c r="X253" s="885"/>
      <c r="Y253" s="885" t="s">
        <v>1299</v>
      </c>
      <c r="Z253" s="889">
        <v>205</v>
      </c>
      <c r="AA253" s="885"/>
      <c r="AB253" s="891"/>
      <c r="AC253" s="893"/>
      <c r="AD253" s="885"/>
      <c r="AE253" s="885"/>
      <c r="AF253" s="895"/>
      <c r="AG253" s="885"/>
      <c r="AH253" s="897"/>
      <c r="AI253" s="893"/>
      <c r="AJ253" s="885"/>
      <c r="AK253" s="885"/>
      <c r="AL253" s="895"/>
      <c r="AM253" s="885"/>
      <c r="AN253" s="897"/>
      <c r="AO253" s="943"/>
      <c r="AP253" s="293" t="s">
        <v>115</v>
      </c>
      <c r="AQ253" s="949" t="s">
        <v>128</v>
      </c>
      <c r="AR253" s="949"/>
      <c r="AS253" s="947"/>
    </row>
    <row r="254" spans="1:45" ht="30.75" customHeight="1">
      <c r="A254" s="925"/>
      <c r="B254" s="916"/>
      <c r="C254" s="923"/>
      <c r="D254" s="923"/>
      <c r="E254" s="316">
        <v>93.777000000000001</v>
      </c>
      <c r="F254" s="426">
        <v>0</v>
      </c>
      <c r="G254" s="234">
        <v>0</v>
      </c>
      <c r="H254" s="426">
        <f t="shared" si="33"/>
        <v>93.777000000000001</v>
      </c>
      <c r="I254" s="1052"/>
      <c r="J254" s="1050"/>
      <c r="K254" s="1048"/>
      <c r="L254" s="916"/>
      <c r="M254" s="246">
        <v>71.304000000000002</v>
      </c>
      <c r="N254" s="839">
        <v>71.304000000000002</v>
      </c>
      <c r="O254" s="236">
        <f t="shared" si="31"/>
        <v>0</v>
      </c>
      <c r="P254" s="426">
        <v>0</v>
      </c>
      <c r="Q254" s="888"/>
      <c r="R254" s="916"/>
      <c r="S254" s="888"/>
      <c r="T254" s="799" t="s">
        <v>332</v>
      </c>
      <c r="U254" s="503" t="s">
        <v>2</v>
      </c>
      <c r="V254" s="504" t="s">
        <v>353</v>
      </c>
      <c r="W254" s="886"/>
      <c r="X254" s="886"/>
      <c r="Y254" s="886"/>
      <c r="Z254" s="890"/>
      <c r="AA254" s="886"/>
      <c r="AB254" s="892"/>
      <c r="AC254" s="894"/>
      <c r="AD254" s="886"/>
      <c r="AE254" s="886"/>
      <c r="AF254" s="896"/>
      <c r="AG254" s="886"/>
      <c r="AH254" s="898"/>
      <c r="AI254" s="894"/>
      <c r="AJ254" s="886"/>
      <c r="AK254" s="886"/>
      <c r="AL254" s="896"/>
      <c r="AM254" s="886"/>
      <c r="AN254" s="898"/>
      <c r="AO254" s="944"/>
      <c r="AP254" s="293" t="s">
        <v>115</v>
      </c>
      <c r="AQ254" s="950"/>
      <c r="AR254" s="950"/>
      <c r="AS254" s="948"/>
    </row>
    <row r="255" spans="1:45" ht="79.5" customHeight="1">
      <c r="A255" s="590">
        <v>211</v>
      </c>
      <c r="B255" s="314" t="s">
        <v>1320</v>
      </c>
      <c r="C255" s="235" t="s">
        <v>186</v>
      </c>
      <c r="D255" s="235" t="s">
        <v>170</v>
      </c>
      <c r="E255" s="426">
        <v>34.064</v>
      </c>
      <c r="F255" s="426">
        <v>0</v>
      </c>
      <c r="G255" s="234">
        <v>0</v>
      </c>
      <c r="H255" s="426">
        <f t="shared" ref="H255:H303" si="34">E255+F255-G255</f>
        <v>34.064</v>
      </c>
      <c r="I255" s="426">
        <v>34</v>
      </c>
      <c r="J255" s="531" t="s">
        <v>1339</v>
      </c>
      <c r="K255" s="529" t="s">
        <v>91</v>
      </c>
      <c r="L255" s="530" t="s">
        <v>1527</v>
      </c>
      <c r="M255" s="426">
        <v>36.177999999999997</v>
      </c>
      <c r="N255" s="840">
        <v>34.064</v>
      </c>
      <c r="O255" s="236">
        <f t="shared" si="31"/>
        <v>-2.1139999999999972</v>
      </c>
      <c r="P255" s="426">
        <v>0</v>
      </c>
      <c r="Q255" s="475" t="s">
        <v>91</v>
      </c>
      <c r="R255" s="314" t="s">
        <v>2092</v>
      </c>
      <c r="S255" s="480"/>
      <c r="T255" s="314" t="s">
        <v>332</v>
      </c>
      <c r="U255" s="503" t="s">
        <v>2</v>
      </c>
      <c r="V255" s="504" t="s">
        <v>335</v>
      </c>
      <c r="W255" s="300" t="s">
        <v>1052</v>
      </c>
      <c r="X255" s="296"/>
      <c r="Y255" s="753" t="s">
        <v>1298</v>
      </c>
      <c r="Z255" s="586">
        <v>206</v>
      </c>
      <c r="AA255" s="753"/>
      <c r="AB255" s="298"/>
      <c r="AC255" s="295"/>
      <c r="AD255" s="296"/>
      <c r="AE255" s="753"/>
      <c r="AF255" s="297"/>
      <c r="AG255" s="753"/>
      <c r="AH255" s="298"/>
      <c r="AI255" s="295"/>
      <c r="AJ255" s="296"/>
      <c r="AK255" s="753"/>
      <c r="AL255" s="297"/>
      <c r="AM255" s="753"/>
      <c r="AN255" s="298"/>
      <c r="AO255" s="783"/>
      <c r="AP255" s="293" t="s">
        <v>1222</v>
      </c>
      <c r="AQ255" s="479" t="s">
        <v>128</v>
      </c>
      <c r="AR255" s="479"/>
      <c r="AS255" s="227"/>
    </row>
    <row r="256" spans="1:45" ht="115.5" customHeight="1">
      <c r="A256" s="590">
        <v>212</v>
      </c>
      <c r="B256" s="314" t="s">
        <v>363</v>
      </c>
      <c r="C256" s="235" t="s">
        <v>178</v>
      </c>
      <c r="D256" s="235" t="s">
        <v>1242</v>
      </c>
      <c r="E256" s="426">
        <v>60.954999999999998</v>
      </c>
      <c r="F256" s="426">
        <v>0</v>
      </c>
      <c r="G256" s="234">
        <v>0</v>
      </c>
      <c r="H256" s="426">
        <f>E256+F256-G256</f>
        <v>60.954999999999998</v>
      </c>
      <c r="I256" s="426">
        <v>14</v>
      </c>
      <c r="J256" s="531" t="s">
        <v>1339</v>
      </c>
      <c r="K256" s="529" t="s">
        <v>133</v>
      </c>
      <c r="L256" s="530" t="s">
        <v>1528</v>
      </c>
      <c r="M256" s="426">
        <v>54.155000000000001</v>
      </c>
      <c r="N256" s="840">
        <v>199.13499999999999</v>
      </c>
      <c r="O256" s="236">
        <f t="shared" si="31"/>
        <v>144.97999999999999</v>
      </c>
      <c r="P256" s="426">
        <v>0</v>
      </c>
      <c r="Q256" s="475" t="s">
        <v>1618</v>
      </c>
      <c r="R256" s="314" t="s">
        <v>2093</v>
      </c>
      <c r="S256" s="480" t="s">
        <v>2094</v>
      </c>
      <c r="T256" s="314" t="s">
        <v>332</v>
      </c>
      <c r="U256" s="503" t="s">
        <v>2</v>
      </c>
      <c r="V256" s="504" t="s">
        <v>335</v>
      </c>
      <c r="W256" s="300" t="s">
        <v>1052</v>
      </c>
      <c r="X256" s="296"/>
      <c r="Y256" s="753" t="s">
        <v>1300</v>
      </c>
      <c r="Z256" s="586">
        <v>207</v>
      </c>
      <c r="AA256" s="753"/>
      <c r="AB256" s="298"/>
      <c r="AC256" s="295"/>
      <c r="AD256" s="296"/>
      <c r="AE256" s="753"/>
      <c r="AF256" s="297"/>
      <c r="AG256" s="753"/>
      <c r="AH256" s="298"/>
      <c r="AI256" s="295"/>
      <c r="AJ256" s="296"/>
      <c r="AK256" s="753"/>
      <c r="AL256" s="297"/>
      <c r="AM256" s="753"/>
      <c r="AN256" s="298"/>
      <c r="AO256" s="783"/>
      <c r="AP256" s="755" t="s">
        <v>1222</v>
      </c>
      <c r="AQ256" s="479" t="s">
        <v>128</v>
      </c>
      <c r="AR256" s="479" t="s">
        <v>128</v>
      </c>
      <c r="AS256" s="227"/>
    </row>
    <row r="257" spans="1:47" ht="60" customHeight="1">
      <c r="A257" s="590">
        <v>213</v>
      </c>
      <c r="B257" s="314" t="s">
        <v>365</v>
      </c>
      <c r="C257" s="235" t="s">
        <v>169</v>
      </c>
      <c r="D257" s="235" t="s">
        <v>170</v>
      </c>
      <c r="E257" s="426">
        <v>436.89499999999998</v>
      </c>
      <c r="F257" s="426">
        <v>0</v>
      </c>
      <c r="G257" s="234">
        <v>0</v>
      </c>
      <c r="H257" s="426">
        <f>E257+F257-G257</f>
        <v>436.89499999999998</v>
      </c>
      <c r="I257" s="462">
        <v>361</v>
      </c>
      <c r="J257" s="743" t="s">
        <v>1924</v>
      </c>
      <c r="K257" s="529" t="s">
        <v>91</v>
      </c>
      <c r="L257" s="530" t="s">
        <v>1973</v>
      </c>
      <c r="M257" s="426">
        <v>450</v>
      </c>
      <c r="N257" s="840">
        <v>430.75799999999998</v>
      </c>
      <c r="O257" s="236">
        <f t="shared" si="31"/>
        <v>-19.242000000000019</v>
      </c>
      <c r="P257" s="426">
        <v>0</v>
      </c>
      <c r="Q257" s="475" t="s">
        <v>91</v>
      </c>
      <c r="R257" s="314" t="s">
        <v>2095</v>
      </c>
      <c r="S257" s="744"/>
      <c r="T257" s="314" t="s">
        <v>332</v>
      </c>
      <c r="U257" s="503" t="s">
        <v>2</v>
      </c>
      <c r="V257" s="504" t="s">
        <v>335</v>
      </c>
      <c r="W257" s="300" t="s">
        <v>1052</v>
      </c>
      <c r="X257" s="296"/>
      <c r="Y257" s="753" t="s">
        <v>1298</v>
      </c>
      <c r="Z257" s="586">
        <v>208</v>
      </c>
      <c r="AA257" s="753"/>
      <c r="AB257" s="298"/>
      <c r="AC257" s="295"/>
      <c r="AD257" s="296"/>
      <c r="AE257" s="753"/>
      <c r="AF257" s="297"/>
      <c r="AG257" s="753"/>
      <c r="AH257" s="298"/>
      <c r="AI257" s="295"/>
      <c r="AJ257" s="296"/>
      <c r="AK257" s="753"/>
      <c r="AL257" s="297"/>
      <c r="AM257" s="753"/>
      <c r="AN257" s="298"/>
      <c r="AO257" s="783"/>
      <c r="AP257" s="293" t="s">
        <v>115</v>
      </c>
      <c r="AQ257" s="479" t="s">
        <v>128</v>
      </c>
      <c r="AR257" s="479" t="s">
        <v>128</v>
      </c>
      <c r="AS257" s="227"/>
    </row>
    <row r="258" spans="1:47" ht="85.5" customHeight="1">
      <c r="A258" s="590">
        <v>214</v>
      </c>
      <c r="B258" s="314" t="s">
        <v>494</v>
      </c>
      <c r="C258" s="235" t="s">
        <v>211</v>
      </c>
      <c r="D258" s="235" t="s">
        <v>170</v>
      </c>
      <c r="E258" s="426">
        <v>512.15</v>
      </c>
      <c r="F258" s="426">
        <v>0</v>
      </c>
      <c r="G258" s="234">
        <v>0</v>
      </c>
      <c r="H258" s="426">
        <f>E258+F258-G258</f>
        <v>512.15</v>
      </c>
      <c r="I258" s="462">
        <v>461</v>
      </c>
      <c r="J258" s="531" t="s">
        <v>1339</v>
      </c>
      <c r="K258" s="529" t="s">
        <v>91</v>
      </c>
      <c r="L258" s="533" t="s">
        <v>1529</v>
      </c>
      <c r="M258" s="426">
        <v>540</v>
      </c>
      <c r="N258" s="840">
        <v>650.03300000000002</v>
      </c>
      <c r="O258" s="236">
        <f t="shared" si="31"/>
        <v>110.03300000000002</v>
      </c>
      <c r="P258" s="426">
        <v>0</v>
      </c>
      <c r="Q258" s="475" t="s">
        <v>91</v>
      </c>
      <c r="R258" s="314" t="s">
        <v>2097</v>
      </c>
      <c r="S258" s="480" t="s">
        <v>2096</v>
      </c>
      <c r="T258" s="762" t="s">
        <v>332</v>
      </c>
      <c r="U258" s="501" t="s">
        <v>2</v>
      </c>
      <c r="V258" s="504" t="s">
        <v>335</v>
      </c>
      <c r="W258" s="300" t="s">
        <v>1052</v>
      </c>
      <c r="X258" s="296"/>
      <c r="Y258" s="753" t="s">
        <v>1300</v>
      </c>
      <c r="Z258" s="586">
        <v>209</v>
      </c>
      <c r="AA258" s="753"/>
      <c r="AB258" s="298"/>
      <c r="AC258" s="295"/>
      <c r="AD258" s="296"/>
      <c r="AE258" s="753"/>
      <c r="AF258" s="297"/>
      <c r="AG258" s="753"/>
      <c r="AH258" s="298"/>
      <c r="AI258" s="295"/>
      <c r="AJ258" s="296"/>
      <c r="AK258" s="753"/>
      <c r="AL258" s="297"/>
      <c r="AM258" s="753"/>
      <c r="AN258" s="298"/>
      <c r="AO258" s="783"/>
      <c r="AP258" s="503" t="s">
        <v>648</v>
      </c>
      <c r="AQ258" s="479" t="s">
        <v>128</v>
      </c>
      <c r="AR258" s="787"/>
      <c r="AS258" s="781"/>
    </row>
    <row r="259" spans="1:47" ht="60" customHeight="1">
      <c r="A259" s="590">
        <v>215</v>
      </c>
      <c r="B259" s="314" t="s">
        <v>354</v>
      </c>
      <c r="C259" s="235" t="s">
        <v>197</v>
      </c>
      <c r="D259" s="235" t="s">
        <v>166</v>
      </c>
      <c r="E259" s="426">
        <v>573.21900000000005</v>
      </c>
      <c r="F259" s="426">
        <v>0</v>
      </c>
      <c r="G259" s="234">
        <v>11</v>
      </c>
      <c r="H259" s="426">
        <f t="shared" si="34"/>
        <v>562.21900000000005</v>
      </c>
      <c r="I259" s="426">
        <v>528</v>
      </c>
      <c r="J259" s="531" t="s">
        <v>1339</v>
      </c>
      <c r="K259" s="529" t="s">
        <v>91</v>
      </c>
      <c r="L259" s="530" t="s">
        <v>1530</v>
      </c>
      <c r="M259" s="426">
        <v>599.06899999999996</v>
      </c>
      <c r="N259" s="840">
        <v>584.59500000000003</v>
      </c>
      <c r="O259" s="236">
        <f t="shared" si="31"/>
        <v>-14.473999999999933</v>
      </c>
      <c r="P259" s="426">
        <v>0</v>
      </c>
      <c r="Q259" s="475" t="s">
        <v>91</v>
      </c>
      <c r="R259" s="314" t="s">
        <v>2098</v>
      </c>
      <c r="S259" s="480"/>
      <c r="T259" s="314" t="s">
        <v>332</v>
      </c>
      <c r="U259" s="503" t="s">
        <v>2</v>
      </c>
      <c r="V259" s="504" t="s">
        <v>335</v>
      </c>
      <c r="W259" s="300" t="s">
        <v>1052</v>
      </c>
      <c r="X259" s="296"/>
      <c r="Y259" s="753" t="s">
        <v>1298</v>
      </c>
      <c r="Z259" s="586">
        <v>210</v>
      </c>
      <c r="AA259" s="753"/>
      <c r="AB259" s="298"/>
      <c r="AC259" s="295"/>
      <c r="AD259" s="296"/>
      <c r="AE259" s="753"/>
      <c r="AF259" s="297"/>
      <c r="AG259" s="753"/>
      <c r="AH259" s="298"/>
      <c r="AI259" s="295"/>
      <c r="AJ259" s="296"/>
      <c r="AK259" s="753"/>
      <c r="AL259" s="297"/>
      <c r="AM259" s="753"/>
      <c r="AN259" s="298"/>
      <c r="AO259" s="783"/>
      <c r="AP259" s="293" t="s">
        <v>727</v>
      </c>
      <c r="AQ259" s="479" t="s">
        <v>128</v>
      </c>
      <c r="AR259" s="479"/>
      <c r="AS259" s="227"/>
    </row>
    <row r="260" spans="1:47" ht="60" customHeight="1">
      <c r="A260" s="590">
        <v>216</v>
      </c>
      <c r="B260" s="314" t="s">
        <v>355</v>
      </c>
      <c r="C260" s="235" t="s">
        <v>187</v>
      </c>
      <c r="D260" s="235" t="s">
        <v>637</v>
      </c>
      <c r="E260" s="426">
        <v>770.37800000000004</v>
      </c>
      <c r="F260" s="426">
        <v>0</v>
      </c>
      <c r="G260" s="234">
        <v>0</v>
      </c>
      <c r="H260" s="426">
        <f t="shared" si="34"/>
        <v>770.37800000000004</v>
      </c>
      <c r="I260" s="426">
        <v>659</v>
      </c>
      <c r="J260" s="531" t="s">
        <v>1339</v>
      </c>
      <c r="K260" s="529" t="s">
        <v>91</v>
      </c>
      <c r="L260" s="530" t="s">
        <v>1531</v>
      </c>
      <c r="M260" s="426">
        <v>730.37800000000004</v>
      </c>
      <c r="N260" s="840">
        <v>730</v>
      </c>
      <c r="O260" s="236">
        <f t="shared" si="31"/>
        <v>-0.37800000000004275</v>
      </c>
      <c r="P260" s="464">
        <v>0</v>
      </c>
      <c r="Q260" s="475" t="s">
        <v>91</v>
      </c>
      <c r="R260" s="314" t="s">
        <v>2099</v>
      </c>
      <c r="S260" s="480"/>
      <c r="T260" s="314" t="s">
        <v>332</v>
      </c>
      <c r="U260" s="503" t="s">
        <v>2</v>
      </c>
      <c r="V260" s="504" t="s">
        <v>335</v>
      </c>
      <c r="W260" s="300" t="s">
        <v>1052</v>
      </c>
      <c r="X260" s="296"/>
      <c r="Y260" s="753" t="s">
        <v>1300</v>
      </c>
      <c r="Z260" s="586">
        <v>211</v>
      </c>
      <c r="AA260" s="753"/>
      <c r="AB260" s="298"/>
      <c r="AC260" s="295"/>
      <c r="AD260" s="296"/>
      <c r="AE260" s="753"/>
      <c r="AF260" s="297"/>
      <c r="AG260" s="753"/>
      <c r="AH260" s="298"/>
      <c r="AI260" s="295"/>
      <c r="AJ260" s="296"/>
      <c r="AK260" s="753"/>
      <c r="AL260" s="297"/>
      <c r="AM260" s="753"/>
      <c r="AN260" s="298"/>
      <c r="AO260" s="783"/>
      <c r="AP260" s="293" t="s">
        <v>727</v>
      </c>
      <c r="AQ260" s="479" t="s">
        <v>128</v>
      </c>
      <c r="AR260" s="479"/>
      <c r="AS260" s="227"/>
    </row>
    <row r="261" spans="1:47" ht="60" customHeight="1">
      <c r="A261" s="590">
        <v>217</v>
      </c>
      <c r="B261" s="314" t="s">
        <v>356</v>
      </c>
      <c r="C261" s="235" t="s">
        <v>307</v>
      </c>
      <c r="D261" s="235" t="s">
        <v>170</v>
      </c>
      <c r="E261" s="426">
        <v>5.7439999999999998</v>
      </c>
      <c r="F261" s="426">
        <v>0</v>
      </c>
      <c r="G261" s="234">
        <v>0</v>
      </c>
      <c r="H261" s="426">
        <f t="shared" si="34"/>
        <v>5.7439999999999998</v>
      </c>
      <c r="I261" s="426">
        <v>6</v>
      </c>
      <c r="J261" s="531" t="s">
        <v>1339</v>
      </c>
      <c r="K261" s="529" t="s">
        <v>91</v>
      </c>
      <c r="L261" s="530" t="s">
        <v>1532</v>
      </c>
      <c r="M261" s="426">
        <v>5.7439999999999998</v>
      </c>
      <c r="N261" s="840">
        <v>5.7439999999999998</v>
      </c>
      <c r="O261" s="236">
        <f t="shared" si="31"/>
        <v>0</v>
      </c>
      <c r="P261" s="426">
        <v>0</v>
      </c>
      <c r="Q261" s="475" t="s">
        <v>91</v>
      </c>
      <c r="R261" s="314" t="s">
        <v>2100</v>
      </c>
      <c r="S261" s="480"/>
      <c r="T261" s="314" t="s">
        <v>332</v>
      </c>
      <c r="U261" s="503" t="s">
        <v>2</v>
      </c>
      <c r="V261" s="504" t="s">
        <v>357</v>
      </c>
      <c r="W261" s="300" t="s">
        <v>1052</v>
      </c>
      <c r="X261" s="296"/>
      <c r="Y261" s="753" t="s">
        <v>1298</v>
      </c>
      <c r="Z261" s="586">
        <v>212</v>
      </c>
      <c r="AA261" s="753"/>
      <c r="AB261" s="298"/>
      <c r="AC261" s="295"/>
      <c r="AD261" s="296"/>
      <c r="AE261" s="753"/>
      <c r="AF261" s="297"/>
      <c r="AG261" s="753"/>
      <c r="AH261" s="298"/>
      <c r="AI261" s="295"/>
      <c r="AJ261" s="296"/>
      <c r="AK261" s="753"/>
      <c r="AL261" s="297"/>
      <c r="AM261" s="753"/>
      <c r="AN261" s="298"/>
      <c r="AO261" s="783"/>
      <c r="AP261" s="293" t="s">
        <v>584</v>
      </c>
      <c r="AQ261" s="479" t="s">
        <v>128</v>
      </c>
      <c r="AR261" s="479"/>
      <c r="AS261" s="227"/>
    </row>
    <row r="262" spans="1:47" ht="60" customHeight="1">
      <c r="A262" s="590">
        <v>218</v>
      </c>
      <c r="B262" s="314" t="s">
        <v>361</v>
      </c>
      <c r="C262" s="235" t="s">
        <v>187</v>
      </c>
      <c r="D262" s="235" t="s">
        <v>170</v>
      </c>
      <c r="E262" s="426">
        <v>11.007</v>
      </c>
      <c r="F262" s="426">
        <v>0</v>
      </c>
      <c r="G262" s="234">
        <v>11</v>
      </c>
      <c r="H262" s="426">
        <f>E262+F262-G262</f>
        <v>6.9999999999996732E-3</v>
      </c>
      <c r="I262" s="426">
        <v>0</v>
      </c>
      <c r="J262" s="531" t="s">
        <v>1339</v>
      </c>
      <c r="K262" s="529" t="s">
        <v>91</v>
      </c>
      <c r="L262" s="530" t="s">
        <v>1533</v>
      </c>
      <c r="M262" s="426">
        <v>58.771000000000001</v>
      </c>
      <c r="N262" s="840">
        <v>675</v>
      </c>
      <c r="O262" s="236">
        <f t="shared" si="31"/>
        <v>616.22900000000004</v>
      </c>
      <c r="P262" s="426">
        <v>0</v>
      </c>
      <c r="Q262" s="475" t="s">
        <v>91</v>
      </c>
      <c r="R262" s="314" t="s">
        <v>2101</v>
      </c>
      <c r="S262" s="480" t="s">
        <v>2102</v>
      </c>
      <c r="T262" s="314" t="s">
        <v>332</v>
      </c>
      <c r="U262" s="503" t="s">
        <v>2</v>
      </c>
      <c r="V262" s="504" t="s">
        <v>357</v>
      </c>
      <c r="W262" s="300" t="s">
        <v>1052</v>
      </c>
      <c r="X262" s="296"/>
      <c r="Y262" s="753" t="s">
        <v>1300</v>
      </c>
      <c r="Z262" s="586">
        <v>213</v>
      </c>
      <c r="AA262" s="753"/>
      <c r="AB262" s="298"/>
      <c r="AC262" s="295"/>
      <c r="AD262" s="296"/>
      <c r="AE262" s="753"/>
      <c r="AF262" s="297"/>
      <c r="AG262" s="753"/>
      <c r="AH262" s="298"/>
      <c r="AI262" s="295"/>
      <c r="AJ262" s="296"/>
      <c r="AK262" s="753"/>
      <c r="AL262" s="297"/>
      <c r="AM262" s="753"/>
      <c r="AN262" s="298"/>
      <c r="AO262" s="783"/>
      <c r="AP262" s="293" t="s">
        <v>727</v>
      </c>
      <c r="AQ262" s="479" t="s">
        <v>128</v>
      </c>
      <c r="AR262" s="479"/>
      <c r="AS262" s="227"/>
    </row>
    <row r="263" spans="1:47" ht="105.45" customHeight="1">
      <c r="A263" s="590">
        <v>219</v>
      </c>
      <c r="B263" s="314" t="s">
        <v>364</v>
      </c>
      <c r="C263" s="235" t="s">
        <v>178</v>
      </c>
      <c r="D263" s="235" t="s">
        <v>170</v>
      </c>
      <c r="E263" s="426">
        <v>81.481999999999999</v>
      </c>
      <c r="F263" s="426">
        <v>56.005000000000003</v>
      </c>
      <c r="G263" s="234">
        <v>14</v>
      </c>
      <c r="H263" s="426">
        <f>E263+F263-G263</f>
        <v>123.48699999999999</v>
      </c>
      <c r="I263" s="426">
        <v>124</v>
      </c>
      <c r="J263" s="531" t="s">
        <v>1339</v>
      </c>
      <c r="K263" s="529" t="s">
        <v>133</v>
      </c>
      <c r="L263" s="530" t="s">
        <v>1534</v>
      </c>
      <c r="M263" s="426">
        <v>31.481999999999999</v>
      </c>
      <c r="N263" s="840">
        <v>25.146999999999998</v>
      </c>
      <c r="O263" s="236">
        <f t="shared" si="31"/>
        <v>-6.3350000000000009</v>
      </c>
      <c r="P263" s="426">
        <v>0</v>
      </c>
      <c r="Q263" s="475" t="s">
        <v>89</v>
      </c>
      <c r="R263" s="314" t="s">
        <v>2103</v>
      </c>
      <c r="S263" s="480"/>
      <c r="T263" s="314" t="s">
        <v>332</v>
      </c>
      <c r="U263" s="503" t="s">
        <v>2</v>
      </c>
      <c r="V263" s="504" t="s">
        <v>357</v>
      </c>
      <c r="W263" s="300" t="s">
        <v>1052</v>
      </c>
      <c r="X263" s="296"/>
      <c r="Y263" s="753" t="s">
        <v>1298</v>
      </c>
      <c r="Z263" s="586">
        <v>214</v>
      </c>
      <c r="AA263" s="753"/>
      <c r="AB263" s="298"/>
      <c r="AC263" s="295"/>
      <c r="AD263" s="296"/>
      <c r="AE263" s="753"/>
      <c r="AF263" s="297"/>
      <c r="AG263" s="753"/>
      <c r="AH263" s="298"/>
      <c r="AI263" s="295"/>
      <c r="AJ263" s="296"/>
      <c r="AK263" s="753"/>
      <c r="AL263" s="297"/>
      <c r="AM263" s="753"/>
      <c r="AN263" s="298"/>
      <c r="AO263" s="783"/>
      <c r="AP263" s="293" t="s">
        <v>727</v>
      </c>
      <c r="AQ263" s="479" t="s">
        <v>119</v>
      </c>
      <c r="AR263" s="479" t="s">
        <v>128</v>
      </c>
      <c r="AS263" s="227"/>
    </row>
    <row r="264" spans="1:47" ht="60" customHeight="1">
      <c r="A264" s="590">
        <v>220</v>
      </c>
      <c r="B264" s="314" t="s">
        <v>358</v>
      </c>
      <c r="C264" s="235" t="s">
        <v>230</v>
      </c>
      <c r="D264" s="235" t="s">
        <v>170</v>
      </c>
      <c r="E264" s="426">
        <v>32.627000000000002</v>
      </c>
      <c r="F264" s="426">
        <v>0</v>
      </c>
      <c r="G264" s="234">
        <v>0</v>
      </c>
      <c r="H264" s="426">
        <f t="shared" si="34"/>
        <v>32.627000000000002</v>
      </c>
      <c r="I264" s="426">
        <v>27</v>
      </c>
      <c r="J264" s="531" t="s">
        <v>1339</v>
      </c>
      <c r="K264" s="529" t="s">
        <v>91</v>
      </c>
      <c r="L264" s="530" t="s">
        <v>1535</v>
      </c>
      <c r="M264" s="426">
        <v>29.451000000000001</v>
      </c>
      <c r="N264" s="840">
        <v>29.451000000000001</v>
      </c>
      <c r="O264" s="236">
        <f t="shared" si="31"/>
        <v>0</v>
      </c>
      <c r="P264" s="426">
        <v>0</v>
      </c>
      <c r="Q264" s="475" t="s">
        <v>91</v>
      </c>
      <c r="R264" s="314" t="s">
        <v>2104</v>
      </c>
      <c r="S264" s="480"/>
      <c r="T264" s="314" t="s">
        <v>332</v>
      </c>
      <c r="U264" s="503" t="s">
        <v>2</v>
      </c>
      <c r="V264" s="504" t="s">
        <v>353</v>
      </c>
      <c r="W264" s="300" t="s">
        <v>1052</v>
      </c>
      <c r="X264" s="296"/>
      <c r="Y264" s="753" t="s">
        <v>1300</v>
      </c>
      <c r="Z264" s="586">
        <v>215</v>
      </c>
      <c r="AA264" s="753"/>
      <c r="AB264" s="298"/>
      <c r="AC264" s="295"/>
      <c r="AD264" s="296"/>
      <c r="AE264" s="753"/>
      <c r="AF264" s="297"/>
      <c r="AG264" s="753"/>
      <c r="AH264" s="298"/>
      <c r="AI264" s="295"/>
      <c r="AJ264" s="296"/>
      <c r="AK264" s="753"/>
      <c r="AL264" s="297"/>
      <c r="AM264" s="753"/>
      <c r="AN264" s="298"/>
      <c r="AO264" s="783"/>
      <c r="AP264" s="293" t="s">
        <v>727</v>
      </c>
      <c r="AQ264" s="479" t="s">
        <v>128</v>
      </c>
      <c r="AR264" s="479"/>
      <c r="AS264" s="227"/>
    </row>
    <row r="265" spans="1:47" ht="60" customHeight="1">
      <c r="A265" s="590">
        <v>221</v>
      </c>
      <c r="B265" s="314" t="s">
        <v>359</v>
      </c>
      <c r="C265" s="235" t="s">
        <v>253</v>
      </c>
      <c r="D265" s="235" t="s">
        <v>170</v>
      </c>
      <c r="E265" s="426">
        <v>268.80700000000002</v>
      </c>
      <c r="F265" s="426">
        <v>0</v>
      </c>
      <c r="G265" s="234">
        <v>0</v>
      </c>
      <c r="H265" s="426">
        <f t="shared" si="34"/>
        <v>268.80700000000002</v>
      </c>
      <c r="I265" s="426">
        <v>246</v>
      </c>
      <c r="J265" s="526" t="s">
        <v>1925</v>
      </c>
      <c r="K265" s="529" t="s">
        <v>91</v>
      </c>
      <c r="L265" s="530" t="s">
        <v>1974</v>
      </c>
      <c r="M265" s="426">
        <v>263.43099999999998</v>
      </c>
      <c r="N265" s="840">
        <v>324.21699999999998</v>
      </c>
      <c r="O265" s="236">
        <f t="shared" si="31"/>
        <v>60.786000000000001</v>
      </c>
      <c r="P265" s="426">
        <v>0</v>
      </c>
      <c r="Q265" s="475" t="s">
        <v>91</v>
      </c>
      <c r="R265" s="314" t="s">
        <v>2105</v>
      </c>
      <c r="S265" s="480" t="s">
        <v>2106</v>
      </c>
      <c r="T265" s="314" t="s">
        <v>332</v>
      </c>
      <c r="U265" s="503" t="s">
        <v>2</v>
      </c>
      <c r="V265" s="504" t="s">
        <v>360</v>
      </c>
      <c r="W265" s="300" t="s">
        <v>1052</v>
      </c>
      <c r="X265" s="296"/>
      <c r="Y265" s="753" t="s">
        <v>1298</v>
      </c>
      <c r="Z265" s="586">
        <v>216</v>
      </c>
      <c r="AA265" s="753"/>
      <c r="AB265" s="298"/>
      <c r="AC265" s="295"/>
      <c r="AD265" s="296"/>
      <c r="AE265" s="753"/>
      <c r="AF265" s="297"/>
      <c r="AG265" s="753"/>
      <c r="AH265" s="298"/>
      <c r="AI265" s="295"/>
      <c r="AJ265" s="296"/>
      <c r="AK265" s="753"/>
      <c r="AL265" s="297"/>
      <c r="AM265" s="753"/>
      <c r="AN265" s="298"/>
      <c r="AO265" s="783"/>
      <c r="AP265" s="293" t="s">
        <v>115</v>
      </c>
      <c r="AQ265" s="479" t="s">
        <v>128</v>
      </c>
      <c r="AR265" s="479"/>
      <c r="AS265" s="227"/>
    </row>
    <row r="266" spans="1:47" ht="24" customHeight="1">
      <c r="A266" s="238"/>
      <c r="B266" s="659" t="s">
        <v>366</v>
      </c>
      <c r="C266" s="659"/>
      <c r="D266" s="659"/>
      <c r="E266" s="660"/>
      <c r="F266" s="470"/>
      <c r="G266" s="470"/>
      <c r="H266" s="660"/>
      <c r="I266" s="660"/>
      <c r="J266" s="661"/>
      <c r="K266" s="662"/>
      <c r="L266" s="662"/>
      <c r="M266" s="660"/>
      <c r="N266" s="854"/>
      <c r="O266" s="660"/>
      <c r="P266" s="663"/>
      <c r="Q266" s="523"/>
      <c r="R266" s="664"/>
      <c r="S266" s="658"/>
      <c r="T266" s="658"/>
      <c r="U266" s="658"/>
      <c r="V266" s="665"/>
      <c r="W266" s="639"/>
      <c r="X266" s="639"/>
      <c r="Y266" s="639"/>
      <c r="Z266" s="640"/>
      <c r="AA266" s="639"/>
      <c r="AB266" s="639"/>
      <c r="AC266" s="639"/>
      <c r="AD266" s="639"/>
      <c r="AE266" s="639"/>
      <c r="AF266" s="639"/>
      <c r="AG266" s="639"/>
      <c r="AH266" s="639"/>
      <c r="AI266" s="639"/>
      <c r="AJ266" s="639"/>
      <c r="AK266" s="639"/>
      <c r="AL266" s="639"/>
      <c r="AM266" s="639"/>
      <c r="AN266" s="639"/>
      <c r="AO266" s="639"/>
      <c r="AP266" s="657"/>
      <c r="AQ266" s="658"/>
      <c r="AR266" s="658"/>
      <c r="AS266" s="525"/>
    </row>
    <row r="267" spans="1:47" ht="60" customHeight="1">
      <c r="A267" s="590">
        <v>222</v>
      </c>
      <c r="B267" s="314" t="s">
        <v>367</v>
      </c>
      <c r="C267" s="235" t="s">
        <v>280</v>
      </c>
      <c r="D267" s="235" t="s">
        <v>170</v>
      </c>
      <c r="E267" s="426">
        <v>32.475999999999999</v>
      </c>
      <c r="F267" s="426">
        <v>0</v>
      </c>
      <c r="G267" s="234">
        <v>0</v>
      </c>
      <c r="H267" s="426">
        <f t="shared" si="34"/>
        <v>32.475999999999999</v>
      </c>
      <c r="I267" s="426">
        <v>23</v>
      </c>
      <c r="J267" s="531" t="s">
        <v>1339</v>
      </c>
      <c r="K267" s="529" t="s">
        <v>91</v>
      </c>
      <c r="L267" s="530" t="s">
        <v>1536</v>
      </c>
      <c r="M267" s="426">
        <v>50.456000000000003</v>
      </c>
      <c r="N267" s="840">
        <v>51.57</v>
      </c>
      <c r="O267" s="236">
        <f t="shared" si="31"/>
        <v>1.1139999999999972</v>
      </c>
      <c r="P267" s="426">
        <v>0</v>
      </c>
      <c r="Q267" s="475" t="s">
        <v>91</v>
      </c>
      <c r="R267" s="314" t="s">
        <v>2139</v>
      </c>
      <c r="S267" s="480"/>
      <c r="T267" s="498" t="s">
        <v>332</v>
      </c>
      <c r="U267" s="503" t="s">
        <v>2</v>
      </c>
      <c r="V267" s="504" t="s">
        <v>335</v>
      </c>
      <c r="W267" s="300" t="s">
        <v>1052</v>
      </c>
      <c r="X267" s="296"/>
      <c r="Y267" s="753" t="s">
        <v>1298</v>
      </c>
      <c r="Z267" s="586">
        <v>218</v>
      </c>
      <c r="AA267" s="753"/>
      <c r="AB267" s="298"/>
      <c r="AC267" s="295"/>
      <c r="AD267" s="296"/>
      <c r="AE267" s="753"/>
      <c r="AF267" s="297"/>
      <c r="AG267" s="753"/>
      <c r="AH267" s="298"/>
      <c r="AI267" s="295"/>
      <c r="AJ267" s="296"/>
      <c r="AK267" s="753"/>
      <c r="AL267" s="297"/>
      <c r="AM267" s="753"/>
      <c r="AN267" s="298"/>
      <c r="AO267" s="783"/>
      <c r="AP267" s="293" t="s">
        <v>727</v>
      </c>
      <c r="AQ267" s="479" t="s">
        <v>128</v>
      </c>
      <c r="AR267" s="479"/>
      <c r="AS267" s="227"/>
    </row>
    <row r="268" spans="1:47" ht="60" customHeight="1">
      <c r="A268" s="590">
        <v>223</v>
      </c>
      <c r="B268" s="314" t="s">
        <v>368</v>
      </c>
      <c r="C268" s="235" t="s">
        <v>253</v>
      </c>
      <c r="D268" s="235" t="s">
        <v>170</v>
      </c>
      <c r="E268" s="426">
        <v>16.856999999999999</v>
      </c>
      <c r="F268" s="426">
        <v>0</v>
      </c>
      <c r="G268" s="234">
        <v>0</v>
      </c>
      <c r="H268" s="426">
        <f t="shared" si="34"/>
        <v>16.856999999999999</v>
      </c>
      <c r="I268" s="426">
        <v>11</v>
      </c>
      <c r="J268" s="531" t="s">
        <v>1339</v>
      </c>
      <c r="K268" s="529" t="s">
        <v>54</v>
      </c>
      <c r="L268" s="530" t="s">
        <v>1537</v>
      </c>
      <c r="M268" s="426">
        <v>16.856999999999999</v>
      </c>
      <c r="N268" s="840">
        <v>16.704000000000001</v>
      </c>
      <c r="O268" s="236">
        <f t="shared" si="31"/>
        <v>-0.15299999999999869</v>
      </c>
      <c r="P268" s="426">
        <v>0</v>
      </c>
      <c r="Q268" s="475" t="s">
        <v>91</v>
      </c>
      <c r="R268" s="314" t="s">
        <v>2107</v>
      </c>
      <c r="S268" s="480"/>
      <c r="T268" s="498" t="s">
        <v>332</v>
      </c>
      <c r="U268" s="503" t="s">
        <v>2</v>
      </c>
      <c r="V268" s="504" t="s">
        <v>335</v>
      </c>
      <c r="W268" s="300" t="s">
        <v>1052</v>
      </c>
      <c r="X268" s="296"/>
      <c r="Y268" s="753" t="s">
        <v>1301</v>
      </c>
      <c r="Z268" s="586">
        <v>219</v>
      </c>
      <c r="AA268" s="753"/>
      <c r="AB268" s="298"/>
      <c r="AC268" s="295"/>
      <c r="AD268" s="296"/>
      <c r="AE268" s="753"/>
      <c r="AF268" s="297"/>
      <c r="AG268" s="753"/>
      <c r="AH268" s="298"/>
      <c r="AI268" s="295"/>
      <c r="AJ268" s="296"/>
      <c r="AK268" s="753"/>
      <c r="AL268" s="297"/>
      <c r="AM268" s="753"/>
      <c r="AN268" s="298"/>
      <c r="AO268" s="783"/>
      <c r="AP268" s="503" t="s">
        <v>648</v>
      </c>
      <c r="AQ268" s="479" t="s">
        <v>128</v>
      </c>
      <c r="AR268" s="479"/>
      <c r="AS268" s="227"/>
    </row>
    <row r="269" spans="1:47" ht="60" customHeight="1">
      <c r="A269" s="590">
        <v>224</v>
      </c>
      <c r="B269" s="314" t="s">
        <v>641</v>
      </c>
      <c r="C269" s="235" t="s">
        <v>165</v>
      </c>
      <c r="D269" s="235" t="s">
        <v>170</v>
      </c>
      <c r="E269" s="426">
        <v>44.374000000000002</v>
      </c>
      <c r="F269" s="426">
        <v>0</v>
      </c>
      <c r="G269" s="234">
        <v>0</v>
      </c>
      <c r="H269" s="426">
        <f t="shared" si="34"/>
        <v>44.374000000000002</v>
      </c>
      <c r="I269" s="426">
        <v>57</v>
      </c>
      <c r="J269" s="531" t="s">
        <v>1339</v>
      </c>
      <c r="K269" s="529" t="s">
        <v>91</v>
      </c>
      <c r="L269" s="530" t="s">
        <v>1538</v>
      </c>
      <c r="M269" s="426">
        <v>44.372999999999998</v>
      </c>
      <c r="N269" s="840">
        <v>44.372999999999998</v>
      </c>
      <c r="O269" s="236">
        <f t="shared" si="31"/>
        <v>0</v>
      </c>
      <c r="P269" s="426">
        <v>0</v>
      </c>
      <c r="Q269" s="475" t="s">
        <v>91</v>
      </c>
      <c r="R269" s="314" t="s">
        <v>2108</v>
      </c>
      <c r="S269" s="480"/>
      <c r="T269" s="498" t="s">
        <v>332</v>
      </c>
      <c r="U269" s="503" t="s">
        <v>2</v>
      </c>
      <c r="V269" s="504" t="s">
        <v>335</v>
      </c>
      <c r="W269" s="300" t="s">
        <v>1052</v>
      </c>
      <c r="X269" s="296"/>
      <c r="Y269" s="753" t="s">
        <v>1298</v>
      </c>
      <c r="Z269" s="586">
        <v>220</v>
      </c>
      <c r="AA269" s="753"/>
      <c r="AB269" s="298"/>
      <c r="AC269" s="295"/>
      <c r="AD269" s="296"/>
      <c r="AE269" s="753"/>
      <c r="AF269" s="297"/>
      <c r="AG269" s="753"/>
      <c r="AH269" s="298"/>
      <c r="AI269" s="295"/>
      <c r="AJ269" s="296"/>
      <c r="AK269" s="753"/>
      <c r="AL269" s="297"/>
      <c r="AM269" s="753"/>
      <c r="AN269" s="298"/>
      <c r="AO269" s="783"/>
      <c r="AP269" s="293" t="s">
        <v>584</v>
      </c>
      <c r="AQ269" s="479" t="s">
        <v>128</v>
      </c>
      <c r="AR269" s="479"/>
      <c r="AS269" s="227"/>
    </row>
    <row r="270" spans="1:47" ht="30.75" customHeight="1">
      <c r="A270" s="924">
        <v>225</v>
      </c>
      <c r="B270" s="915" t="s">
        <v>369</v>
      </c>
      <c r="C270" s="922" t="s">
        <v>263</v>
      </c>
      <c r="D270" s="922" t="s">
        <v>170</v>
      </c>
      <c r="E270" s="426">
        <v>528.24800000000005</v>
      </c>
      <c r="F270" s="426">
        <v>0</v>
      </c>
      <c r="G270" s="234">
        <v>0</v>
      </c>
      <c r="H270" s="426">
        <f t="shared" si="34"/>
        <v>528.24800000000005</v>
      </c>
      <c r="I270" s="913">
        <v>704</v>
      </c>
      <c r="J270" s="1040" t="s">
        <v>1339</v>
      </c>
      <c r="K270" s="909" t="s">
        <v>91</v>
      </c>
      <c r="L270" s="920" t="s">
        <v>1539</v>
      </c>
      <c r="M270" s="426">
        <v>513.471</v>
      </c>
      <c r="N270" s="841">
        <v>589.03499999999997</v>
      </c>
      <c r="O270" s="236">
        <f t="shared" si="31"/>
        <v>75.563999999999965</v>
      </c>
      <c r="P270" s="913">
        <v>0</v>
      </c>
      <c r="Q270" s="887" t="s">
        <v>91</v>
      </c>
      <c r="R270" s="915" t="s">
        <v>2109</v>
      </c>
      <c r="S270" s="887"/>
      <c r="T270" s="799" t="s">
        <v>332</v>
      </c>
      <c r="U270" s="503" t="s">
        <v>2</v>
      </c>
      <c r="V270" s="504" t="s">
        <v>335</v>
      </c>
      <c r="W270" s="885" t="s">
        <v>1052</v>
      </c>
      <c r="X270" s="885"/>
      <c r="Y270" s="885" t="s">
        <v>1302</v>
      </c>
      <c r="Z270" s="889">
        <v>221</v>
      </c>
      <c r="AA270" s="885"/>
      <c r="AB270" s="897"/>
      <c r="AC270" s="893"/>
      <c r="AD270" s="885"/>
      <c r="AE270" s="885"/>
      <c r="AF270" s="895"/>
      <c r="AG270" s="885"/>
      <c r="AH270" s="897"/>
      <c r="AI270" s="893"/>
      <c r="AJ270" s="885"/>
      <c r="AK270" s="885"/>
      <c r="AL270" s="895"/>
      <c r="AM270" s="885"/>
      <c r="AN270" s="897"/>
      <c r="AO270" s="943"/>
      <c r="AP270" s="293" t="s">
        <v>1222</v>
      </c>
      <c r="AQ270" s="949" t="s">
        <v>128</v>
      </c>
      <c r="AR270" s="949"/>
      <c r="AS270" s="947"/>
    </row>
    <row r="271" spans="1:47" ht="30.75" customHeight="1">
      <c r="A271" s="925"/>
      <c r="B271" s="916"/>
      <c r="C271" s="923"/>
      <c r="D271" s="923"/>
      <c r="E271" s="426">
        <v>223.37700000000001</v>
      </c>
      <c r="F271" s="426">
        <v>0</v>
      </c>
      <c r="G271" s="234">
        <v>0</v>
      </c>
      <c r="H271" s="426">
        <f t="shared" si="34"/>
        <v>223.37700000000001</v>
      </c>
      <c r="I271" s="914"/>
      <c r="J271" s="1041"/>
      <c r="K271" s="910"/>
      <c r="L271" s="921"/>
      <c r="M271" s="426">
        <v>241.65600000000001</v>
      </c>
      <c r="N271" s="841">
        <v>247.18100000000001</v>
      </c>
      <c r="O271" s="236">
        <f t="shared" si="31"/>
        <v>5.5250000000000057</v>
      </c>
      <c r="P271" s="914">
        <v>0</v>
      </c>
      <c r="Q271" s="888"/>
      <c r="R271" s="916"/>
      <c r="S271" s="888"/>
      <c r="T271" s="799" t="s">
        <v>332</v>
      </c>
      <c r="U271" s="503" t="s">
        <v>2</v>
      </c>
      <c r="V271" s="504" t="s">
        <v>353</v>
      </c>
      <c r="W271" s="886"/>
      <c r="X271" s="886"/>
      <c r="Y271" s="886"/>
      <c r="Z271" s="890"/>
      <c r="AA271" s="886"/>
      <c r="AB271" s="898"/>
      <c r="AC271" s="894"/>
      <c r="AD271" s="886"/>
      <c r="AE271" s="886"/>
      <c r="AF271" s="896"/>
      <c r="AG271" s="886"/>
      <c r="AH271" s="898"/>
      <c r="AI271" s="894"/>
      <c r="AJ271" s="886"/>
      <c r="AK271" s="886"/>
      <c r="AL271" s="896"/>
      <c r="AM271" s="886"/>
      <c r="AN271" s="898"/>
      <c r="AO271" s="944"/>
      <c r="AP271" s="293" t="s">
        <v>1222</v>
      </c>
      <c r="AQ271" s="950"/>
      <c r="AR271" s="950"/>
      <c r="AS271" s="948"/>
    </row>
    <row r="272" spans="1:47" ht="123" customHeight="1">
      <c r="A272" s="590">
        <v>226</v>
      </c>
      <c r="B272" s="314" t="s">
        <v>370</v>
      </c>
      <c r="C272" s="235" t="s">
        <v>173</v>
      </c>
      <c r="D272" s="235" t="s">
        <v>170</v>
      </c>
      <c r="E272" s="426">
        <v>208.02699999999999</v>
      </c>
      <c r="F272" s="426">
        <v>28</v>
      </c>
      <c r="G272" s="234">
        <v>0</v>
      </c>
      <c r="H272" s="426">
        <f t="shared" si="34"/>
        <v>236.02699999999999</v>
      </c>
      <c r="I272" s="426">
        <v>214</v>
      </c>
      <c r="J272" s="531" t="s">
        <v>1339</v>
      </c>
      <c r="K272" s="529" t="s">
        <v>91</v>
      </c>
      <c r="L272" s="530" t="s">
        <v>1540</v>
      </c>
      <c r="M272" s="426">
        <v>269.12900000000002</v>
      </c>
      <c r="N272" s="840">
        <v>552.14300000000003</v>
      </c>
      <c r="O272" s="236">
        <f t="shared" ref="O272:O323" si="35">+N272-M272</f>
        <v>283.01400000000001</v>
      </c>
      <c r="P272" s="426">
        <v>0</v>
      </c>
      <c r="Q272" s="475" t="s">
        <v>91</v>
      </c>
      <c r="R272" s="314" t="s">
        <v>2110</v>
      </c>
      <c r="S272" s="480" t="s">
        <v>2111</v>
      </c>
      <c r="T272" s="498" t="s">
        <v>332</v>
      </c>
      <c r="U272" s="503" t="s">
        <v>2</v>
      </c>
      <c r="V272" s="504" t="s">
        <v>335</v>
      </c>
      <c r="W272" s="300" t="s">
        <v>1052</v>
      </c>
      <c r="X272" s="296"/>
      <c r="Y272" s="753" t="s">
        <v>1296</v>
      </c>
      <c r="Z272" s="586">
        <v>222</v>
      </c>
      <c r="AA272" s="753"/>
      <c r="AB272" s="298"/>
      <c r="AC272" s="295"/>
      <c r="AD272" s="296"/>
      <c r="AE272" s="753"/>
      <c r="AF272" s="297"/>
      <c r="AG272" s="753"/>
      <c r="AH272" s="298"/>
      <c r="AI272" s="295"/>
      <c r="AJ272" s="296"/>
      <c r="AK272" s="753"/>
      <c r="AL272" s="297"/>
      <c r="AM272" s="753"/>
      <c r="AN272" s="298"/>
      <c r="AO272" s="783"/>
      <c r="AP272" s="293" t="s">
        <v>1222</v>
      </c>
      <c r="AQ272" s="479" t="s">
        <v>128</v>
      </c>
      <c r="AR272" s="479"/>
      <c r="AS272" s="227"/>
      <c r="AU272" s="463"/>
    </row>
    <row r="273" spans="1:45" ht="60" customHeight="1">
      <c r="A273" s="590">
        <v>227</v>
      </c>
      <c r="B273" s="314" t="s">
        <v>371</v>
      </c>
      <c r="C273" s="235" t="s">
        <v>197</v>
      </c>
      <c r="D273" s="235" t="s">
        <v>170</v>
      </c>
      <c r="E273" s="426">
        <v>83.022999999999996</v>
      </c>
      <c r="F273" s="426">
        <v>0</v>
      </c>
      <c r="G273" s="234">
        <v>0</v>
      </c>
      <c r="H273" s="426">
        <f t="shared" si="34"/>
        <v>83.022999999999996</v>
      </c>
      <c r="I273" s="426">
        <v>77</v>
      </c>
      <c r="J273" s="531" t="s">
        <v>1926</v>
      </c>
      <c r="K273" s="529" t="s">
        <v>91</v>
      </c>
      <c r="L273" s="530" t="s">
        <v>1975</v>
      </c>
      <c r="M273" s="426">
        <v>154.90700000000001</v>
      </c>
      <c r="N273" s="840">
        <v>151.756</v>
      </c>
      <c r="O273" s="236">
        <f t="shared" si="35"/>
        <v>-3.1510000000000105</v>
      </c>
      <c r="P273" s="426">
        <v>0</v>
      </c>
      <c r="Q273" s="475" t="s">
        <v>91</v>
      </c>
      <c r="R273" s="314" t="s">
        <v>2112</v>
      </c>
      <c r="S273" s="480"/>
      <c r="T273" s="498" t="s">
        <v>332</v>
      </c>
      <c r="U273" s="503" t="s">
        <v>2</v>
      </c>
      <c r="V273" s="504" t="s">
        <v>335</v>
      </c>
      <c r="W273" s="300" t="s">
        <v>1052</v>
      </c>
      <c r="X273" s="296"/>
      <c r="Y273" s="753" t="s">
        <v>1300</v>
      </c>
      <c r="Z273" s="586">
        <v>223</v>
      </c>
      <c r="AA273" s="753"/>
      <c r="AB273" s="298"/>
      <c r="AC273" s="295"/>
      <c r="AD273" s="296"/>
      <c r="AE273" s="753"/>
      <c r="AF273" s="297"/>
      <c r="AG273" s="753"/>
      <c r="AH273" s="298"/>
      <c r="AI273" s="295"/>
      <c r="AJ273" s="296"/>
      <c r="AK273" s="753"/>
      <c r="AL273" s="297"/>
      <c r="AM273" s="753"/>
      <c r="AN273" s="298"/>
      <c r="AO273" s="783"/>
      <c r="AP273" s="293" t="s">
        <v>115</v>
      </c>
      <c r="AQ273" s="479" t="s">
        <v>128</v>
      </c>
      <c r="AR273" s="479"/>
      <c r="AS273" s="227"/>
    </row>
    <row r="274" spans="1:45" ht="60" customHeight="1">
      <c r="A274" s="590">
        <v>228</v>
      </c>
      <c r="B274" s="314" t="s">
        <v>372</v>
      </c>
      <c r="C274" s="235" t="s">
        <v>173</v>
      </c>
      <c r="D274" s="235" t="s">
        <v>170</v>
      </c>
      <c r="E274" s="426">
        <v>19.434999999999999</v>
      </c>
      <c r="F274" s="426">
        <v>0</v>
      </c>
      <c r="G274" s="234">
        <v>0</v>
      </c>
      <c r="H274" s="426">
        <f t="shared" si="34"/>
        <v>19.434999999999999</v>
      </c>
      <c r="I274" s="426">
        <v>11</v>
      </c>
      <c r="J274" s="531" t="s">
        <v>1339</v>
      </c>
      <c r="K274" s="529" t="s">
        <v>91</v>
      </c>
      <c r="L274" s="530" t="s">
        <v>1541</v>
      </c>
      <c r="M274" s="426">
        <v>17.071999999999999</v>
      </c>
      <c r="N274" s="840">
        <v>17.071999999999999</v>
      </c>
      <c r="O274" s="236">
        <f t="shared" si="35"/>
        <v>0</v>
      </c>
      <c r="P274" s="426">
        <v>0</v>
      </c>
      <c r="Q274" s="475" t="s">
        <v>91</v>
      </c>
      <c r="R274" s="314" t="s">
        <v>2113</v>
      </c>
      <c r="S274" s="480"/>
      <c r="T274" s="498" t="s">
        <v>332</v>
      </c>
      <c r="U274" s="503" t="s">
        <v>2</v>
      </c>
      <c r="V274" s="504" t="s">
        <v>335</v>
      </c>
      <c r="W274" s="300" t="s">
        <v>1052</v>
      </c>
      <c r="X274" s="296"/>
      <c r="Y274" s="753" t="s">
        <v>1300</v>
      </c>
      <c r="Z274" s="586">
        <v>224</v>
      </c>
      <c r="AA274" s="753"/>
      <c r="AB274" s="298"/>
      <c r="AC274" s="295"/>
      <c r="AD274" s="296"/>
      <c r="AE274" s="753"/>
      <c r="AF274" s="297"/>
      <c r="AG274" s="753"/>
      <c r="AH274" s="298"/>
      <c r="AI274" s="295"/>
      <c r="AJ274" s="296"/>
      <c r="AK274" s="753"/>
      <c r="AL274" s="297"/>
      <c r="AM274" s="753"/>
      <c r="AN274" s="298"/>
      <c r="AO274" s="783"/>
      <c r="AP274" s="503" t="s">
        <v>648</v>
      </c>
      <c r="AQ274" s="479" t="s">
        <v>128</v>
      </c>
      <c r="AR274" s="479"/>
      <c r="AS274" s="227"/>
    </row>
    <row r="275" spans="1:45" ht="60" customHeight="1">
      <c r="A275" s="590">
        <v>229</v>
      </c>
      <c r="B275" s="314" t="s">
        <v>378</v>
      </c>
      <c r="C275" s="235" t="s">
        <v>169</v>
      </c>
      <c r="D275" s="235" t="s">
        <v>170</v>
      </c>
      <c r="E275" s="426">
        <v>900</v>
      </c>
      <c r="F275" s="426">
        <v>1100</v>
      </c>
      <c r="G275" s="234">
        <v>333</v>
      </c>
      <c r="H275" s="426">
        <f>E275+F275-G275</f>
        <v>1667</v>
      </c>
      <c r="I275" s="426">
        <v>1550</v>
      </c>
      <c r="J275" s="560" t="s">
        <v>1927</v>
      </c>
      <c r="K275" s="529" t="s">
        <v>91</v>
      </c>
      <c r="L275" s="530" t="s">
        <v>1977</v>
      </c>
      <c r="M275" s="426">
        <v>2300</v>
      </c>
      <c r="N275" s="840">
        <v>2700</v>
      </c>
      <c r="O275" s="236">
        <f t="shared" si="35"/>
        <v>400</v>
      </c>
      <c r="P275" s="426">
        <v>0</v>
      </c>
      <c r="Q275" s="475" t="s">
        <v>91</v>
      </c>
      <c r="R275" s="314" t="s">
        <v>2114</v>
      </c>
      <c r="S275" s="480" t="s">
        <v>2115</v>
      </c>
      <c r="T275" s="498" t="s">
        <v>332</v>
      </c>
      <c r="U275" s="503" t="s">
        <v>2</v>
      </c>
      <c r="V275" s="504" t="s">
        <v>335</v>
      </c>
      <c r="W275" s="300" t="s">
        <v>1052</v>
      </c>
      <c r="X275" s="296"/>
      <c r="Y275" s="753" t="s">
        <v>1300</v>
      </c>
      <c r="Z275" s="586">
        <v>225</v>
      </c>
      <c r="AA275" s="753"/>
      <c r="AB275" s="298"/>
      <c r="AC275" s="295"/>
      <c r="AD275" s="296"/>
      <c r="AE275" s="753"/>
      <c r="AF275" s="297"/>
      <c r="AG275" s="753"/>
      <c r="AH275" s="298"/>
      <c r="AI275" s="295"/>
      <c r="AJ275" s="296"/>
      <c r="AK275" s="753"/>
      <c r="AL275" s="297"/>
      <c r="AM275" s="753"/>
      <c r="AN275" s="298"/>
      <c r="AO275" s="783"/>
      <c r="AP275" s="293" t="s">
        <v>115</v>
      </c>
      <c r="AQ275" s="479"/>
      <c r="AR275" s="479" t="s">
        <v>128</v>
      </c>
      <c r="AS275" s="227"/>
    </row>
    <row r="276" spans="1:45" ht="30.75" customHeight="1">
      <c r="A276" s="924">
        <v>230</v>
      </c>
      <c r="B276" s="915" t="s">
        <v>373</v>
      </c>
      <c r="C276" s="943" t="s">
        <v>374</v>
      </c>
      <c r="D276" s="943" t="s">
        <v>170</v>
      </c>
      <c r="E276" s="426">
        <v>492.50799999999998</v>
      </c>
      <c r="F276" s="1044">
        <v>302.63344000000001</v>
      </c>
      <c r="G276" s="1044">
        <v>435</v>
      </c>
      <c r="H276" s="426">
        <f t="shared" si="34"/>
        <v>360.14143999999999</v>
      </c>
      <c r="I276" s="1044">
        <v>504</v>
      </c>
      <c r="J276" s="1040" t="s">
        <v>1339</v>
      </c>
      <c r="K276" s="909" t="s">
        <v>91</v>
      </c>
      <c r="L276" s="920" t="s">
        <v>1542</v>
      </c>
      <c r="M276" s="426">
        <v>194.9</v>
      </c>
      <c r="N276" s="841">
        <v>73.599999999999994</v>
      </c>
      <c r="O276" s="236">
        <f t="shared" si="35"/>
        <v>-121.30000000000001</v>
      </c>
      <c r="P276" s="426">
        <v>0</v>
      </c>
      <c r="Q276" s="887" t="s">
        <v>91</v>
      </c>
      <c r="R276" s="915" t="s">
        <v>2116</v>
      </c>
      <c r="S276" s="887"/>
      <c r="T276" s="799" t="s">
        <v>332</v>
      </c>
      <c r="U276" s="503" t="s">
        <v>2</v>
      </c>
      <c r="V276" s="504" t="s">
        <v>357</v>
      </c>
      <c r="W276" s="905" t="s">
        <v>1052</v>
      </c>
      <c r="X276" s="885"/>
      <c r="Y276" s="885" t="s">
        <v>1296</v>
      </c>
      <c r="Z276" s="889">
        <v>226</v>
      </c>
      <c r="AA276" s="885"/>
      <c r="AB276" s="897"/>
      <c r="AC276" s="295"/>
      <c r="AD276" s="296"/>
      <c r="AE276" s="753"/>
      <c r="AF276" s="297"/>
      <c r="AG276" s="753"/>
      <c r="AH276" s="298"/>
      <c r="AI276" s="295"/>
      <c r="AJ276" s="296"/>
      <c r="AK276" s="753"/>
      <c r="AL276" s="297"/>
      <c r="AM276" s="753"/>
      <c r="AN276" s="298"/>
      <c r="AO276" s="783"/>
      <c r="AP276" s="755" t="s">
        <v>584</v>
      </c>
      <c r="AQ276" s="479" t="s">
        <v>128</v>
      </c>
      <c r="AR276" s="479"/>
      <c r="AS276" s="227"/>
    </row>
    <row r="277" spans="1:45" ht="30.75" customHeight="1">
      <c r="A277" s="925"/>
      <c r="B277" s="916"/>
      <c r="C277" s="944"/>
      <c r="D277" s="944"/>
      <c r="E277" s="426">
        <v>151.55699999999999</v>
      </c>
      <c r="F277" s="1045"/>
      <c r="G277" s="1045"/>
      <c r="H277" s="426">
        <f t="shared" si="34"/>
        <v>151.55699999999999</v>
      </c>
      <c r="I277" s="1045"/>
      <c r="J277" s="1053"/>
      <c r="K277" s="910"/>
      <c r="L277" s="921"/>
      <c r="M277" s="426">
        <v>151.55699999999999</v>
      </c>
      <c r="N277" s="841">
        <v>151.55699999999999</v>
      </c>
      <c r="O277" s="236">
        <f t="shared" si="35"/>
        <v>0</v>
      </c>
      <c r="P277" s="426">
        <v>0</v>
      </c>
      <c r="Q277" s="888"/>
      <c r="R277" s="916"/>
      <c r="S277" s="888"/>
      <c r="T277" s="799" t="s">
        <v>332</v>
      </c>
      <c r="U277" s="503" t="s">
        <v>2</v>
      </c>
      <c r="V277" s="504" t="s">
        <v>353</v>
      </c>
      <c r="W277" s="906"/>
      <c r="X277" s="886"/>
      <c r="Y277" s="886"/>
      <c r="Z277" s="890"/>
      <c r="AA277" s="886"/>
      <c r="AB277" s="898"/>
      <c r="AC277" s="295"/>
      <c r="AD277" s="296"/>
      <c r="AE277" s="753"/>
      <c r="AF277" s="297"/>
      <c r="AG277" s="753"/>
      <c r="AH277" s="298"/>
      <c r="AI277" s="295"/>
      <c r="AJ277" s="296"/>
      <c r="AK277" s="753"/>
      <c r="AL277" s="297"/>
      <c r="AM277" s="753"/>
      <c r="AN277" s="298"/>
      <c r="AO277" s="783"/>
      <c r="AP277" s="755" t="s">
        <v>584</v>
      </c>
      <c r="AQ277" s="479" t="s">
        <v>128</v>
      </c>
      <c r="AR277" s="479"/>
      <c r="AS277" s="227"/>
    </row>
    <row r="278" spans="1:45" ht="60" customHeight="1">
      <c r="A278" s="590">
        <v>231</v>
      </c>
      <c r="B278" s="314" t="s">
        <v>375</v>
      </c>
      <c r="C278" s="235" t="s">
        <v>230</v>
      </c>
      <c r="D278" s="235" t="s">
        <v>170</v>
      </c>
      <c r="E278" s="426">
        <v>8.3490000000000002</v>
      </c>
      <c r="F278" s="426">
        <v>0</v>
      </c>
      <c r="G278" s="234">
        <v>0</v>
      </c>
      <c r="H278" s="426">
        <f t="shared" si="34"/>
        <v>8.3490000000000002</v>
      </c>
      <c r="I278" s="426">
        <v>7</v>
      </c>
      <c r="J278" s="531" t="s">
        <v>1339</v>
      </c>
      <c r="K278" s="529" t="s">
        <v>91</v>
      </c>
      <c r="L278" s="530" t="s">
        <v>1543</v>
      </c>
      <c r="M278" s="426">
        <v>8.3490000000000002</v>
      </c>
      <c r="N278" s="841">
        <v>9.4969999999999999</v>
      </c>
      <c r="O278" s="236">
        <f t="shared" si="35"/>
        <v>1.1479999999999997</v>
      </c>
      <c r="P278" s="426">
        <v>0</v>
      </c>
      <c r="Q278" s="475" t="s">
        <v>91</v>
      </c>
      <c r="R278" s="314" t="s">
        <v>2117</v>
      </c>
      <c r="S278" s="480"/>
      <c r="T278" s="498" t="s">
        <v>332</v>
      </c>
      <c r="U278" s="503" t="s">
        <v>2</v>
      </c>
      <c r="V278" s="504" t="s">
        <v>353</v>
      </c>
      <c r="W278" s="300" t="s">
        <v>1052</v>
      </c>
      <c r="X278" s="296"/>
      <c r="Y278" s="753" t="s">
        <v>1300</v>
      </c>
      <c r="Z278" s="586">
        <v>227</v>
      </c>
      <c r="AA278" s="753"/>
      <c r="AB278" s="298"/>
      <c r="AC278" s="295"/>
      <c r="AD278" s="296"/>
      <c r="AE278" s="753"/>
      <c r="AF278" s="297"/>
      <c r="AG278" s="753"/>
      <c r="AH278" s="298"/>
      <c r="AI278" s="295"/>
      <c r="AJ278" s="296"/>
      <c r="AK278" s="753"/>
      <c r="AL278" s="297"/>
      <c r="AM278" s="753"/>
      <c r="AN278" s="298"/>
      <c r="AO278" s="783"/>
      <c r="AP278" s="503" t="s">
        <v>648</v>
      </c>
      <c r="AQ278" s="479" t="s">
        <v>128</v>
      </c>
      <c r="AR278" s="479"/>
      <c r="AS278" s="227"/>
    </row>
    <row r="279" spans="1:45" ht="85.5" customHeight="1">
      <c r="A279" s="590">
        <v>232</v>
      </c>
      <c r="B279" s="314" t="s">
        <v>1321</v>
      </c>
      <c r="C279" s="235" t="s">
        <v>259</v>
      </c>
      <c r="D279" s="235" t="s">
        <v>170</v>
      </c>
      <c r="E279" s="426">
        <v>41.027000000000001</v>
      </c>
      <c r="F279" s="426">
        <v>0</v>
      </c>
      <c r="G279" s="234">
        <v>0</v>
      </c>
      <c r="H279" s="426">
        <f t="shared" si="34"/>
        <v>41.027000000000001</v>
      </c>
      <c r="I279" s="426">
        <v>36</v>
      </c>
      <c r="J279" s="531" t="s">
        <v>1339</v>
      </c>
      <c r="K279" s="529" t="s">
        <v>91</v>
      </c>
      <c r="L279" s="530" t="s">
        <v>1544</v>
      </c>
      <c r="M279" s="426">
        <v>39.378</v>
      </c>
      <c r="N279" s="840">
        <v>39.375999999999998</v>
      </c>
      <c r="O279" s="236">
        <f t="shared" si="35"/>
        <v>-2.0000000000024443E-3</v>
      </c>
      <c r="P279" s="426">
        <v>0</v>
      </c>
      <c r="Q279" s="475" t="s">
        <v>91</v>
      </c>
      <c r="R279" s="314" t="s">
        <v>2118</v>
      </c>
      <c r="S279" s="480"/>
      <c r="T279" s="498" t="s">
        <v>332</v>
      </c>
      <c r="U279" s="503" t="s">
        <v>2</v>
      </c>
      <c r="V279" s="504" t="s">
        <v>353</v>
      </c>
      <c r="W279" s="300" t="s">
        <v>1052</v>
      </c>
      <c r="X279" s="296"/>
      <c r="Y279" s="753" t="s">
        <v>1297</v>
      </c>
      <c r="Z279" s="586">
        <v>228</v>
      </c>
      <c r="AA279" s="753"/>
      <c r="AB279" s="298"/>
      <c r="AC279" s="295"/>
      <c r="AD279" s="296"/>
      <c r="AE279" s="753"/>
      <c r="AF279" s="297"/>
      <c r="AG279" s="753"/>
      <c r="AH279" s="298"/>
      <c r="AI279" s="295"/>
      <c r="AJ279" s="296"/>
      <c r="AK279" s="753"/>
      <c r="AL279" s="297"/>
      <c r="AM279" s="753"/>
      <c r="AN279" s="298"/>
      <c r="AO279" s="783"/>
      <c r="AP279" s="293" t="s">
        <v>584</v>
      </c>
      <c r="AQ279" s="479" t="s">
        <v>128</v>
      </c>
      <c r="AR279" s="479"/>
      <c r="AS279" s="227"/>
    </row>
    <row r="280" spans="1:45" ht="60" customHeight="1">
      <c r="A280" s="590">
        <v>233</v>
      </c>
      <c r="B280" s="314" t="s">
        <v>376</v>
      </c>
      <c r="C280" s="235" t="s">
        <v>230</v>
      </c>
      <c r="D280" s="235" t="s">
        <v>170</v>
      </c>
      <c r="E280" s="426">
        <v>26.731000000000002</v>
      </c>
      <c r="F280" s="426">
        <v>0</v>
      </c>
      <c r="G280" s="234">
        <v>0</v>
      </c>
      <c r="H280" s="426">
        <f t="shared" si="34"/>
        <v>26.731000000000002</v>
      </c>
      <c r="I280" s="462">
        <v>25</v>
      </c>
      <c r="J280" s="531" t="s">
        <v>1339</v>
      </c>
      <c r="K280" s="529" t="s">
        <v>91</v>
      </c>
      <c r="L280" s="530" t="s">
        <v>1545</v>
      </c>
      <c r="M280" s="426">
        <v>26.731000000000002</v>
      </c>
      <c r="N280" s="841">
        <v>26.731000000000002</v>
      </c>
      <c r="O280" s="236">
        <f t="shared" si="35"/>
        <v>0</v>
      </c>
      <c r="P280" s="426">
        <v>0</v>
      </c>
      <c r="Q280" s="475" t="s">
        <v>91</v>
      </c>
      <c r="R280" s="314" t="s">
        <v>2119</v>
      </c>
      <c r="S280" s="480"/>
      <c r="T280" s="498" t="s">
        <v>332</v>
      </c>
      <c r="U280" s="503" t="s">
        <v>2</v>
      </c>
      <c r="V280" s="504" t="s">
        <v>353</v>
      </c>
      <c r="W280" s="300" t="s">
        <v>1052</v>
      </c>
      <c r="X280" s="296"/>
      <c r="Y280" s="753" t="s">
        <v>1300</v>
      </c>
      <c r="Z280" s="586">
        <v>229</v>
      </c>
      <c r="AA280" s="753"/>
      <c r="AB280" s="298"/>
      <c r="AC280" s="295"/>
      <c r="AD280" s="296"/>
      <c r="AE280" s="753"/>
      <c r="AF280" s="297"/>
      <c r="AG280" s="753"/>
      <c r="AH280" s="298"/>
      <c r="AI280" s="295"/>
      <c r="AJ280" s="296"/>
      <c r="AK280" s="753"/>
      <c r="AL280" s="297"/>
      <c r="AM280" s="753"/>
      <c r="AN280" s="298"/>
      <c r="AO280" s="783"/>
      <c r="AP280" s="503" t="s">
        <v>648</v>
      </c>
      <c r="AQ280" s="479" t="s">
        <v>128</v>
      </c>
      <c r="AR280" s="479"/>
      <c r="AS280" s="227"/>
    </row>
    <row r="281" spans="1:45" ht="60" customHeight="1">
      <c r="A281" s="590">
        <v>234</v>
      </c>
      <c r="B281" s="314" t="s">
        <v>377</v>
      </c>
      <c r="C281" s="235" t="s">
        <v>230</v>
      </c>
      <c r="D281" s="235" t="s">
        <v>170</v>
      </c>
      <c r="E281" s="426">
        <v>573.72799999999995</v>
      </c>
      <c r="F281" s="426">
        <v>0</v>
      </c>
      <c r="G281" s="234">
        <v>0</v>
      </c>
      <c r="H281" s="426">
        <f t="shared" si="34"/>
        <v>573.72799999999995</v>
      </c>
      <c r="I281" s="462">
        <v>549</v>
      </c>
      <c r="J281" s="531" t="s">
        <v>1931</v>
      </c>
      <c r="K281" s="529" t="s">
        <v>91</v>
      </c>
      <c r="L281" s="530" t="s">
        <v>1980</v>
      </c>
      <c r="M281" s="426">
        <v>573.72799999999995</v>
      </c>
      <c r="N281" s="841">
        <v>573.72799999999995</v>
      </c>
      <c r="O281" s="236">
        <f t="shared" si="35"/>
        <v>0</v>
      </c>
      <c r="P281" s="426">
        <v>0</v>
      </c>
      <c r="Q281" s="475" t="s">
        <v>91</v>
      </c>
      <c r="R281" s="314" t="s">
        <v>2120</v>
      </c>
      <c r="S281" s="480"/>
      <c r="T281" s="498" t="s">
        <v>332</v>
      </c>
      <c r="U281" s="503" t="s">
        <v>2</v>
      </c>
      <c r="V281" s="504" t="s">
        <v>353</v>
      </c>
      <c r="W281" s="300" t="s">
        <v>1052</v>
      </c>
      <c r="X281" s="296"/>
      <c r="Y281" s="753" t="s">
        <v>1297</v>
      </c>
      <c r="Z281" s="586">
        <v>230</v>
      </c>
      <c r="AA281" s="753"/>
      <c r="AB281" s="298"/>
      <c r="AC281" s="295"/>
      <c r="AD281" s="296"/>
      <c r="AE281" s="753"/>
      <c r="AF281" s="297"/>
      <c r="AG281" s="753"/>
      <c r="AH281" s="298"/>
      <c r="AI281" s="295"/>
      <c r="AJ281" s="296"/>
      <c r="AK281" s="753"/>
      <c r="AL281" s="297"/>
      <c r="AM281" s="753"/>
      <c r="AN281" s="298"/>
      <c r="AO281" s="783"/>
      <c r="AP281" s="293" t="s">
        <v>115</v>
      </c>
      <c r="AQ281" s="479" t="s">
        <v>128</v>
      </c>
      <c r="AR281" s="479"/>
      <c r="AS281" s="227"/>
    </row>
    <row r="282" spans="1:45" ht="60" customHeight="1">
      <c r="A282" s="590">
        <v>235</v>
      </c>
      <c r="B282" s="314" t="s">
        <v>1322</v>
      </c>
      <c r="C282" s="235" t="s">
        <v>224</v>
      </c>
      <c r="D282" s="235" t="s">
        <v>170</v>
      </c>
      <c r="E282" s="426">
        <v>55.174999999999997</v>
      </c>
      <c r="F282" s="426">
        <v>0</v>
      </c>
      <c r="G282" s="234">
        <v>0</v>
      </c>
      <c r="H282" s="426">
        <f t="shared" ref="H282" si="36">E282+F282-G282</f>
        <v>55.174999999999997</v>
      </c>
      <c r="I282" s="426">
        <v>45</v>
      </c>
      <c r="J282" s="531" t="s">
        <v>1339</v>
      </c>
      <c r="K282" s="529" t="s">
        <v>91</v>
      </c>
      <c r="L282" s="530" t="s">
        <v>1546</v>
      </c>
      <c r="M282" s="426">
        <v>55.143999999999998</v>
      </c>
      <c r="N282" s="840">
        <v>55.143999999999998</v>
      </c>
      <c r="O282" s="236">
        <f t="shared" si="35"/>
        <v>0</v>
      </c>
      <c r="P282" s="426">
        <v>0</v>
      </c>
      <c r="Q282" s="475" t="s">
        <v>91</v>
      </c>
      <c r="R282" s="314" t="s">
        <v>2121</v>
      </c>
      <c r="S282" s="480"/>
      <c r="T282" s="498" t="s">
        <v>332</v>
      </c>
      <c r="U282" s="503" t="s">
        <v>2</v>
      </c>
      <c r="V282" s="504" t="s">
        <v>353</v>
      </c>
      <c r="W282" s="300" t="s">
        <v>1052</v>
      </c>
      <c r="X282" s="296"/>
      <c r="Y282" s="753" t="s">
        <v>1300</v>
      </c>
      <c r="Z282" s="586">
        <v>231</v>
      </c>
      <c r="AA282" s="753"/>
      <c r="AB282" s="298"/>
      <c r="AC282" s="295"/>
      <c r="AD282" s="296"/>
      <c r="AE282" s="753"/>
      <c r="AF282" s="297"/>
      <c r="AG282" s="753"/>
      <c r="AH282" s="298"/>
      <c r="AI282" s="295"/>
      <c r="AJ282" s="296"/>
      <c r="AK282" s="753"/>
      <c r="AL282" s="297"/>
      <c r="AM282" s="753"/>
      <c r="AN282" s="298"/>
      <c r="AO282" s="783"/>
      <c r="AP282" s="293" t="s">
        <v>584</v>
      </c>
      <c r="AQ282" s="479" t="s">
        <v>128</v>
      </c>
      <c r="AR282" s="479"/>
      <c r="AS282" s="227"/>
    </row>
    <row r="283" spans="1:45" ht="89.25" customHeight="1">
      <c r="A283" s="590">
        <v>236</v>
      </c>
      <c r="B283" s="480" t="s">
        <v>660</v>
      </c>
      <c r="C283" s="235" t="s">
        <v>1050</v>
      </c>
      <c r="D283" s="235" t="s">
        <v>170</v>
      </c>
      <c r="E283" s="426">
        <v>33.133000000000003</v>
      </c>
      <c r="F283" s="426">
        <v>0</v>
      </c>
      <c r="G283" s="234">
        <v>0</v>
      </c>
      <c r="H283" s="426">
        <f t="shared" si="34"/>
        <v>33.133000000000003</v>
      </c>
      <c r="I283" s="426">
        <v>27</v>
      </c>
      <c r="J283" s="531" t="s">
        <v>1339</v>
      </c>
      <c r="K283" s="529" t="s">
        <v>91</v>
      </c>
      <c r="L283" s="530" t="s">
        <v>1547</v>
      </c>
      <c r="M283" s="426">
        <v>25.373999999999999</v>
      </c>
      <c r="N283" s="840">
        <v>28.867999999999999</v>
      </c>
      <c r="O283" s="236">
        <f t="shared" si="35"/>
        <v>3.4939999999999998</v>
      </c>
      <c r="P283" s="426">
        <v>0</v>
      </c>
      <c r="Q283" s="475" t="s">
        <v>91</v>
      </c>
      <c r="R283" s="314" t="s">
        <v>2122</v>
      </c>
      <c r="S283" s="480"/>
      <c r="T283" s="423" t="s">
        <v>222</v>
      </c>
      <c r="U283" s="424" t="s">
        <v>2</v>
      </c>
      <c r="V283" s="513" t="s">
        <v>335</v>
      </c>
      <c r="W283" s="300" t="s">
        <v>1052</v>
      </c>
      <c r="X283" s="296"/>
      <c r="Y283" s="753" t="s">
        <v>1297</v>
      </c>
      <c r="Z283" s="586">
        <v>232</v>
      </c>
      <c r="AA283" s="753"/>
      <c r="AB283" s="298"/>
      <c r="AC283" s="295"/>
      <c r="AD283" s="296"/>
      <c r="AE283" s="753"/>
      <c r="AF283" s="297"/>
      <c r="AG283" s="753"/>
      <c r="AH283" s="298"/>
      <c r="AI283" s="295"/>
      <c r="AJ283" s="296"/>
      <c r="AK283" s="753"/>
      <c r="AL283" s="297"/>
      <c r="AM283" s="753"/>
      <c r="AN283" s="298"/>
      <c r="AO283" s="783"/>
      <c r="AP283" s="293" t="s">
        <v>1222</v>
      </c>
      <c r="AQ283" s="479" t="s">
        <v>128</v>
      </c>
      <c r="AR283" s="479"/>
      <c r="AS283" s="227"/>
    </row>
    <row r="284" spans="1:45" ht="24" customHeight="1">
      <c r="A284" s="238"/>
      <c r="B284" s="659" t="s">
        <v>379</v>
      </c>
      <c r="C284" s="659"/>
      <c r="D284" s="659"/>
      <c r="E284" s="660"/>
      <c r="F284" s="470"/>
      <c r="G284" s="680"/>
      <c r="H284" s="660"/>
      <c r="I284" s="660"/>
      <c r="J284" s="661"/>
      <c r="K284" s="662"/>
      <c r="L284" s="662"/>
      <c r="M284" s="660"/>
      <c r="N284" s="854"/>
      <c r="O284" s="660"/>
      <c r="P284" s="663"/>
      <c r="Q284" s="523"/>
      <c r="R284" s="664"/>
      <c r="S284" s="658"/>
      <c r="T284" s="658"/>
      <c r="U284" s="658"/>
      <c r="V284" s="665"/>
      <c r="W284" s="639"/>
      <c r="X284" s="639"/>
      <c r="Y284" s="639"/>
      <c r="Z284" s="640"/>
      <c r="AA284" s="639"/>
      <c r="AB284" s="639"/>
      <c r="AC284" s="639"/>
      <c r="AD284" s="639"/>
      <c r="AE284" s="639"/>
      <c r="AF284" s="639"/>
      <c r="AG284" s="639"/>
      <c r="AH284" s="639"/>
      <c r="AI284" s="639"/>
      <c r="AJ284" s="639"/>
      <c r="AK284" s="639"/>
      <c r="AL284" s="639"/>
      <c r="AM284" s="639"/>
      <c r="AN284" s="639"/>
      <c r="AO284" s="639"/>
      <c r="AP284" s="657"/>
      <c r="AQ284" s="658"/>
      <c r="AR284" s="658"/>
      <c r="AS284" s="525"/>
    </row>
    <row r="285" spans="1:45" ht="31.35" customHeight="1">
      <c r="A285" s="924">
        <v>237</v>
      </c>
      <c r="B285" s="915" t="s">
        <v>642</v>
      </c>
      <c r="C285" s="922" t="s">
        <v>230</v>
      </c>
      <c r="D285" s="922" t="s">
        <v>170</v>
      </c>
      <c r="E285" s="426">
        <v>149.17699999999999</v>
      </c>
      <c r="F285" s="426">
        <v>0</v>
      </c>
      <c r="G285" s="470">
        <v>0</v>
      </c>
      <c r="H285" s="426">
        <f t="shared" si="34"/>
        <v>149.17699999999999</v>
      </c>
      <c r="I285" s="1044">
        <v>130</v>
      </c>
      <c r="J285" s="1040" t="s">
        <v>1339</v>
      </c>
      <c r="K285" s="909" t="s">
        <v>91</v>
      </c>
      <c r="L285" s="920" t="s">
        <v>1548</v>
      </c>
      <c r="M285" s="426">
        <v>170.38300000000001</v>
      </c>
      <c r="N285" s="841">
        <v>217.65299999999999</v>
      </c>
      <c r="O285" s="236">
        <f t="shared" si="35"/>
        <v>47.269999999999982</v>
      </c>
      <c r="P285" s="426">
        <v>0</v>
      </c>
      <c r="Q285" s="887" t="s">
        <v>91</v>
      </c>
      <c r="R285" s="915" t="s">
        <v>2123</v>
      </c>
      <c r="S285" s="480"/>
      <c r="T285" s="498" t="s">
        <v>332</v>
      </c>
      <c r="U285" s="503" t="s">
        <v>2</v>
      </c>
      <c r="V285" s="504" t="s">
        <v>335</v>
      </c>
      <c r="W285" s="885" t="s">
        <v>1052</v>
      </c>
      <c r="X285" s="885"/>
      <c r="Y285" s="885" t="s">
        <v>1300</v>
      </c>
      <c r="Z285" s="895">
        <v>233</v>
      </c>
      <c r="AA285" s="885"/>
      <c r="AB285" s="897"/>
      <c r="AC285" s="893"/>
      <c r="AD285" s="885"/>
      <c r="AE285" s="885"/>
      <c r="AF285" s="895"/>
      <c r="AG285" s="885"/>
      <c r="AH285" s="897"/>
      <c r="AI285" s="893"/>
      <c r="AJ285" s="885"/>
      <c r="AK285" s="885"/>
      <c r="AL285" s="895"/>
      <c r="AM285" s="885"/>
      <c r="AN285" s="897"/>
      <c r="AO285" s="943"/>
      <c r="AP285" s="293" t="s">
        <v>648</v>
      </c>
      <c r="AQ285" s="479" t="s">
        <v>128</v>
      </c>
      <c r="AR285" s="479"/>
      <c r="AS285" s="227"/>
    </row>
    <row r="286" spans="1:45" ht="31.35" customHeight="1">
      <c r="A286" s="925"/>
      <c r="B286" s="916"/>
      <c r="C286" s="923"/>
      <c r="D286" s="923"/>
      <c r="E286" s="426">
        <v>4.1120000000000001</v>
      </c>
      <c r="F286" s="426">
        <v>0</v>
      </c>
      <c r="G286" s="234">
        <v>0</v>
      </c>
      <c r="H286" s="426">
        <f t="shared" si="34"/>
        <v>4.1120000000000001</v>
      </c>
      <c r="I286" s="1045"/>
      <c r="J286" s="1041"/>
      <c r="K286" s="910"/>
      <c r="L286" s="921"/>
      <c r="M286" s="426">
        <v>6.1379999999999999</v>
      </c>
      <c r="N286" s="841">
        <v>6.1379999999999999</v>
      </c>
      <c r="O286" s="236">
        <f t="shared" si="35"/>
        <v>0</v>
      </c>
      <c r="P286" s="426">
        <v>0</v>
      </c>
      <c r="Q286" s="888"/>
      <c r="R286" s="916"/>
      <c r="S286" s="480"/>
      <c r="T286" s="799" t="s">
        <v>332</v>
      </c>
      <c r="U286" s="503" t="s">
        <v>2</v>
      </c>
      <c r="V286" s="504" t="s">
        <v>360</v>
      </c>
      <c r="W286" s="886"/>
      <c r="X286" s="886"/>
      <c r="Y286" s="886"/>
      <c r="Z286" s="896"/>
      <c r="AA286" s="886"/>
      <c r="AB286" s="898"/>
      <c r="AC286" s="894"/>
      <c r="AD286" s="886"/>
      <c r="AE286" s="886"/>
      <c r="AF286" s="896"/>
      <c r="AG286" s="886"/>
      <c r="AH286" s="898"/>
      <c r="AI286" s="894"/>
      <c r="AJ286" s="886"/>
      <c r="AK286" s="886"/>
      <c r="AL286" s="896"/>
      <c r="AM286" s="886"/>
      <c r="AN286" s="898"/>
      <c r="AO286" s="944"/>
      <c r="AP286" s="293" t="s">
        <v>661</v>
      </c>
      <c r="AQ286" s="758" t="s">
        <v>128</v>
      </c>
      <c r="AR286" s="758"/>
      <c r="AS286" s="760"/>
    </row>
    <row r="287" spans="1:45" ht="60" customHeight="1">
      <c r="A287" s="590">
        <v>238</v>
      </c>
      <c r="B287" s="314" t="s">
        <v>1929</v>
      </c>
      <c r="C287" s="235" t="s">
        <v>196</v>
      </c>
      <c r="D287" s="235" t="s">
        <v>170</v>
      </c>
      <c r="E287" s="426">
        <v>203</v>
      </c>
      <c r="F287" s="426">
        <v>45</v>
      </c>
      <c r="G287" s="234">
        <v>0</v>
      </c>
      <c r="H287" s="426">
        <f t="shared" si="34"/>
        <v>248</v>
      </c>
      <c r="I287" s="426">
        <v>178</v>
      </c>
      <c r="J287" s="743" t="s">
        <v>1928</v>
      </c>
      <c r="K287" s="529" t="s">
        <v>91</v>
      </c>
      <c r="L287" s="530" t="s">
        <v>1976</v>
      </c>
      <c r="M287" s="426">
        <v>174</v>
      </c>
      <c r="N287" s="840">
        <v>174</v>
      </c>
      <c r="O287" s="236">
        <f t="shared" si="35"/>
        <v>0</v>
      </c>
      <c r="P287" s="426">
        <v>0</v>
      </c>
      <c r="Q287" s="475" t="s">
        <v>91</v>
      </c>
      <c r="R287" s="314" t="s">
        <v>2124</v>
      </c>
      <c r="S287" s="480"/>
      <c r="T287" s="498" t="s">
        <v>332</v>
      </c>
      <c r="U287" s="503" t="s">
        <v>2</v>
      </c>
      <c r="V287" s="504" t="s">
        <v>335</v>
      </c>
      <c r="W287" s="300" t="s">
        <v>1052</v>
      </c>
      <c r="X287" s="296"/>
      <c r="Y287" s="753" t="s">
        <v>1298</v>
      </c>
      <c r="Z287" s="297">
        <v>234</v>
      </c>
      <c r="AA287" s="753"/>
      <c r="AB287" s="298"/>
      <c r="AC287" s="295"/>
      <c r="AD287" s="296"/>
      <c r="AE287" s="753"/>
      <c r="AF287" s="297"/>
      <c r="AG287" s="753"/>
      <c r="AH287" s="298"/>
      <c r="AI287" s="295"/>
      <c r="AJ287" s="296"/>
      <c r="AK287" s="753"/>
      <c r="AL287" s="297"/>
      <c r="AM287" s="753"/>
      <c r="AN287" s="298"/>
      <c r="AO287" s="783"/>
      <c r="AP287" s="293" t="s">
        <v>115</v>
      </c>
      <c r="AQ287" s="479"/>
      <c r="AR287" s="479" t="s">
        <v>128</v>
      </c>
      <c r="AS287" s="227"/>
    </row>
    <row r="288" spans="1:45" ht="24" customHeight="1">
      <c r="A288" s="238"/>
      <c r="B288" s="659" t="s">
        <v>380</v>
      </c>
      <c r="C288" s="659"/>
      <c r="D288" s="659"/>
      <c r="E288" s="660"/>
      <c r="F288" s="470"/>
      <c r="G288" s="470"/>
      <c r="H288" s="660"/>
      <c r="I288" s="660"/>
      <c r="J288" s="661"/>
      <c r="K288" s="662"/>
      <c r="L288" s="662"/>
      <c r="M288" s="660"/>
      <c r="N288" s="854"/>
      <c r="O288" s="660"/>
      <c r="P288" s="663"/>
      <c r="Q288" s="523"/>
      <c r="R288" s="664"/>
      <c r="S288" s="658"/>
      <c r="T288" s="658"/>
      <c r="U288" s="658"/>
      <c r="V288" s="665"/>
      <c r="W288" s="639"/>
      <c r="X288" s="639"/>
      <c r="Y288" s="639"/>
      <c r="Z288" s="640"/>
      <c r="AA288" s="639"/>
      <c r="AB288" s="639"/>
      <c r="AC288" s="639"/>
      <c r="AD288" s="639"/>
      <c r="AE288" s="639"/>
      <c r="AF288" s="639"/>
      <c r="AG288" s="639"/>
      <c r="AH288" s="639"/>
      <c r="AI288" s="639"/>
      <c r="AJ288" s="639"/>
      <c r="AK288" s="639"/>
      <c r="AL288" s="639"/>
      <c r="AM288" s="639"/>
      <c r="AN288" s="639"/>
      <c r="AO288" s="639"/>
      <c r="AP288" s="657"/>
      <c r="AQ288" s="658"/>
      <c r="AR288" s="658"/>
      <c r="AS288" s="525"/>
    </row>
    <row r="289" spans="1:45" ht="60" customHeight="1">
      <c r="A289" s="590">
        <v>239</v>
      </c>
      <c r="B289" s="314" t="s">
        <v>381</v>
      </c>
      <c r="C289" s="235" t="s">
        <v>173</v>
      </c>
      <c r="D289" s="235" t="s">
        <v>170</v>
      </c>
      <c r="E289" s="426">
        <v>6.9580000000000002</v>
      </c>
      <c r="F289" s="426">
        <v>0</v>
      </c>
      <c r="G289" s="471">
        <v>0</v>
      </c>
      <c r="H289" s="426">
        <f t="shared" si="34"/>
        <v>6.9580000000000002</v>
      </c>
      <c r="I289" s="426">
        <v>5</v>
      </c>
      <c r="J289" s="531" t="s">
        <v>1339</v>
      </c>
      <c r="K289" s="529" t="s">
        <v>91</v>
      </c>
      <c r="L289" s="530" t="s">
        <v>1549</v>
      </c>
      <c r="M289" s="426">
        <v>5.0970000000000004</v>
      </c>
      <c r="N289" s="840">
        <v>5</v>
      </c>
      <c r="O289" s="236">
        <f t="shared" si="35"/>
        <v>-9.7000000000000419E-2</v>
      </c>
      <c r="P289" s="426">
        <v>0</v>
      </c>
      <c r="Q289" s="475" t="s">
        <v>91</v>
      </c>
      <c r="R289" s="314" t="s">
        <v>2125</v>
      </c>
      <c r="S289" s="480"/>
      <c r="T289" s="498" t="s">
        <v>332</v>
      </c>
      <c r="U289" s="503" t="s">
        <v>2</v>
      </c>
      <c r="V289" s="504" t="s">
        <v>335</v>
      </c>
      <c r="W289" s="300" t="s">
        <v>1052</v>
      </c>
      <c r="X289" s="296"/>
      <c r="Y289" s="753" t="s">
        <v>1298</v>
      </c>
      <c r="Z289" s="297">
        <v>235</v>
      </c>
      <c r="AA289" s="753"/>
      <c r="AB289" s="298"/>
      <c r="AC289" s="295"/>
      <c r="AD289" s="296"/>
      <c r="AE289" s="753"/>
      <c r="AF289" s="297"/>
      <c r="AG289" s="753"/>
      <c r="AH289" s="298"/>
      <c r="AI289" s="295"/>
      <c r="AJ289" s="296"/>
      <c r="AK289" s="753"/>
      <c r="AL289" s="297"/>
      <c r="AM289" s="753"/>
      <c r="AN289" s="298"/>
      <c r="AO289" s="783"/>
      <c r="AP289" s="503" t="s">
        <v>648</v>
      </c>
      <c r="AQ289" s="479" t="s">
        <v>128</v>
      </c>
      <c r="AR289" s="479"/>
      <c r="AS289" s="227"/>
    </row>
    <row r="290" spans="1:45" ht="60" customHeight="1">
      <c r="A290" s="590">
        <v>240</v>
      </c>
      <c r="B290" s="314" t="s">
        <v>382</v>
      </c>
      <c r="C290" s="235" t="s">
        <v>230</v>
      </c>
      <c r="D290" s="235" t="s">
        <v>170</v>
      </c>
      <c r="E290" s="426">
        <v>23.242999999999999</v>
      </c>
      <c r="F290" s="462">
        <v>0</v>
      </c>
      <c r="G290" s="246">
        <v>0</v>
      </c>
      <c r="H290" s="426">
        <f t="shared" si="34"/>
        <v>23.242999999999999</v>
      </c>
      <c r="I290" s="426">
        <v>21</v>
      </c>
      <c r="J290" s="531" t="s">
        <v>1339</v>
      </c>
      <c r="K290" s="529" t="s">
        <v>91</v>
      </c>
      <c r="L290" s="530" t="s">
        <v>1550</v>
      </c>
      <c r="M290" s="426">
        <v>25.236999999999998</v>
      </c>
      <c r="N290" s="840">
        <v>35.273000000000003</v>
      </c>
      <c r="O290" s="236">
        <f t="shared" si="35"/>
        <v>10.036000000000005</v>
      </c>
      <c r="P290" s="426">
        <v>0</v>
      </c>
      <c r="Q290" s="475" t="s">
        <v>91</v>
      </c>
      <c r="R290" s="314" t="s">
        <v>2126</v>
      </c>
      <c r="S290" s="480"/>
      <c r="T290" s="498" t="s">
        <v>332</v>
      </c>
      <c r="U290" s="503" t="s">
        <v>2</v>
      </c>
      <c r="V290" s="504" t="s">
        <v>335</v>
      </c>
      <c r="W290" s="300" t="s">
        <v>1052</v>
      </c>
      <c r="X290" s="296"/>
      <c r="Y290" s="753" t="s">
        <v>1298</v>
      </c>
      <c r="Z290" s="297">
        <v>236</v>
      </c>
      <c r="AA290" s="753"/>
      <c r="AB290" s="298"/>
      <c r="AC290" s="295"/>
      <c r="AD290" s="296"/>
      <c r="AE290" s="753"/>
      <c r="AF290" s="297"/>
      <c r="AG290" s="753"/>
      <c r="AH290" s="298"/>
      <c r="AI290" s="295"/>
      <c r="AJ290" s="296"/>
      <c r="AK290" s="753"/>
      <c r="AL290" s="297"/>
      <c r="AM290" s="753"/>
      <c r="AN290" s="298"/>
      <c r="AO290" s="783"/>
      <c r="AP290" s="293" t="s">
        <v>727</v>
      </c>
      <c r="AQ290" s="479" t="s">
        <v>128</v>
      </c>
      <c r="AR290" s="479"/>
      <c r="AS290" s="227"/>
    </row>
    <row r="291" spans="1:45" ht="21.6" customHeight="1">
      <c r="A291" s="924">
        <v>241</v>
      </c>
      <c r="B291" s="915" t="s">
        <v>606</v>
      </c>
      <c r="C291" s="235" t="s">
        <v>342</v>
      </c>
      <c r="D291" s="235" t="s">
        <v>170</v>
      </c>
      <c r="E291" s="426">
        <v>15592.502</v>
      </c>
      <c r="F291" s="426">
        <v>11597.729917000001</v>
      </c>
      <c r="G291" s="1044">
        <v>13165</v>
      </c>
      <c r="H291" s="426">
        <f>E291+F291-G291</f>
        <v>14025.231917000001</v>
      </c>
      <c r="I291" s="1044">
        <v>13256</v>
      </c>
      <c r="J291" s="1040" t="s">
        <v>1339</v>
      </c>
      <c r="K291" s="909" t="s">
        <v>91</v>
      </c>
      <c r="L291" s="920" t="s">
        <v>1551</v>
      </c>
      <c r="M291" s="426">
        <v>9205.02</v>
      </c>
      <c r="N291" s="841">
        <v>0</v>
      </c>
      <c r="O291" s="236">
        <f t="shared" si="35"/>
        <v>-9205.02</v>
      </c>
      <c r="P291" s="1044">
        <v>0</v>
      </c>
      <c r="Q291" s="887" t="s">
        <v>91</v>
      </c>
      <c r="R291" s="915" t="s">
        <v>2127</v>
      </c>
      <c r="S291" s="887" t="s">
        <v>2129</v>
      </c>
      <c r="T291" s="498" t="s">
        <v>332</v>
      </c>
      <c r="U291" s="503" t="s">
        <v>2</v>
      </c>
      <c r="V291" s="504" t="s">
        <v>643</v>
      </c>
      <c r="W291" s="885" t="s">
        <v>1052</v>
      </c>
      <c r="X291" s="885"/>
      <c r="Y291" s="885" t="s">
        <v>1296</v>
      </c>
      <c r="Z291" s="895">
        <v>237</v>
      </c>
      <c r="AA291" s="885"/>
      <c r="AB291" s="897"/>
      <c r="AC291" s="893"/>
      <c r="AD291" s="885"/>
      <c r="AE291" s="885"/>
      <c r="AF291" s="895"/>
      <c r="AG291" s="885"/>
      <c r="AH291" s="897"/>
      <c r="AI291" s="893"/>
      <c r="AJ291" s="885"/>
      <c r="AK291" s="885"/>
      <c r="AL291" s="895"/>
      <c r="AM291" s="885"/>
      <c r="AN291" s="897"/>
      <c r="AO291" s="943"/>
      <c r="AP291" s="943" t="s">
        <v>727</v>
      </c>
      <c r="AQ291" s="479" t="s">
        <v>128</v>
      </c>
      <c r="AR291" s="479" t="s">
        <v>128</v>
      </c>
      <c r="AS291" s="227"/>
    </row>
    <row r="292" spans="1:45" ht="21.6" customHeight="1">
      <c r="A292" s="1039"/>
      <c r="B292" s="982"/>
      <c r="C292" s="922" t="s">
        <v>210</v>
      </c>
      <c r="D292" s="922" t="s">
        <v>170</v>
      </c>
      <c r="E292" s="426">
        <v>2956.1439999999998</v>
      </c>
      <c r="F292" s="246">
        <v>694.70831999999996</v>
      </c>
      <c r="G292" s="1046"/>
      <c r="H292" s="426">
        <f t="shared" si="34"/>
        <v>3650.85232</v>
      </c>
      <c r="I292" s="1046"/>
      <c r="J292" s="1042"/>
      <c r="K292" s="1043"/>
      <c r="L292" s="973"/>
      <c r="M292" s="426">
        <v>369.04899999999998</v>
      </c>
      <c r="N292" s="841">
        <v>1307.107</v>
      </c>
      <c r="O292" s="236">
        <f t="shared" si="35"/>
        <v>938.05799999999999</v>
      </c>
      <c r="P292" s="1046">
        <v>0</v>
      </c>
      <c r="Q292" s="1107"/>
      <c r="R292" s="982"/>
      <c r="S292" s="1107"/>
      <c r="T292" s="498" t="s">
        <v>332</v>
      </c>
      <c r="U292" s="503" t="s">
        <v>2</v>
      </c>
      <c r="V292" s="504" t="s">
        <v>644</v>
      </c>
      <c r="W292" s="899"/>
      <c r="X292" s="899"/>
      <c r="Y292" s="899"/>
      <c r="Z292" s="900"/>
      <c r="AA292" s="899"/>
      <c r="AB292" s="901"/>
      <c r="AC292" s="902"/>
      <c r="AD292" s="899"/>
      <c r="AE292" s="899"/>
      <c r="AF292" s="900"/>
      <c r="AG292" s="899"/>
      <c r="AH292" s="901"/>
      <c r="AI292" s="902"/>
      <c r="AJ292" s="899"/>
      <c r="AK292" s="899"/>
      <c r="AL292" s="900"/>
      <c r="AM292" s="899"/>
      <c r="AN292" s="901"/>
      <c r="AO292" s="983"/>
      <c r="AP292" s="983"/>
      <c r="AQ292" s="479" t="s">
        <v>128</v>
      </c>
      <c r="AR292" s="479" t="s">
        <v>128</v>
      </c>
      <c r="AS292" s="227"/>
    </row>
    <row r="293" spans="1:45" ht="21.6" customHeight="1">
      <c r="A293" s="925"/>
      <c r="B293" s="916"/>
      <c r="C293" s="923"/>
      <c r="D293" s="923"/>
      <c r="E293" s="426">
        <v>263.173</v>
      </c>
      <c r="F293" s="587">
        <v>14.84</v>
      </c>
      <c r="G293" s="1045"/>
      <c r="H293" s="426">
        <f t="shared" si="34"/>
        <v>278.01299999999998</v>
      </c>
      <c r="I293" s="1045"/>
      <c r="J293" s="1041"/>
      <c r="K293" s="910"/>
      <c r="L293" s="921"/>
      <c r="M293" s="426">
        <v>270.26799999999997</v>
      </c>
      <c r="N293" s="841">
        <v>295.26799999999997</v>
      </c>
      <c r="O293" s="236">
        <f t="shared" si="35"/>
        <v>25</v>
      </c>
      <c r="P293" s="1045">
        <v>0</v>
      </c>
      <c r="Q293" s="888"/>
      <c r="R293" s="916"/>
      <c r="S293" s="888"/>
      <c r="T293" s="498" t="s">
        <v>332</v>
      </c>
      <c r="U293" s="503" t="s">
        <v>2</v>
      </c>
      <c r="V293" s="504" t="s">
        <v>493</v>
      </c>
      <c r="W293" s="886"/>
      <c r="X293" s="886"/>
      <c r="Y293" s="886"/>
      <c r="Z293" s="896"/>
      <c r="AA293" s="886"/>
      <c r="AB293" s="898"/>
      <c r="AC293" s="894"/>
      <c r="AD293" s="886"/>
      <c r="AE293" s="886"/>
      <c r="AF293" s="896"/>
      <c r="AG293" s="886"/>
      <c r="AH293" s="898"/>
      <c r="AI293" s="894"/>
      <c r="AJ293" s="886"/>
      <c r="AK293" s="886"/>
      <c r="AL293" s="896"/>
      <c r="AM293" s="886"/>
      <c r="AN293" s="898"/>
      <c r="AO293" s="944"/>
      <c r="AP293" s="944"/>
      <c r="AQ293" s="479" t="s">
        <v>128</v>
      </c>
      <c r="AR293" s="479"/>
      <c r="AS293" s="227"/>
    </row>
    <row r="294" spans="1:45" ht="60" customHeight="1">
      <c r="A294" s="590">
        <v>242</v>
      </c>
      <c r="B294" s="314" t="s">
        <v>645</v>
      </c>
      <c r="C294" s="235" t="s">
        <v>224</v>
      </c>
      <c r="D294" s="235" t="s">
        <v>170</v>
      </c>
      <c r="E294" s="426">
        <v>8.8350000000000009</v>
      </c>
      <c r="F294" s="426">
        <v>0</v>
      </c>
      <c r="G294" s="472">
        <v>0</v>
      </c>
      <c r="H294" s="426">
        <f t="shared" si="34"/>
        <v>8.8350000000000009</v>
      </c>
      <c r="I294" s="426">
        <v>8</v>
      </c>
      <c r="J294" s="531" t="s">
        <v>1339</v>
      </c>
      <c r="K294" s="529" t="s">
        <v>91</v>
      </c>
      <c r="L294" s="530" t="s">
        <v>1552</v>
      </c>
      <c r="M294" s="426">
        <v>8.8209999999999997</v>
      </c>
      <c r="N294" s="840">
        <v>8.8209999999999997</v>
      </c>
      <c r="O294" s="236">
        <f t="shared" si="35"/>
        <v>0</v>
      </c>
      <c r="P294" s="426">
        <v>0</v>
      </c>
      <c r="Q294" s="475" t="s">
        <v>91</v>
      </c>
      <c r="R294" s="314" t="s">
        <v>2128</v>
      </c>
      <c r="S294" s="480"/>
      <c r="T294" s="498" t="s">
        <v>332</v>
      </c>
      <c r="U294" s="503" t="s">
        <v>2</v>
      </c>
      <c r="V294" s="504" t="s">
        <v>353</v>
      </c>
      <c r="W294" s="300" t="s">
        <v>1052</v>
      </c>
      <c r="X294" s="296"/>
      <c r="Y294" s="753" t="s">
        <v>1298</v>
      </c>
      <c r="Z294" s="297">
        <v>238</v>
      </c>
      <c r="AA294" s="753"/>
      <c r="AB294" s="298"/>
      <c r="AC294" s="295"/>
      <c r="AD294" s="296"/>
      <c r="AE294" s="753"/>
      <c r="AF294" s="297"/>
      <c r="AG294" s="753"/>
      <c r="AH294" s="298"/>
      <c r="AI294" s="295"/>
      <c r="AJ294" s="296"/>
      <c r="AK294" s="753"/>
      <c r="AL294" s="297"/>
      <c r="AM294" s="753"/>
      <c r="AN294" s="298"/>
      <c r="AO294" s="783"/>
      <c r="AP294" s="293" t="s">
        <v>584</v>
      </c>
      <c r="AQ294" s="479" t="s">
        <v>128</v>
      </c>
      <c r="AR294" s="479"/>
      <c r="AS294" s="227"/>
    </row>
    <row r="295" spans="1:45" ht="24" customHeight="1">
      <c r="A295" s="238"/>
      <c r="B295" s="659" t="s">
        <v>383</v>
      </c>
      <c r="C295" s="659"/>
      <c r="D295" s="659"/>
      <c r="E295" s="660"/>
      <c r="F295" s="470"/>
      <c r="G295" s="470"/>
      <c r="H295" s="660"/>
      <c r="I295" s="660"/>
      <c r="J295" s="661"/>
      <c r="K295" s="662"/>
      <c r="L295" s="662"/>
      <c r="M295" s="660"/>
      <c r="N295" s="854"/>
      <c r="O295" s="660"/>
      <c r="P295" s="663"/>
      <c r="Q295" s="523"/>
      <c r="R295" s="664"/>
      <c r="S295" s="658"/>
      <c r="T295" s="658"/>
      <c r="U295" s="658"/>
      <c r="V295" s="665"/>
      <c r="W295" s="639"/>
      <c r="X295" s="639"/>
      <c r="Y295" s="639"/>
      <c r="Z295" s="640"/>
      <c r="AA295" s="639"/>
      <c r="AB295" s="639"/>
      <c r="AC295" s="639"/>
      <c r="AD295" s="639"/>
      <c r="AE295" s="639"/>
      <c r="AF295" s="639"/>
      <c r="AG295" s="639"/>
      <c r="AH295" s="639"/>
      <c r="AI295" s="639"/>
      <c r="AJ295" s="639"/>
      <c r="AK295" s="639"/>
      <c r="AL295" s="639"/>
      <c r="AM295" s="639"/>
      <c r="AN295" s="639"/>
      <c r="AO295" s="639"/>
      <c r="AP295" s="657"/>
      <c r="AQ295" s="658"/>
      <c r="AR295" s="658"/>
      <c r="AS295" s="525"/>
    </row>
    <row r="296" spans="1:45" ht="60" customHeight="1">
      <c r="A296" s="590">
        <v>243</v>
      </c>
      <c r="B296" s="235" t="s">
        <v>384</v>
      </c>
      <c r="C296" s="235" t="s">
        <v>211</v>
      </c>
      <c r="D296" s="235" t="s">
        <v>1241</v>
      </c>
      <c r="E296" s="426">
        <v>28.998000000000001</v>
      </c>
      <c r="F296" s="426">
        <v>0</v>
      </c>
      <c r="G296" s="472">
        <v>0</v>
      </c>
      <c r="H296" s="426">
        <f t="shared" si="34"/>
        <v>28.998000000000001</v>
      </c>
      <c r="I296" s="426">
        <v>26</v>
      </c>
      <c r="J296" s="743" t="s">
        <v>1930</v>
      </c>
      <c r="K296" s="529" t="s">
        <v>150</v>
      </c>
      <c r="L296" s="530" t="s">
        <v>1978</v>
      </c>
      <c r="M296" s="426">
        <v>27.553999999999998</v>
      </c>
      <c r="N296" s="840">
        <v>0</v>
      </c>
      <c r="O296" s="236">
        <f t="shared" si="35"/>
        <v>-27.553999999999998</v>
      </c>
      <c r="P296" s="426">
        <v>0</v>
      </c>
      <c r="Q296" s="475" t="s">
        <v>148</v>
      </c>
      <c r="R296" s="314" t="s">
        <v>2120</v>
      </c>
      <c r="S296" s="480"/>
      <c r="T296" s="255" t="s">
        <v>222</v>
      </c>
      <c r="U296" s="293" t="s">
        <v>233</v>
      </c>
      <c r="V296" s="504" t="s">
        <v>335</v>
      </c>
      <c r="W296" s="300" t="s">
        <v>1052</v>
      </c>
      <c r="X296" s="296"/>
      <c r="Y296" s="753" t="s">
        <v>1298</v>
      </c>
      <c r="Z296" s="297">
        <v>239</v>
      </c>
      <c r="AA296" s="753"/>
      <c r="AB296" s="298"/>
      <c r="AC296" s="295"/>
      <c r="AD296" s="296"/>
      <c r="AE296" s="753"/>
      <c r="AF296" s="297"/>
      <c r="AG296" s="753"/>
      <c r="AH296" s="298"/>
      <c r="AI296" s="295"/>
      <c r="AJ296" s="296"/>
      <c r="AK296" s="753"/>
      <c r="AL296" s="297"/>
      <c r="AM296" s="753"/>
      <c r="AN296" s="298"/>
      <c r="AO296" s="783"/>
      <c r="AP296" s="755" t="s">
        <v>114</v>
      </c>
      <c r="AQ296" s="479" t="s">
        <v>128</v>
      </c>
      <c r="AR296" s="479"/>
      <c r="AS296" s="227"/>
    </row>
    <row r="297" spans="1:45" s="482" customFormat="1" ht="21.6" customHeight="1">
      <c r="A297" s="667"/>
      <c r="B297" s="668" t="s">
        <v>607</v>
      </c>
      <c r="C297" s="668"/>
      <c r="D297" s="668"/>
      <c r="E297" s="669"/>
      <c r="F297" s="670"/>
      <c r="G297" s="670"/>
      <c r="H297" s="669"/>
      <c r="I297" s="669"/>
      <c r="J297" s="671"/>
      <c r="K297" s="672"/>
      <c r="L297" s="672"/>
      <c r="M297" s="669"/>
      <c r="N297" s="855"/>
      <c r="O297" s="669"/>
      <c r="P297" s="673"/>
      <c r="Q297" s="674"/>
      <c r="R297" s="675"/>
      <c r="S297" s="676"/>
      <c r="T297" s="676"/>
      <c r="U297" s="676"/>
      <c r="V297" s="677"/>
      <c r="W297" s="639"/>
      <c r="X297" s="639"/>
      <c r="Y297" s="639"/>
      <c r="Z297" s="640"/>
      <c r="AA297" s="639"/>
      <c r="AB297" s="639"/>
      <c r="AC297" s="639"/>
      <c r="AD297" s="639"/>
      <c r="AE297" s="639"/>
      <c r="AF297" s="639"/>
      <c r="AG297" s="639"/>
      <c r="AH297" s="639"/>
      <c r="AI297" s="639"/>
      <c r="AJ297" s="639"/>
      <c r="AK297" s="639"/>
      <c r="AL297" s="639"/>
      <c r="AM297" s="639"/>
      <c r="AN297" s="639"/>
      <c r="AO297" s="639"/>
      <c r="AP297" s="678"/>
      <c r="AQ297" s="676"/>
      <c r="AR297" s="676"/>
      <c r="AS297" s="679"/>
    </row>
    <row r="298" spans="1:45" ht="24" customHeight="1">
      <c r="A298" s="238"/>
      <c r="B298" s="659" t="s">
        <v>385</v>
      </c>
      <c r="C298" s="659"/>
      <c r="D298" s="659"/>
      <c r="E298" s="660"/>
      <c r="F298" s="470"/>
      <c r="G298" s="470"/>
      <c r="H298" s="660"/>
      <c r="I298" s="660"/>
      <c r="J298" s="661"/>
      <c r="K298" s="662"/>
      <c r="L298" s="662"/>
      <c r="M298" s="660"/>
      <c r="N298" s="854"/>
      <c r="O298" s="660"/>
      <c r="P298" s="663"/>
      <c r="Q298" s="523"/>
      <c r="R298" s="664"/>
      <c r="S298" s="658"/>
      <c r="T298" s="658"/>
      <c r="U298" s="658"/>
      <c r="V298" s="665"/>
      <c r="W298" s="639"/>
      <c r="X298" s="639"/>
      <c r="Y298" s="639"/>
      <c r="Z298" s="640"/>
      <c r="AA298" s="639"/>
      <c r="AB298" s="639"/>
      <c r="AC298" s="639"/>
      <c r="AD298" s="639"/>
      <c r="AE298" s="639"/>
      <c r="AF298" s="639"/>
      <c r="AG298" s="639"/>
      <c r="AH298" s="639"/>
      <c r="AI298" s="639"/>
      <c r="AJ298" s="639"/>
      <c r="AK298" s="639"/>
      <c r="AL298" s="639"/>
      <c r="AM298" s="639"/>
      <c r="AN298" s="639"/>
      <c r="AO298" s="639"/>
      <c r="AP298" s="657"/>
      <c r="AQ298" s="658"/>
      <c r="AR298" s="658"/>
      <c r="AS298" s="525"/>
    </row>
    <row r="299" spans="1:45" ht="49.95" customHeight="1">
      <c r="A299" s="590">
        <v>244</v>
      </c>
      <c r="B299" s="314" t="s">
        <v>387</v>
      </c>
      <c r="C299" s="235" t="s">
        <v>244</v>
      </c>
      <c r="D299" s="235" t="s">
        <v>170</v>
      </c>
      <c r="E299" s="426">
        <v>82.712000000000003</v>
      </c>
      <c r="F299" s="426">
        <v>0</v>
      </c>
      <c r="G299" s="426">
        <v>0</v>
      </c>
      <c r="H299" s="426">
        <f>E299+F299-G299</f>
        <v>82.712000000000003</v>
      </c>
      <c r="I299" s="426">
        <v>79</v>
      </c>
      <c r="J299" s="531" t="s">
        <v>1339</v>
      </c>
      <c r="K299" s="725" t="s">
        <v>91</v>
      </c>
      <c r="L299" s="480" t="s">
        <v>1422</v>
      </c>
      <c r="M299" s="426">
        <v>82.712000000000003</v>
      </c>
      <c r="N299" s="840">
        <v>84.331999999999994</v>
      </c>
      <c r="O299" s="236">
        <f t="shared" si="35"/>
        <v>1.6199999999999903</v>
      </c>
      <c r="P299" s="426">
        <v>0</v>
      </c>
      <c r="Q299" s="475" t="s">
        <v>91</v>
      </c>
      <c r="R299" s="244" t="s">
        <v>1612</v>
      </c>
      <c r="S299" s="480"/>
      <c r="T299" s="498" t="s">
        <v>386</v>
      </c>
      <c r="U299" s="503" t="s">
        <v>2</v>
      </c>
      <c r="V299" s="502" t="s">
        <v>388</v>
      </c>
      <c r="W299" s="300" t="s">
        <v>1052</v>
      </c>
      <c r="X299" s="296"/>
      <c r="Y299" s="753" t="s">
        <v>1300</v>
      </c>
      <c r="Z299" s="297">
        <v>241</v>
      </c>
      <c r="AA299" s="753"/>
      <c r="AB299" s="298"/>
      <c r="AC299" s="295"/>
      <c r="AD299" s="296"/>
      <c r="AE299" s="753"/>
      <c r="AF299" s="297"/>
      <c r="AG299" s="753"/>
      <c r="AH299" s="298"/>
      <c r="AI299" s="295"/>
      <c r="AJ299" s="296"/>
      <c r="AK299" s="753"/>
      <c r="AL299" s="297"/>
      <c r="AM299" s="753"/>
      <c r="AN299" s="298"/>
      <c r="AO299" s="783"/>
      <c r="AP299" s="293" t="s">
        <v>1222</v>
      </c>
      <c r="AQ299" s="479" t="s">
        <v>128</v>
      </c>
      <c r="AR299" s="479"/>
      <c r="AS299" s="227"/>
    </row>
    <row r="300" spans="1:45" ht="24" customHeight="1">
      <c r="A300" s="238"/>
      <c r="B300" s="659" t="s">
        <v>389</v>
      </c>
      <c r="C300" s="659"/>
      <c r="D300" s="659"/>
      <c r="E300" s="660"/>
      <c r="F300" s="470"/>
      <c r="G300" s="470"/>
      <c r="H300" s="660"/>
      <c r="I300" s="660"/>
      <c r="J300" s="661"/>
      <c r="K300" s="662"/>
      <c r="L300" s="662"/>
      <c r="M300" s="660"/>
      <c r="N300" s="854"/>
      <c r="O300" s="660"/>
      <c r="P300" s="663"/>
      <c r="Q300" s="523"/>
      <c r="R300" s="664"/>
      <c r="S300" s="658"/>
      <c r="T300" s="658"/>
      <c r="U300" s="658"/>
      <c r="V300" s="665"/>
      <c r="W300" s="639"/>
      <c r="X300" s="639"/>
      <c r="Y300" s="639"/>
      <c r="Z300" s="640"/>
      <c r="AA300" s="639"/>
      <c r="AB300" s="639"/>
      <c r="AC300" s="639"/>
      <c r="AD300" s="639"/>
      <c r="AE300" s="639"/>
      <c r="AF300" s="639"/>
      <c r="AG300" s="639"/>
      <c r="AH300" s="639"/>
      <c r="AI300" s="639"/>
      <c r="AJ300" s="639"/>
      <c r="AK300" s="639"/>
      <c r="AL300" s="639"/>
      <c r="AM300" s="639"/>
      <c r="AN300" s="639"/>
      <c r="AO300" s="639"/>
      <c r="AP300" s="657"/>
      <c r="AQ300" s="658"/>
      <c r="AR300" s="658"/>
      <c r="AS300" s="525"/>
    </row>
    <row r="301" spans="1:45" ht="60.75" customHeight="1">
      <c r="A301" s="590">
        <v>245</v>
      </c>
      <c r="B301" s="314" t="s">
        <v>390</v>
      </c>
      <c r="C301" s="235" t="s">
        <v>190</v>
      </c>
      <c r="D301" s="235" t="s">
        <v>170</v>
      </c>
      <c r="E301" s="426">
        <v>191.90600000000001</v>
      </c>
      <c r="F301" s="426">
        <v>0</v>
      </c>
      <c r="G301" s="426">
        <v>0</v>
      </c>
      <c r="H301" s="426">
        <f t="shared" ref="H301" si="37">E301+F301-G301</f>
        <v>191.90600000000001</v>
      </c>
      <c r="I301" s="426">
        <v>172</v>
      </c>
      <c r="J301" s="531" t="s">
        <v>1339</v>
      </c>
      <c r="K301" s="725" t="s">
        <v>91</v>
      </c>
      <c r="L301" s="480" t="s">
        <v>1423</v>
      </c>
      <c r="M301" s="426">
        <v>248.749</v>
      </c>
      <c r="N301" s="840">
        <v>253.52099999999999</v>
      </c>
      <c r="O301" s="236">
        <f t="shared" ref="O301" si="38">+N301-M301</f>
        <v>4.7719999999999914</v>
      </c>
      <c r="P301" s="426">
        <v>0</v>
      </c>
      <c r="Q301" s="475" t="s">
        <v>91</v>
      </c>
      <c r="R301" s="314" t="s">
        <v>1600</v>
      </c>
      <c r="S301" s="480"/>
      <c r="T301" s="498" t="s">
        <v>386</v>
      </c>
      <c r="U301" s="503" t="s">
        <v>2</v>
      </c>
      <c r="V301" s="502" t="s">
        <v>388</v>
      </c>
      <c r="W301" s="300" t="s">
        <v>1052</v>
      </c>
      <c r="X301" s="296"/>
      <c r="Y301" s="753" t="s">
        <v>1601</v>
      </c>
      <c r="Z301" s="297">
        <v>242</v>
      </c>
      <c r="AA301" s="753"/>
      <c r="AB301" s="298"/>
      <c r="AC301" s="295" t="s">
        <v>1229</v>
      </c>
      <c r="AD301" s="296"/>
      <c r="AE301" s="753" t="s">
        <v>1601</v>
      </c>
      <c r="AF301" s="297">
        <v>386</v>
      </c>
      <c r="AG301" s="753"/>
      <c r="AH301" s="298"/>
      <c r="AI301" s="295"/>
      <c r="AJ301" s="296"/>
      <c r="AK301" s="753"/>
      <c r="AL301" s="297"/>
      <c r="AM301" s="753"/>
      <c r="AN301" s="298"/>
      <c r="AO301" s="783"/>
      <c r="AP301" s="503"/>
      <c r="AQ301" s="479"/>
      <c r="AR301" s="479"/>
      <c r="AS301" s="227"/>
    </row>
    <row r="302" spans="1:45" ht="85.2" customHeight="1">
      <c r="A302" s="590">
        <v>246</v>
      </c>
      <c r="B302" s="314" t="s">
        <v>630</v>
      </c>
      <c r="C302" s="235" t="s">
        <v>173</v>
      </c>
      <c r="D302" s="235" t="s">
        <v>170</v>
      </c>
      <c r="E302" s="426">
        <v>329.08300000000003</v>
      </c>
      <c r="F302" s="426">
        <v>0</v>
      </c>
      <c r="G302" s="426">
        <v>0</v>
      </c>
      <c r="H302" s="426">
        <f t="shared" si="34"/>
        <v>329.08300000000003</v>
      </c>
      <c r="I302" s="426">
        <v>316</v>
      </c>
      <c r="J302" s="531" t="s">
        <v>1339</v>
      </c>
      <c r="K302" s="529" t="s">
        <v>91</v>
      </c>
      <c r="L302" s="530" t="s">
        <v>1424</v>
      </c>
      <c r="M302" s="426">
        <v>315.44900000000001</v>
      </c>
      <c r="N302" s="840">
        <v>324.238</v>
      </c>
      <c r="O302" s="236">
        <f t="shared" si="35"/>
        <v>8.7889999999999873</v>
      </c>
      <c r="P302" s="426">
        <v>0</v>
      </c>
      <c r="Q302" s="475" t="s">
        <v>91</v>
      </c>
      <c r="R302" s="240" t="s">
        <v>1558</v>
      </c>
      <c r="S302" s="480"/>
      <c r="T302" s="498" t="s">
        <v>386</v>
      </c>
      <c r="U302" s="503" t="s">
        <v>2</v>
      </c>
      <c r="V302" s="502" t="s">
        <v>388</v>
      </c>
      <c r="W302" s="300" t="s">
        <v>1052</v>
      </c>
      <c r="X302" s="296"/>
      <c r="Y302" s="753" t="s">
        <v>1298</v>
      </c>
      <c r="Z302" s="297">
        <v>243</v>
      </c>
      <c r="AA302" s="753"/>
      <c r="AB302" s="298"/>
      <c r="AC302" s="295"/>
      <c r="AD302" s="296"/>
      <c r="AE302" s="753"/>
      <c r="AF302" s="297"/>
      <c r="AG302" s="753"/>
      <c r="AH302" s="298"/>
      <c r="AI302" s="295"/>
      <c r="AJ302" s="296"/>
      <c r="AK302" s="753"/>
      <c r="AL302" s="297"/>
      <c r="AM302" s="753"/>
      <c r="AN302" s="298"/>
      <c r="AO302" s="783"/>
      <c r="AP302" s="293" t="s">
        <v>584</v>
      </c>
      <c r="AQ302" s="479" t="s">
        <v>128</v>
      </c>
      <c r="AR302" s="479"/>
      <c r="AS302" s="227"/>
    </row>
    <row r="303" spans="1:45" ht="91.95" customHeight="1">
      <c r="A303" s="590">
        <v>247</v>
      </c>
      <c r="B303" s="314" t="s">
        <v>391</v>
      </c>
      <c r="C303" s="235" t="s">
        <v>178</v>
      </c>
      <c r="D303" s="235" t="s">
        <v>170</v>
      </c>
      <c r="E303" s="426">
        <v>248.136</v>
      </c>
      <c r="F303" s="426">
        <v>0</v>
      </c>
      <c r="G303" s="426">
        <v>0</v>
      </c>
      <c r="H303" s="426">
        <f t="shared" si="34"/>
        <v>248.136</v>
      </c>
      <c r="I303" s="426">
        <v>227</v>
      </c>
      <c r="J303" s="735" t="s">
        <v>1787</v>
      </c>
      <c r="K303" s="529" t="s">
        <v>91</v>
      </c>
      <c r="L303" s="530" t="s">
        <v>1788</v>
      </c>
      <c r="M303" s="426">
        <v>279.464</v>
      </c>
      <c r="N303" s="840">
        <v>283.52800000000002</v>
      </c>
      <c r="O303" s="236">
        <f t="shared" si="35"/>
        <v>4.0640000000000214</v>
      </c>
      <c r="P303" s="426">
        <v>0</v>
      </c>
      <c r="Q303" s="475" t="s">
        <v>91</v>
      </c>
      <c r="R303" s="530" t="s">
        <v>1837</v>
      </c>
      <c r="S303" s="480"/>
      <c r="T303" s="498" t="s">
        <v>386</v>
      </c>
      <c r="U303" s="503" t="s">
        <v>2</v>
      </c>
      <c r="V303" s="502" t="s">
        <v>388</v>
      </c>
      <c r="W303" s="300" t="s">
        <v>1052</v>
      </c>
      <c r="X303" s="296"/>
      <c r="Y303" s="753" t="s">
        <v>1303</v>
      </c>
      <c r="Z303" s="297">
        <v>244</v>
      </c>
      <c r="AA303" s="753"/>
      <c r="AB303" s="298"/>
      <c r="AC303" s="295"/>
      <c r="AD303" s="296"/>
      <c r="AE303" s="753"/>
      <c r="AF303" s="297"/>
      <c r="AG303" s="753"/>
      <c r="AH303" s="298"/>
      <c r="AI303" s="295"/>
      <c r="AJ303" s="296"/>
      <c r="AK303" s="753"/>
      <c r="AL303" s="297"/>
      <c r="AM303" s="753"/>
      <c r="AN303" s="298"/>
      <c r="AO303" s="783"/>
      <c r="AP303" s="293" t="s">
        <v>115</v>
      </c>
      <c r="AQ303" s="479" t="s">
        <v>128</v>
      </c>
      <c r="AR303" s="479"/>
      <c r="AS303" s="227"/>
    </row>
    <row r="304" spans="1:45" ht="24" customHeight="1">
      <c r="A304" s="238"/>
      <c r="B304" s="659" t="s">
        <v>392</v>
      </c>
      <c r="C304" s="659"/>
      <c r="D304" s="659"/>
      <c r="E304" s="660"/>
      <c r="F304" s="470"/>
      <c r="G304" s="470"/>
      <c r="H304" s="660"/>
      <c r="I304" s="660"/>
      <c r="J304" s="661"/>
      <c r="K304" s="662"/>
      <c r="L304" s="662"/>
      <c r="M304" s="660"/>
      <c r="N304" s="854"/>
      <c r="O304" s="660"/>
      <c r="P304" s="663"/>
      <c r="Q304" s="523"/>
      <c r="R304" s="664"/>
      <c r="S304" s="658"/>
      <c r="T304" s="658"/>
      <c r="U304" s="658"/>
      <c r="V304" s="665"/>
      <c r="W304" s="639"/>
      <c r="X304" s="639"/>
      <c r="Y304" s="639"/>
      <c r="Z304" s="640"/>
      <c r="AA304" s="639"/>
      <c r="AB304" s="639"/>
      <c r="AC304" s="639"/>
      <c r="AD304" s="639"/>
      <c r="AE304" s="639"/>
      <c r="AF304" s="639"/>
      <c r="AG304" s="639"/>
      <c r="AH304" s="639"/>
      <c r="AI304" s="639"/>
      <c r="AJ304" s="639"/>
      <c r="AK304" s="639"/>
      <c r="AL304" s="639"/>
      <c r="AM304" s="639"/>
      <c r="AN304" s="639"/>
      <c r="AO304" s="639"/>
      <c r="AP304" s="657"/>
      <c r="AQ304" s="658"/>
      <c r="AR304" s="658"/>
      <c r="AS304" s="525"/>
    </row>
    <row r="305" spans="1:45" ht="60" customHeight="1">
      <c r="A305" s="590">
        <v>248</v>
      </c>
      <c r="B305" s="314" t="s">
        <v>1602</v>
      </c>
      <c r="C305" s="235" t="s">
        <v>165</v>
      </c>
      <c r="D305" s="235" t="s">
        <v>170</v>
      </c>
      <c r="E305" s="426">
        <f>194.361-0.753</f>
        <v>193.608</v>
      </c>
      <c r="F305" s="426">
        <v>0</v>
      </c>
      <c r="G305" s="426">
        <v>0</v>
      </c>
      <c r="H305" s="426">
        <f t="shared" ref="H305:H308" si="39">E305+F305-G305</f>
        <v>193.608</v>
      </c>
      <c r="I305" s="681">
        <v>193.6</v>
      </c>
      <c r="J305" s="531" t="s">
        <v>1339</v>
      </c>
      <c r="K305" s="725" t="s">
        <v>91</v>
      </c>
      <c r="L305" s="480" t="s">
        <v>1425</v>
      </c>
      <c r="M305" s="426">
        <v>194.05</v>
      </c>
      <c r="N305" s="840">
        <v>111.134</v>
      </c>
      <c r="O305" s="236">
        <f t="shared" ref="O305:O308" si="40">+N305-M305</f>
        <v>-82.916000000000011</v>
      </c>
      <c r="P305" s="426">
        <v>0</v>
      </c>
      <c r="Q305" s="475" t="s">
        <v>91</v>
      </c>
      <c r="R305" s="314" t="s">
        <v>1661</v>
      </c>
      <c r="S305" s="480"/>
      <c r="T305" s="498" t="s">
        <v>386</v>
      </c>
      <c r="U305" s="503" t="s">
        <v>2</v>
      </c>
      <c r="V305" s="502" t="s">
        <v>388</v>
      </c>
      <c r="W305" s="300" t="s">
        <v>1052</v>
      </c>
      <c r="X305" s="296"/>
      <c r="Y305" s="753" t="s">
        <v>749</v>
      </c>
      <c r="Z305" s="297">
        <v>245</v>
      </c>
      <c r="AA305" s="753"/>
      <c r="AB305" s="298"/>
      <c r="AC305" s="295" t="s">
        <v>1280</v>
      </c>
      <c r="AD305" s="296"/>
      <c r="AE305" s="753" t="s">
        <v>749</v>
      </c>
      <c r="AF305" s="297">
        <v>300</v>
      </c>
      <c r="AG305" s="753"/>
      <c r="AH305" s="298"/>
      <c r="AI305" s="295" t="s">
        <v>1280</v>
      </c>
      <c r="AJ305" s="296"/>
      <c r="AK305" s="753" t="s">
        <v>749</v>
      </c>
      <c r="AL305" s="297">
        <v>356</v>
      </c>
      <c r="AM305" s="753"/>
      <c r="AN305" s="298"/>
      <c r="AO305" s="783" t="s">
        <v>1281</v>
      </c>
      <c r="AP305" s="503"/>
      <c r="AQ305" s="479"/>
      <c r="AR305" s="479"/>
      <c r="AS305" s="227"/>
    </row>
    <row r="306" spans="1:45" ht="60" customHeight="1">
      <c r="A306" s="590">
        <v>249</v>
      </c>
      <c r="B306" s="314" t="s">
        <v>393</v>
      </c>
      <c r="C306" s="235" t="s">
        <v>253</v>
      </c>
      <c r="D306" s="235" t="s">
        <v>170</v>
      </c>
      <c r="E306" s="426">
        <v>223.44300000000001</v>
      </c>
      <c r="F306" s="426">
        <v>0</v>
      </c>
      <c r="G306" s="426">
        <v>0</v>
      </c>
      <c r="H306" s="426">
        <f t="shared" si="39"/>
        <v>223.44300000000001</v>
      </c>
      <c r="I306" s="426">
        <v>215</v>
      </c>
      <c r="J306" s="531" t="s">
        <v>1339</v>
      </c>
      <c r="K306" s="725" t="s">
        <v>91</v>
      </c>
      <c r="L306" s="480" t="s">
        <v>1426</v>
      </c>
      <c r="M306" s="426">
        <v>229.16499999999999</v>
      </c>
      <c r="N306" s="840">
        <v>238.869</v>
      </c>
      <c r="O306" s="236">
        <f t="shared" si="40"/>
        <v>9.7040000000000077</v>
      </c>
      <c r="P306" s="426">
        <v>0</v>
      </c>
      <c r="Q306" s="475" t="s">
        <v>91</v>
      </c>
      <c r="R306" s="314" t="s">
        <v>1603</v>
      </c>
      <c r="S306" s="480"/>
      <c r="T306" s="498" t="s">
        <v>386</v>
      </c>
      <c r="U306" s="503" t="s">
        <v>2</v>
      </c>
      <c r="V306" s="502" t="s">
        <v>388</v>
      </c>
      <c r="W306" s="300" t="s">
        <v>1052</v>
      </c>
      <c r="X306" s="296"/>
      <c r="Y306" s="753" t="s">
        <v>1604</v>
      </c>
      <c r="Z306" s="297">
        <v>246</v>
      </c>
      <c r="AA306" s="753"/>
      <c r="AB306" s="298"/>
      <c r="AC306" s="295" t="s">
        <v>1052</v>
      </c>
      <c r="AD306" s="296"/>
      <c r="AE306" s="753" t="s">
        <v>749</v>
      </c>
      <c r="AF306" s="297">
        <v>141</v>
      </c>
      <c r="AG306" s="753"/>
      <c r="AH306" s="298"/>
      <c r="AI306" s="295"/>
      <c r="AJ306" s="296"/>
      <c r="AK306" s="753"/>
      <c r="AL306" s="297"/>
      <c r="AM306" s="753"/>
      <c r="AN306" s="298"/>
      <c r="AO306" s="783"/>
      <c r="AP306" s="293"/>
      <c r="AQ306" s="479"/>
      <c r="AR306" s="479"/>
      <c r="AS306" s="227"/>
    </row>
    <row r="307" spans="1:45" ht="60" customHeight="1">
      <c r="A307" s="590">
        <v>250</v>
      </c>
      <c r="B307" s="314" t="s">
        <v>394</v>
      </c>
      <c r="C307" s="235" t="s">
        <v>196</v>
      </c>
      <c r="D307" s="235" t="s">
        <v>170</v>
      </c>
      <c r="E307" s="426">
        <v>32.731999999999999</v>
      </c>
      <c r="F307" s="426">
        <v>0</v>
      </c>
      <c r="G307" s="426">
        <v>0</v>
      </c>
      <c r="H307" s="426">
        <f t="shared" si="39"/>
        <v>32.731999999999999</v>
      </c>
      <c r="I307" s="426">
        <v>34</v>
      </c>
      <c r="J307" s="531" t="s">
        <v>1339</v>
      </c>
      <c r="K307" s="529" t="s">
        <v>91</v>
      </c>
      <c r="L307" s="530" t="s">
        <v>1427</v>
      </c>
      <c r="M307" s="426">
        <v>36.527999999999999</v>
      </c>
      <c r="N307" s="840">
        <v>41.463999999999999</v>
      </c>
      <c r="O307" s="236">
        <f t="shared" si="40"/>
        <v>4.9359999999999999</v>
      </c>
      <c r="P307" s="426">
        <v>0</v>
      </c>
      <c r="Q307" s="475" t="s">
        <v>91</v>
      </c>
      <c r="R307" s="314" t="s">
        <v>1605</v>
      </c>
      <c r="S307" s="480"/>
      <c r="T307" s="498" t="s">
        <v>386</v>
      </c>
      <c r="U307" s="503" t="s">
        <v>2</v>
      </c>
      <c r="V307" s="502" t="s">
        <v>388</v>
      </c>
      <c r="W307" s="300" t="s">
        <v>1052</v>
      </c>
      <c r="X307" s="296"/>
      <c r="Y307" s="753" t="s">
        <v>1604</v>
      </c>
      <c r="Z307" s="297">
        <v>247</v>
      </c>
      <c r="AA307" s="753"/>
      <c r="AB307" s="298"/>
      <c r="AC307" s="295"/>
      <c r="AD307" s="296"/>
      <c r="AE307" s="753"/>
      <c r="AF307" s="297"/>
      <c r="AG307" s="753"/>
      <c r="AH307" s="298"/>
      <c r="AI307" s="295"/>
      <c r="AJ307" s="296"/>
      <c r="AK307" s="753"/>
      <c r="AL307" s="297"/>
      <c r="AM307" s="753"/>
      <c r="AN307" s="298"/>
      <c r="AO307" s="783"/>
      <c r="AP307" s="503"/>
      <c r="AQ307" s="479"/>
      <c r="AR307" s="479"/>
      <c r="AS307" s="227"/>
    </row>
    <row r="308" spans="1:45" ht="60" customHeight="1">
      <c r="A308" s="590">
        <v>251</v>
      </c>
      <c r="B308" s="314" t="s">
        <v>600</v>
      </c>
      <c r="C308" s="235" t="s">
        <v>601</v>
      </c>
      <c r="D308" s="235" t="s">
        <v>272</v>
      </c>
      <c r="E308" s="426">
        <v>318.96300000000002</v>
      </c>
      <c r="F308" s="426">
        <v>0</v>
      </c>
      <c r="G308" s="426">
        <v>0</v>
      </c>
      <c r="H308" s="426">
        <f t="shared" si="39"/>
        <v>318.96300000000002</v>
      </c>
      <c r="I308" s="426">
        <v>307</v>
      </c>
      <c r="J308" s="531" t="s">
        <v>1339</v>
      </c>
      <c r="K308" s="529" t="s">
        <v>91</v>
      </c>
      <c r="L308" s="530" t="s">
        <v>1428</v>
      </c>
      <c r="M308" s="426">
        <v>322.79500000000002</v>
      </c>
      <c r="N308" s="840">
        <v>325.53300000000002</v>
      </c>
      <c r="O308" s="236">
        <f t="shared" si="40"/>
        <v>2.7379999999999995</v>
      </c>
      <c r="P308" s="426">
        <v>0</v>
      </c>
      <c r="Q308" s="475" t="s">
        <v>91</v>
      </c>
      <c r="R308" s="314" t="s">
        <v>1606</v>
      </c>
      <c r="S308" s="480"/>
      <c r="T308" s="498" t="s">
        <v>386</v>
      </c>
      <c r="U308" s="503" t="s">
        <v>2</v>
      </c>
      <c r="V308" s="502" t="s">
        <v>388</v>
      </c>
      <c r="W308" s="300" t="s">
        <v>1052</v>
      </c>
      <c r="X308" s="296"/>
      <c r="Y308" s="753" t="s">
        <v>1601</v>
      </c>
      <c r="Z308" s="297">
        <v>248</v>
      </c>
      <c r="AA308" s="753"/>
      <c r="AB308" s="298"/>
      <c r="AC308" s="295"/>
      <c r="AD308" s="296"/>
      <c r="AE308" s="753"/>
      <c r="AF308" s="297"/>
      <c r="AG308" s="753"/>
      <c r="AH308" s="298"/>
      <c r="AI308" s="295"/>
      <c r="AJ308" s="296"/>
      <c r="AK308" s="753"/>
      <c r="AL308" s="297"/>
      <c r="AM308" s="753"/>
      <c r="AN308" s="298"/>
      <c r="AO308" s="783"/>
      <c r="AP308" s="503"/>
      <c r="AQ308" s="479"/>
      <c r="AR308" s="479"/>
      <c r="AS308" s="227"/>
    </row>
    <row r="309" spans="1:45" ht="24" customHeight="1">
      <c r="A309" s="238"/>
      <c r="B309" s="659" t="s">
        <v>395</v>
      </c>
      <c r="C309" s="659"/>
      <c r="D309" s="659"/>
      <c r="E309" s="660"/>
      <c r="F309" s="470"/>
      <c r="G309" s="470"/>
      <c r="H309" s="660"/>
      <c r="I309" s="660"/>
      <c r="J309" s="661"/>
      <c r="K309" s="662"/>
      <c r="L309" s="662"/>
      <c r="M309" s="660"/>
      <c r="N309" s="854"/>
      <c r="O309" s="660"/>
      <c r="P309" s="663"/>
      <c r="Q309" s="523"/>
      <c r="R309" s="664"/>
      <c r="S309" s="658"/>
      <c r="T309" s="658"/>
      <c r="U309" s="658"/>
      <c r="V309" s="665"/>
      <c r="W309" s="639"/>
      <c r="X309" s="639"/>
      <c r="Y309" s="639"/>
      <c r="Z309" s="640"/>
      <c r="AA309" s="639"/>
      <c r="AB309" s="639"/>
      <c r="AC309" s="639"/>
      <c r="AD309" s="639"/>
      <c r="AE309" s="639"/>
      <c r="AF309" s="639"/>
      <c r="AG309" s="639"/>
      <c r="AH309" s="639"/>
      <c r="AI309" s="639"/>
      <c r="AJ309" s="639"/>
      <c r="AK309" s="639"/>
      <c r="AL309" s="639"/>
      <c r="AM309" s="639"/>
      <c r="AN309" s="639"/>
      <c r="AO309" s="639"/>
      <c r="AP309" s="657"/>
      <c r="AQ309" s="658"/>
      <c r="AR309" s="658"/>
      <c r="AS309" s="525"/>
    </row>
    <row r="310" spans="1:45" ht="91.35" customHeight="1">
      <c r="A310" s="590">
        <v>252</v>
      </c>
      <c r="B310" s="314" t="s">
        <v>396</v>
      </c>
      <c r="C310" s="235" t="s">
        <v>177</v>
      </c>
      <c r="D310" s="235" t="s">
        <v>170</v>
      </c>
      <c r="E310" s="426">
        <v>632.43799999999999</v>
      </c>
      <c r="F310" s="426">
        <v>0</v>
      </c>
      <c r="G310" s="426">
        <v>11</v>
      </c>
      <c r="H310" s="426">
        <f t="shared" ref="H310" si="41">E310+F310-G310</f>
        <v>621.43799999999999</v>
      </c>
      <c r="I310" s="426">
        <v>463</v>
      </c>
      <c r="J310" s="531" t="s">
        <v>1339</v>
      </c>
      <c r="K310" s="725" t="s">
        <v>91</v>
      </c>
      <c r="L310" s="480" t="s">
        <v>1429</v>
      </c>
      <c r="M310" s="426">
        <v>490.45499999999998</v>
      </c>
      <c r="N310" s="840">
        <v>498.863</v>
      </c>
      <c r="O310" s="236">
        <f t="shared" si="35"/>
        <v>8.4080000000000155</v>
      </c>
      <c r="P310" s="426">
        <v>0</v>
      </c>
      <c r="Q310" s="475" t="s">
        <v>91</v>
      </c>
      <c r="R310" s="314" t="s">
        <v>1613</v>
      </c>
      <c r="S310" s="480"/>
      <c r="T310" s="498" t="s">
        <v>386</v>
      </c>
      <c r="U310" s="503" t="s">
        <v>2</v>
      </c>
      <c r="V310" s="502" t="s">
        <v>388</v>
      </c>
      <c r="W310" s="300" t="s">
        <v>1052</v>
      </c>
      <c r="X310" s="296"/>
      <c r="Y310" s="753" t="s">
        <v>1298</v>
      </c>
      <c r="Z310" s="297">
        <v>249</v>
      </c>
      <c r="AA310" s="753"/>
      <c r="AB310" s="298"/>
      <c r="AC310" s="295"/>
      <c r="AD310" s="296"/>
      <c r="AE310" s="753"/>
      <c r="AF310" s="297"/>
      <c r="AG310" s="753"/>
      <c r="AH310" s="298"/>
      <c r="AI310" s="295"/>
      <c r="AJ310" s="296"/>
      <c r="AK310" s="753"/>
      <c r="AL310" s="297"/>
      <c r="AM310" s="753"/>
      <c r="AN310" s="298"/>
      <c r="AO310" s="783"/>
      <c r="AP310" s="293" t="s">
        <v>727</v>
      </c>
      <c r="AQ310" s="479" t="s">
        <v>128</v>
      </c>
      <c r="AR310" s="479"/>
      <c r="AS310" s="227"/>
    </row>
    <row r="311" spans="1:45" s="482" customFormat="1" ht="21.6" customHeight="1">
      <c r="A311" s="667"/>
      <c r="B311" s="668" t="s">
        <v>397</v>
      </c>
      <c r="C311" s="668"/>
      <c r="D311" s="668"/>
      <c r="E311" s="669"/>
      <c r="F311" s="670"/>
      <c r="G311" s="670"/>
      <c r="H311" s="669"/>
      <c r="I311" s="669"/>
      <c r="J311" s="531"/>
      <c r="K311" s="672"/>
      <c r="L311" s="672"/>
      <c r="M311" s="669"/>
      <c r="N311" s="855"/>
      <c r="O311" s="669"/>
      <c r="P311" s="673"/>
      <c r="Q311" s="674"/>
      <c r="R311" s="675"/>
      <c r="S311" s="676"/>
      <c r="T311" s="676"/>
      <c r="U311" s="676"/>
      <c r="V311" s="677"/>
      <c r="W311" s="639"/>
      <c r="X311" s="639"/>
      <c r="Y311" s="639"/>
      <c r="Z311" s="640"/>
      <c r="AA311" s="639"/>
      <c r="AB311" s="639"/>
      <c r="AC311" s="639"/>
      <c r="AD311" s="639"/>
      <c r="AE311" s="639"/>
      <c r="AF311" s="639"/>
      <c r="AG311" s="639"/>
      <c r="AH311" s="639"/>
      <c r="AI311" s="639"/>
      <c r="AJ311" s="639"/>
      <c r="AK311" s="639"/>
      <c r="AL311" s="639"/>
      <c r="AM311" s="639"/>
      <c r="AN311" s="639"/>
      <c r="AO311" s="639"/>
      <c r="AP311" s="678"/>
      <c r="AQ311" s="676"/>
      <c r="AR311" s="676"/>
      <c r="AS311" s="679"/>
    </row>
    <row r="312" spans="1:45" ht="24" customHeight="1">
      <c r="A312" s="238"/>
      <c r="B312" s="659" t="s">
        <v>398</v>
      </c>
      <c r="C312" s="659"/>
      <c r="D312" s="659"/>
      <c r="E312" s="660"/>
      <c r="F312" s="470"/>
      <c r="G312" s="470"/>
      <c r="H312" s="660"/>
      <c r="I312" s="660"/>
      <c r="J312" s="661"/>
      <c r="K312" s="662"/>
      <c r="L312" s="662"/>
      <c r="M312" s="660"/>
      <c r="N312" s="854"/>
      <c r="O312" s="660"/>
      <c r="P312" s="663"/>
      <c r="Q312" s="523"/>
      <c r="R312" s="664"/>
      <c r="S312" s="658"/>
      <c r="T312" s="658"/>
      <c r="U312" s="658"/>
      <c r="V312" s="665"/>
      <c r="W312" s="639"/>
      <c r="X312" s="639"/>
      <c r="Y312" s="639"/>
      <c r="Z312" s="640"/>
      <c r="AA312" s="639"/>
      <c r="AB312" s="639"/>
      <c r="AC312" s="639"/>
      <c r="AD312" s="639"/>
      <c r="AE312" s="639"/>
      <c r="AF312" s="639"/>
      <c r="AG312" s="639"/>
      <c r="AH312" s="639"/>
      <c r="AI312" s="639"/>
      <c r="AJ312" s="639"/>
      <c r="AK312" s="639"/>
      <c r="AL312" s="639"/>
      <c r="AM312" s="639"/>
      <c r="AN312" s="639"/>
      <c r="AO312" s="639"/>
      <c r="AP312" s="657"/>
      <c r="AQ312" s="658"/>
      <c r="AR312" s="658"/>
      <c r="AS312" s="525"/>
    </row>
    <row r="313" spans="1:45" ht="110.4" customHeight="1">
      <c r="A313" s="590">
        <v>253</v>
      </c>
      <c r="B313" s="314" t="s">
        <v>399</v>
      </c>
      <c r="C313" s="235" t="s">
        <v>322</v>
      </c>
      <c r="D313" s="235" t="s">
        <v>170</v>
      </c>
      <c r="E313" s="426">
        <v>5.157</v>
      </c>
      <c r="F313" s="426">
        <v>0</v>
      </c>
      <c r="G313" s="426">
        <v>0</v>
      </c>
      <c r="H313" s="426">
        <f t="shared" ref="H313:H365" si="42">E313+F313-G313</f>
        <v>5.157</v>
      </c>
      <c r="I313" s="681">
        <v>3.1</v>
      </c>
      <c r="J313" s="803" t="s">
        <v>1789</v>
      </c>
      <c r="K313" s="529" t="s">
        <v>91</v>
      </c>
      <c r="L313" s="530" t="s">
        <v>1790</v>
      </c>
      <c r="M313" s="426">
        <v>4.7279999999999998</v>
      </c>
      <c r="N313" s="840">
        <v>4.5330000000000004</v>
      </c>
      <c r="O313" s="236">
        <f t="shared" si="35"/>
        <v>-0.1949999999999994</v>
      </c>
      <c r="P313" s="426">
        <v>0</v>
      </c>
      <c r="Q313" s="475" t="s">
        <v>91</v>
      </c>
      <c r="R313" s="314" t="s">
        <v>1811</v>
      </c>
      <c r="S313" s="480"/>
      <c r="T313" s="498" t="s">
        <v>386</v>
      </c>
      <c r="U313" s="503" t="s">
        <v>2</v>
      </c>
      <c r="V313" s="502" t="s">
        <v>400</v>
      </c>
      <c r="W313" s="300" t="s">
        <v>1052</v>
      </c>
      <c r="X313" s="296"/>
      <c r="Y313" s="753" t="s">
        <v>1298</v>
      </c>
      <c r="Z313" s="297">
        <v>250</v>
      </c>
      <c r="AA313" s="753"/>
      <c r="AB313" s="298"/>
      <c r="AC313" s="295"/>
      <c r="AD313" s="296"/>
      <c r="AE313" s="753"/>
      <c r="AF313" s="297"/>
      <c r="AG313" s="753"/>
      <c r="AH313" s="298"/>
      <c r="AI313" s="295"/>
      <c r="AJ313" s="296"/>
      <c r="AK313" s="753"/>
      <c r="AL313" s="297"/>
      <c r="AM313" s="753"/>
      <c r="AN313" s="298"/>
      <c r="AO313" s="783"/>
      <c r="AP313" s="293" t="s">
        <v>115</v>
      </c>
      <c r="AQ313" s="479" t="s">
        <v>128</v>
      </c>
      <c r="AR313" s="479"/>
      <c r="AS313" s="227"/>
    </row>
    <row r="314" spans="1:45" ht="60" customHeight="1">
      <c r="A314" s="590">
        <v>254</v>
      </c>
      <c r="B314" s="314" t="s">
        <v>401</v>
      </c>
      <c r="C314" s="235" t="s">
        <v>322</v>
      </c>
      <c r="D314" s="235" t="s">
        <v>170</v>
      </c>
      <c r="E314" s="426">
        <v>176.38800000000001</v>
      </c>
      <c r="F314" s="426">
        <v>0</v>
      </c>
      <c r="G314" s="426">
        <v>0</v>
      </c>
      <c r="H314" s="426">
        <f t="shared" si="42"/>
        <v>176.38800000000001</v>
      </c>
      <c r="I314" s="426">
        <v>158</v>
      </c>
      <c r="J314" s="531" t="s">
        <v>1339</v>
      </c>
      <c r="K314" s="725" t="s">
        <v>91</v>
      </c>
      <c r="L314" s="480" t="s">
        <v>1430</v>
      </c>
      <c r="M314" s="426">
        <v>190.655</v>
      </c>
      <c r="N314" s="840">
        <v>193.78200000000001</v>
      </c>
      <c r="O314" s="236">
        <f t="shared" si="35"/>
        <v>3.1270000000000095</v>
      </c>
      <c r="P314" s="426">
        <v>0</v>
      </c>
      <c r="Q314" s="475" t="s">
        <v>91</v>
      </c>
      <c r="R314" s="314" t="s">
        <v>1563</v>
      </c>
      <c r="S314" s="480"/>
      <c r="T314" s="498" t="s">
        <v>386</v>
      </c>
      <c r="U314" s="503" t="s">
        <v>2</v>
      </c>
      <c r="V314" s="502" t="s">
        <v>400</v>
      </c>
      <c r="W314" s="300" t="s">
        <v>1052</v>
      </c>
      <c r="X314" s="296"/>
      <c r="Y314" s="753" t="s">
        <v>1300</v>
      </c>
      <c r="Z314" s="297">
        <v>251</v>
      </c>
      <c r="AA314" s="753"/>
      <c r="AB314" s="298"/>
      <c r="AC314" s="295"/>
      <c r="AD314" s="296"/>
      <c r="AE314" s="753"/>
      <c r="AF314" s="297"/>
      <c r="AG314" s="753"/>
      <c r="AH314" s="298"/>
      <c r="AI314" s="295"/>
      <c r="AJ314" s="296"/>
      <c r="AK314" s="753"/>
      <c r="AL314" s="297"/>
      <c r="AM314" s="753"/>
      <c r="AN314" s="298"/>
      <c r="AO314" s="783"/>
      <c r="AP314" s="293" t="s">
        <v>584</v>
      </c>
      <c r="AQ314" s="479" t="s">
        <v>128</v>
      </c>
      <c r="AR314" s="479"/>
      <c r="AS314" s="227"/>
    </row>
    <row r="315" spans="1:45" ht="60" customHeight="1">
      <c r="A315" s="590">
        <v>255</v>
      </c>
      <c r="B315" s="314" t="s">
        <v>402</v>
      </c>
      <c r="C315" s="235" t="s">
        <v>256</v>
      </c>
      <c r="D315" s="235" t="s">
        <v>170</v>
      </c>
      <c r="E315" s="426">
        <v>1075.4259999999999</v>
      </c>
      <c r="F315" s="426">
        <v>0</v>
      </c>
      <c r="G315" s="426">
        <v>0</v>
      </c>
      <c r="H315" s="426">
        <f t="shared" si="42"/>
        <v>1075.4259999999999</v>
      </c>
      <c r="I315" s="426">
        <v>1075</v>
      </c>
      <c r="J315" s="531" t="s">
        <v>1339</v>
      </c>
      <c r="K315" s="725" t="s">
        <v>91</v>
      </c>
      <c r="L315" s="480" t="s">
        <v>1431</v>
      </c>
      <c r="M315" s="426">
        <v>1070.8130000000001</v>
      </c>
      <c r="N315" s="840">
        <v>1031.7190000000001</v>
      </c>
      <c r="O315" s="236">
        <f t="shared" si="35"/>
        <v>-39.094000000000051</v>
      </c>
      <c r="P315" s="426">
        <v>0</v>
      </c>
      <c r="Q315" s="475" t="s">
        <v>91</v>
      </c>
      <c r="R315" s="314" t="s">
        <v>1565</v>
      </c>
      <c r="S315" s="480"/>
      <c r="T315" s="498" t="s">
        <v>386</v>
      </c>
      <c r="U315" s="503" t="s">
        <v>2</v>
      </c>
      <c r="V315" s="502" t="s">
        <v>400</v>
      </c>
      <c r="W315" s="300" t="s">
        <v>1052</v>
      </c>
      <c r="X315" s="296"/>
      <c r="Y315" s="753" t="s">
        <v>1298</v>
      </c>
      <c r="Z315" s="297">
        <v>252</v>
      </c>
      <c r="AA315" s="753"/>
      <c r="AB315" s="298"/>
      <c r="AC315" s="295"/>
      <c r="AD315" s="296"/>
      <c r="AE315" s="753"/>
      <c r="AF315" s="297"/>
      <c r="AG315" s="753"/>
      <c r="AH315" s="298"/>
      <c r="AI315" s="295"/>
      <c r="AJ315" s="296"/>
      <c r="AK315" s="753"/>
      <c r="AL315" s="297"/>
      <c r="AM315" s="753"/>
      <c r="AN315" s="298"/>
      <c r="AO315" s="783"/>
      <c r="AP315" s="293" t="s">
        <v>727</v>
      </c>
      <c r="AQ315" s="479"/>
      <c r="AR315" s="479" t="s">
        <v>128</v>
      </c>
      <c r="AS315" s="227"/>
    </row>
    <row r="316" spans="1:45" ht="60" customHeight="1">
      <c r="A316" s="590">
        <v>256</v>
      </c>
      <c r="B316" s="790" t="s">
        <v>403</v>
      </c>
      <c r="C316" s="496" t="s">
        <v>256</v>
      </c>
      <c r="D316" s="496" t="s">
        <v>170</v>
      </c>
      <c r="E316" s="426">
        <v>40.603999999999999</v>
      </c>
      <c r="F316" s="426">
        <v>0</v>
      </c>
      <c r="G316" s="426">
        <v>0</v>
      </c>
      <c r="H316" s="426">
        <f t="shared" si="42"/>
        <v>40.603999999999999</v>
      </c>
      <c r="I316" s="426">
        <v>31</v>
      </c>
      <c r="J316" s="531" t="s">
        <v>1339</v>
      </c>
      <c r="K316" s="728" t="s">
        <v>91</v>
      </c>
      <c r="L316" s="239" t="s">
        <v>1432</v>
      </c>
      <c r="M316" s="426">
        <v>41.661999999999999</v>
      </c>
      <c r="N316" s="839">
        <v>40.975000000000001</v>
      </c>
      <c r="O316" s="236">
        <f t="shared" si="35"/>
        <v>-0.68699999999999761</v>
      </c>
      <c r="P316" s="426">
        <v>0</v>
      </c>
      <c r="Q316" s="475" t="s">
        <v>91</v>
      </c>
      <c r="R316" s="476" t="s">
        <v>1564</v>
      </c>
      <c r="S316" s="239"/>
      <c r="T316" s="498" t="s">
        <v>386</v>
      </c>
      <c r="U316" s="503" t="s">
        <v>2</v>
      </c>
      <c r="V316" s="502" t="s">
        <v>400</v>
      </c>
      <c r="W316" s="300" t="s">
        <v>1052</v>
      </c>
      <c r="X316" s="296"/>
      <c r="Y316" s="753" t="s">
        <v>1298</v>
      </c>
      <c r="Z316" s="297">
        <v>253</v>
      </c>
      <c r="AA316" s="753"/>
      <c r="AB316" s="298"/>
      <c r="AC316" s="295"/>
      <c r="AD316" s="296"/>
      <c r="AE316" s="753"/>
      <c r="AF316" s="297"/>
      <c r="AG316" s="753"/>
      <c r="AH316" s="298"/>
      <c r="AI316" s="295"/>
      <c r="AJ316" s="296"/>
      <c r="AK316" s="753"/>
      <c r="AL316" s="297"/>
      <c r="AM316" s="753"/>
      <c r="AN316" s="298"/>
      <c r="AO316" s="783"/>
      <c r="AP316" s="293" t="s">
        <v>648</v>
      </c>
      <c r="AQ316" s="479"/>
      <c r="AR316" s="479" t="s">
        <v>128</v>
      </c>
      <c r="AS316" s="227"/>
    </row>
    <row r="317" spans="1:45" ht="60" customHeight="1">
      <c r="A317" s="590">
        <v>257</v>
      </c>
      <c r="B317" s="314" t="s">
        <v>404</v>
      </c>
      <c r="C317" s="235" t="s">
        <v>405</v>
      </c>
      <c r="D317" s="235" t="s">
        <v>170</v>
      </c>
      <c r="E317" s="426">
        <v>11.183</v>
      </c>
      <c r="F317" s="426">
        <v>0</v>
      </c>
      <c r="G317" s="426">
        <v>0</v>
      </c>
      <c r="H317" s="426">
        <f t="shared" si="42"/>
        <v>11.183</v>
      </c>
      <c r="I317" s="426">
        <v>10</v>
      </c>
      <c r="J317" s="803" t="s">
        <v>1791</v>
      </c>
      <c r="K317" s="529" t="s">
        <v>91</v>
      </c>
      <c r="L317" s="530" t="s">
        <v>1792</v>
      </c>
      <c r="M317" s="426">
        <v>15.895</v>
      </c>
      <c r="N317" s="840">
        <v>16.363</v>
      </c>
      <c r="O317" s="236">
        <f t="shared" si="35"/>
        <v>0.46799999999999997</v>
      </c>
      <c r="P317" s="426">
        <v>0</v>
      </c>
      <c r="Q317" s="475" t="s">
        <v>91</v>
      </c>
      <c r="R317" s="314" t="s">
        <v>1803</v>
      </c>
      <c r="S317" s="480"/>
      <c r="T317" s="498" t="s">
        <v>386</v>
      </c>
      <c r="U317" s="503" t="s">
        <v>2</v>
      </c>
      <c r="V317" s="502" t="s">
        <v>400</v>
      </c>
      <c r="W317" s="300" t="s">
        <v>1052</v>
      </c>
      <c r="X317" s="296"/>
      <c r="Y317" s="753" t="s">
        <v>1296</v>
      </c>
      <c r="Z317" s="297">
        <v>254</v>
      </c>
      <c r="AA317" s="753"/>
      <c r="AB317" s="298"/>
      <c r="AC317" s="295"/>
      <c r="AD317" s="296"/>
      <c r="AE317" s="753"/>
      <c r="AF317" s="297"/>
      <c r="AG317" s="753"/>
      <c r="AH317" s="298"/>
      <c r="AI317" s="295"/>
      <c r="AJ317" s="296"/>
      <c r="AK317" s="753"/>
      <c r="AL317" s="297"/>
      <c r="AM317" s="753"/>
      <c r="AN317" s="298"/>
      <c r="AO317" s="783"/>
      <c r="AP317" s="293" t="s">
        <v>115</v>
      </c>
      <c r="AQ317" s="479" t="s">
        <v>128</v>
      </c>
      <c r="AR317" s="479"/>
      <c r="AS317" s="227"/>
    </row>
    <row r="318" spans="1:45" ht="60" customHeight="1">
      <c r="A318" s="590">
        <v>258</v>
      </c>
      <c r="B318" s="314" t="s">
        <v>406</v>
      </c>
      <c r="C318" s="235" t="s">
        <v>191</v>
      </c>
      <c r="D318" s="235" t="s">
        <v>170</v>
      </c>
      <c r="E318" s="426">
        <v>203.70400000000001</v>
      </c>
      <c r="F318" s="426">
        <v>0</v>
      </c>
      <c r="G318" s="426">
        <v>0</v>
      </c>
      <c r="H318" s="426">
        <f t="shared" si="42"/>
        <v>203.70400000000001</v>
      </c>
      <c r="I318" s="426">
        <v>179</v>
      </c>
      <c r="J318" s="531" t="s">
        <v>1339</v>
      </c>
      <c r="K318" s="725" t="s">
        <v>91</v>
      </c>
      <c r="L318" s="480" t="s">
        <v>1433</v>
      </c>
      <c r="M318" s="426">
        <v>203.70400000000001</v>
      </c>
      <c r="N318" s="840">
        <v>204</v>
      </c>
      <c r="O318" s="236">
        <f>+N318-M318</f>
        <v>0.29599999999999227</v>
      </c>
      <c r="P318" s="245">
        <v>0</v>
      </c>
      <c r="Q318" s="475" t="s">
        <v>91</v>
      </c>
      <c r="R318" s="314" t="s">
        <v>1555</v>
      </c>
      <c r="S318" s="480"/>
      <c r="T318" s="498" t="s">
        <v>386</v>
      </c>
      <c r="U318" s="503" t="s">
        <v>2</v>
      </c>
      <c r="V318" s="502" t="s">
        <v>400</v>
      </c>
      <c r="W318" s="300" t="s">
        <v>1052</v>
      </c>
      <c r="X318" s="296"/>
      <c r="Y318" s="753" t="s">
        <v>1296</v>
      </c>
      <c r="Z318" s="297">
        <v>255</v>
      </c>
      <c r="AA318" s="753"/>
      <c r="AB318" s="298"/>
      <c r="AC318" s="295"/>
      <c r="AD318" s="296"/>
      <c r="AE318" s="753"/>
      <c r="AF318" s="297"/>
      <c r="AG318" s="753"/>
      <c r="AH318" s="298"/>
      <c r="AI318" s="295"/>
      <c r="AJ318" s="296"/>
      <c r="AK318" s="753"/>
      <c r="AL318" s="297"/>
      <c r="AM318" s="753"/>
      <c r="AN318" s="298"/>
      <c r="AO318" s="783"/>
      <c r="AP318" s="293" t="s">
        <v>584</v>
      </c>
      <c r="AQ318" s="479"/>
      <c r="AR318" s="479" t="s">
        <v>128</v>
      </c>
      <c r="AS318" s="227"/>
    </row>
    <row r="319" spans="1:45" ht="60" customHeight="1">
      <c r="A319" s="590">
        <v>259</v>
      </c>
      <c r="B319" s="314" t="s">
        <v>407</v>
      </c>
      <c r="C319" s="235" t="s">
        <v>256</v>
      </c>
      <c r="D319" s="235" t="s">
        <v>170</v>
      </c>
      <c r="E319" s="426">
        <v>7279.1689999999999</v>
      </c>
      <c r="F319" s="426">
        <v>0</v>
      </c>
      <c r="G319" s="426">
        <v>0</v>
      </c>
      <c r="H319" s="426">
        <f t="shared" si="42"/>
        <v>7279.1689999999999</v>
      </c>
      <c r="I319" s="426">
        <v>7276</v>
      </c>
      <c r="J319" s="531" t="s">
        <v>1339</v>
      </c>
      <c r="K319" s="725" t="s">
        <v>91</v>
      </c>
      <c r="L319" s="480" t="s">
        <v>1434</v>
      </c>
      <c r="M319" s="426">
        <v>7201</v>
      </c>
      <c r="N319" s="840">
        <v>7038</v>
      </c>
      <c r="O319" s="236">
        <f t="shared" si="35"/>
        <v>-163</v>
      </c>
      <c r="P319" s="426">
        <v>0</v>
      </c>
      <c r="Q319" s="475" t="s">
        <v>91</v>
      </c>
      <c r="R319" s="314" t="s">
        <v>1556</v>
      </c>
      <c r="S319" s="480"/>
      <c r="T319" s="498" t="s">
        <v>386</v>
      </c>
      <c r="U319" s="503" t="s">
        <v>2</v>
      </c>
      <c r="V319" s="502" t="s">
        <v>408</v>
      </c>
      <c r="W319" s="300" t="s">
        <v>1052</v>
      </c>
      <c r="X319" s="296"/>
      <c r="Y319" s="753" t="s">
        <v>1299</v>
      </c>
      <c r="Z319" s="297">
        <v>256</v>
      </c>
      <c r="AA319" s="753"/>
      <c r="AB319" s="298"/>
      <c r="AC319" s="295"/>
      <c r="AD319" s="296"/>
      <c r="AE319" s="753"/>
      <c r="AF319" s="297"/>
      <c r="AG319" s="753"/>
      <c r="AH319" s="298"/>
      <c r="AI319" s="295"/>
      <c r="AJ319" s="296"/>
      <c r="AK319" s="753"/>
      <c r="AL319" s="297"/>
      <c r="AM319" s="753"/>
      <c r="AN319" s="298"/>
      <c r="AO319" s="783"/>
      <c r="AP319" s="293" t="s">
        <v>1222</v>
      </c>
      <c r="AQ319" s="479"/>
      <c r="AR319" s="479" t="s">
        <v>128</v>
      </c>
      <c r="AS319" s="227"/>
    </row>
    <row r="320" spans="1:45" ht="24" customHeight="1">
      <c r="A320" s="238"/>
      <c r="B320" s="659" t="s">
        <v>409</v>
      </c>
      <c r="C320" s="659"/>
      <c r="D320" s="659"/>
      <c r="E320" s="660"/>
      <c r="F320" s="470"/>
      <c r="G320" s="470"/>
      <c r="H320" s="660"/>
      <c r="I320" s="660"/>
      <c r="J320" s="661"/>
      <c r="K320" s="662"/>
      <c r="L320" s="662"/>
      <c r="M320" s="660"/>
      <c r="N320" s="854"/>
      <c r="O320" s="660"/>
      <c r="P320" s="663"/>
      <c r="Q320" s="523"/>
      <c r="R320" s="664"/>
      <c r="S320" s="658"/>
      <c r="T320" s="658"/>
      <c r="U320" s="658"/>
      <c r="V320" s="665"/>
      <c r="W320" s="639"/>
      <c r="X320" s="639"/>
      <c r="Y320" s="639"/>
      <c r="Z320" s="640"/>
      <c r="AA320" s="639"/>
      <c r="AB320" s="639"/>
      <c r="AC320" s="639"/>
      <c r="AD320" s="639"/>
      <c r="AE320" s="639"/>
      <c r="AF320" s="639"/>
      <c r="AG320" s="639"/>
      <c r="AH320" s="639"/>
      <c r="AI320" s="639"/>
      <c r="AJ320" s="639"/>
      <c r="AK320" s="639"/>
      <c r="AL320" s="639"/>
      <c r="AM320" s="639"/>
      <c r="AN320" s="639"/>
      <c r="AO320" s="639"/>
      <c r="AP320" s="657"/>
      <c r="AQ320" s="658"/>
      <c r="AR320" s="658"/>
      <c r="AS320" s="525"/>
    </row>
    <row r="321" spans="1:45" ht="60" customHeight="1">
      <c r="A321" s="590">
        <v>260</v>
      </c>
      <c r="B321" s="314" t="s">
        <v>410</v>
      </c>
      <c r="C321" s="235" t="s">
        <v>256</v>
      </c>
      <c r="D321" s="235" t="s">
        <v>170</v>
      </c>
      <c r="E321" s="426">
        <v>11206.563</v>
      </c>
      <c r="F321" s="426">
        <v>78.875</v>
      </c>
      <c r="G321" s="234">
        <v>202</v>
      </c>
      <c r="H321" s="426">
        <f>ROUNDDOWN(E321+F321-G321,0)</f>
        <v>11083</v>
      </c>
      <c r="I321" s="426">
        <v>10775</v>
      </c>
      <c r="J321" s="531" t="s">
        <v>1339</v>
      </c>
      <c r="K321" s="725" t="s">
        <v>91</v>
      </c>
      <c r="L321" s="480" t="s">
        <v>1435</v>
      </c>
      <c r="M321" s="426">
        <v>11192.492</v>
      </c>
      <c r="N321" s="840">
        <v>11164</v>
      </c>
      <c r="O321" s="236">
        <f t="shared" si="35"/>
        <v>-28.492000000000189</v>
      </c>
      <c r="P321" s="426">
        <v>0</v>
      </c>
      <c r="Q321" s="475" t="s">
        <v>91</v>
      </c>
      <c r="R321" s="314" t="s">
        <v>1559</v>
      </c>
      <c r="S321" s="480"/>
      <c r="T321" s="498" t="s">
        <v>386</v>
      </c>
      <c r="U321" s="503" t="s">
        <v>2</v>
      </c>
      <c r="V321" s="502" t="s">
        <v>400</v>
      </c>
      <c r="W321" s="300" t="s">
        <v>1052</v>
      </c>
      <c r="X321" s="296"/>
      <c r="Y321" s="753" t="s">
        <v>1300</v>
      </c>
      <c r="Z321" s="297">
        <v>257</v>
      </c>
      <c r="AA321" s="753"/>
      <c r="AB321" s="298"/>
      <c r="AC321" s="295"/>
      <c r="AD321" s="296"/>
      <c r="AE321" s="753"/>
      <c r="AF321" s="297"/>
      <c r="AG321" s="753"/>
      <c r="AH321" s="298"/>
      <c r="AI321" s="295"/>
      <c r="AJ321" s="296"/>
      <c r="AK321" s="753"/>
      <c r="AL321" s="297"/>
      <c r="AM321" s="753"/>
      <c r="AN321" s="298"/>
      <c r="AO321" s="783"/>
      <c r="AP321" s="503" t="s">
        <v>648</v>
      </c>
      <c r="AQ321" s="479" t="s">
        <v>128</v>
      </c>
      <c r="AR321" s="479" t="s">
        <v>128</v>
      </c>
      <c r="AS321" s="227"/>
    </row>
    <row r="322" spans="1:45" ht="24" customHeight="1">
      <c r="A322" s="238"/>
      <c r="B322" s="659" t="s">
        <v>411</v>
      </c>
      <c r="C322" s="659"/>
      <c r="D322" s="659"/>
      <c r="E322" s="660"/>
      <c r="F322" s="470"/>
      <c r="G322" s="470"/>
      <c r="H322" s="660"/>
      <c r="I322" s="660"/>
      <c r="J322" s="661"/>
      <c r="K322" s="662"/>
      <c r="L322" s="662"/>
      <c r="M322" s="660"/>
      <c r="N322" s="854"/>
      <c r="O322" s="660"/>
      <c r="P322" s="663"/>
      <c r="Q322" s="523"/>
      <c r="R322" s="664"/>
      <c r="S322" s="658"/>
      <c r="T322" s="658"/>
      <c r="U322" s="658"/>
      <c r="V322" s="665"/>
      <c r="W322" s="639"/>
      <c r="X322" s="639"/>
      <c r="Y322" s="639"/>
      <c r="Z322" s="640"/>
      <c r="AA322" s="639"/>
      <c r="AB322" s="639"/>
      <c r="AC322" s="639"/>
      <c r="AD322" s="639"/>
      <c r="AE322" s="639"/>
      <c r="AF322" s="639"/>
      <c r="AG322" s="639"/>
      <c r="AH322" s="639"/>
      <c r="AI322" s="639"/>
      <c r="AJ322" s="639"/>
      <c r="AK322" s="639"/>
      <c r="AL322" s="639"/>
      <c r="AM322" s="639"/>
      <c r="AN322" s="639"/>
      <c r="AO322" s="639"/>
      <c r="AP322" s="657"/>
      <c r="AQ322" s="658"/>
      <c r="AR322" s="658"/>
      <c r="AS322" s="525"/>
    </row>
    <row r="323" spans="1:45" ht="98.1" customHeight="1">
      <c r="A323" s="590">
        <v>261</v>
      </c>
      <c r="B323" s="314" t="s">
        <v>412</v>
      </c>
      <c r="C323" s="235" t="s">
        <v>230</v>
      </c>
      <c r="D323" s="235" t="s">
        <v>170</v>
      </c>
      <c r="E323" s="426">
        <v>685.60599999999999</v>
      </c>
      <c r="F323" s="426">
        <v>0</v>
      </c>
      <c r="G323" s="234">
        <v>0</v>
      </c>
      <c r="H323" s="426">
        <f t="shared" si="42"/>
        <v>685.60599999999999</v>
      </c>
      <c r="I323" s="426">
        <v>639</v>
      </c>
      <c r="J323" s="531" t="s">
        <v>1339</v>
      </c>
      <c r="K323" s="725" t="s">
        <v>91</v>
      </c>
      <c r="L323" s="480" t="s">
        <v>1436</v>
      </c>
      <c r="M323" s="426">
        <v>662.10799999999995</v>
      </c>
      <c r="N323" s="840">
        <v>1453</v>
      </c>
      <c r="O323" s="236">
        <f t="shared" si="35"/>
        <v>790.89200000000005</v>
      </c>
      <c r="P323" s="426">
        <v>0</v>
      </c>
      <c r="Q323" s="475" t="s">
        <v>91</v>
      </c>
      <c r="R323" s="314" t="s">
        <v>1616</v>
      </c>
      <c r="S323" s="480"/>
      <c r="T323" s="498" t="s">
        <v>386</v>
      </c>
      <c r="U323" s="503" t="s">
        <v>2</v>
      </c>
      <c r="V323" s="502" t="s">
        <v>400</v>
      </c>
      <c r="W323" s="300" t="s">
        <v>1052</v>
      </c>
      <c r="X323" s="296"/>
      <c r="Y323" s="753" t="s">
        <v>1296</v>
      </c>
      <c r="Z323" s="297">
        <v>259</v>
      </c>
      <c r="AA323" s="753"/>
      <c r="AB323" s="298"/>
      <c r="AC323" s="295"/>
      <c r="AD323" s="296"/>
      <c r="AE323" s="753"/>
      <c r="AF323" s="297"/>
      <c r="AG323" s="753"/>
      <c r="AH323" s="298"/>
      <c r="AI323" s="295"/>
      <c r="AJ323" s="296"/>
      <c r="AK323" s="753"/>
      <c r="AL323" s="297"/>
      <c r="AM323" s="753"/>
      <c r="AN323" s="298"/>
      <c r="AO323" s="783"/>
      <c r="AP323" s="293" t="s">
        <v>727</v>
      </c>
      <c r="AQ323" s="479" t="s">
        <v>128</v>
      </c>
      <c r="AR323" s="479" t="s">
        <v>128</v>
      </c>
      <c r="AS323" s="227"/>
    </row>
    <row r="324" spans="1:45" ht="24" customHeight="1">
      <c r="A324" s="238"/>
      <c r="B324" s="659" t="s">
        <v>413</v>
      </c>
      <c r="C324" s="659"/>
      <c r="D324" s="659"/>
      <c r="E324" s="660"/>
      <c r="F324" s="470"/>
      <c r="G324" s="470"/>
      <c r="H324" s="660"/>
      <c r="I324" s="660"/>
      <c r="J324" s="661"/>
      <c r="K324" s="662"/>
      <c r="L324" s="662"/>
      <c r="M324" s="660"/>
      <c r="N324" s="854"/>
      <c r="O324" s="660"/>
      <c r="P324" s="663"/>
      <c r="Q324" s="523"/>
      <c r="R324" s="664"/>
      <c r="S324" s="658"/>
      <c r="T324" s="658"/>
      <c r="U324" s="658"/>
      <c r="V324" s="665"/>
      <c r="W324" s="639"/>
      <c r="X324" s="639"/>
      <c r="Y324" s="639"/>
      <c r="Z324" s="640"/>
      <c r="AA324" s="639"/>
      <c r="AB324" s="639"/>
      <c r="AC324" s="639"/>
      <c r="AD324" s="639"/>
      <c r="AE324" s="639"/>
      <c r="AF324" s="639"/>
      <c r="AG324" s="639"/>
      <c r="AH324" s="639"/>
      <c r="AI324" s="639"/>
      <c r="AJ324" s="639"/>
      <c r="AK324" s="639"/>
      <c r="AL324" s="639"/>
      <c r="AM324" s="639"/>
      <c r="AN324" s="639"/>
      <c r="AO324" s="639"/>
      <c r="AP324" s="657"/>
      <c r="AQ324" s="658"/>
      <c r="AR324" s="658"/>
      <c r="AS324" s="525"/>
    </row>
    <row r="325" spans="1:45" ht="78" customHeight="1">
      <c r="A325" s="590">
        <v>262</v>
      </c>
      <c r="B325" s="314" t="s">
        <v>1070</v>
      </c>
      <c r="C325" s="235" t="s">
        <v>196</v>
      </c>
      <c r="D325" s="235" t="s">
        <v>170</v>
      </c>
      <c r="E325" s="426">
        <v>19.484999999999999</v>
      </c>
      <c r="F325" s="426">
        <v>0</v>
      </c>
      <c r="G325" s="234">
        <v>0</v>
      </c>
      <c r="H325" s="426">
        <f t="shared" ref="H325" si="43">E325+F325-G325</f>
        <v>19.484999999999999</v>
      </c>
      <c r="I325" s="426">
        <v>12</v>
      </c>
      <c r="J325" s="531" t="s">
        <v>1339</v>
      </c>
      <c r="K325" s="534" t="s">
        <v>91</v>
      </c>
      <c r="L325" s="530" t="s">
        <v>1448</v>
      </c>
      <c r="M325" s="426">
        <v>19.498000000000001</v>
      </c>
      <c r="N325" s="840">
        <v>20.286000000000001</v>
      </c>
      <c r="O325" s="236">
        <f t="shared" ref="O325" si="44">+N325-M325</f>
        <v>0.78800000000000026</v>
      </c>
      <c r="P325" s="426">
        <v>0</v>
      </c>
      <c r="Q325" s="475" t="s">
        <v>91</v>
      </c>
      <c r="R325" s="314" t="s">
        <v>1607</v>
      </c>
      <c r="S325" s="480"/>
      <c r="T325" s="498" t="s">
        <v>386</v>
      </c>
      <c r="U325" s="503" t="s">
        <v>2</v>
      </c>
      <c r="V325" s="502" t="s">
        <v>414</v>
      </c>
      <c r="W325" s="300" t="s">
        <v>1052</v>
      </c>
      <c r="X325" s="296"/>
      <c r="Y325" s="753" t="s">
        <v>749</v>
      </c>
      <c r="Z325" s="297">
        <v>260</v>
      </c>
      <c r="AA325" s="753"/>
      <c r="AB325" s="298"/>
      <c r="AC325" s="295" t="s">
        <v>1052</v>
      </c>
      <c r="AD325" s="296"/>
      <c r="AE325" s="753" t="s">
        <v>1601</v>
      </c>
      <c r="AF325" s="297">
        <v>106</v>
      </c>
      <c r="AG325" s="753"/>
      <c r="AH325" s="298"/>
      <c r="AI325" s="295"/>
      <c r="AJ325" s="296"/>
      <c r="AK325" s="753"/>
      <c r="AL325" s="297"/>
      <c r="AM325" s="753"/>
      <c r="AN325" s="298"/>
      <c r="AO325" s="783"/>
      <c r="AP325" s="293"/>
      <c r="AQ325" s="479"/>
      <c r="AR325" s="479"/>
      <c r="AS325" s="227"/>
    </row>
    <row r="326" spans="1:45" s="482" customFormat="1" ht="21.6" customHeight="1">
      <c r="A326" s="667"/>
      <c r="B326" s="668" t="s">
        <v>415</v>
      </c>
      <c r="C326" s="668"/>
      <c r="D326" s="668"/>
      <c r="E326" s="669"/>
      <c r="F326" s="670"/>
      <c r="G326" s="670"/>
      <c r="H326" s="669"/>
      <c r="I326" s="669"/>
      <c r="J326" s="671"/>
      <c r="K326" s="672"/>
      <c r="L326" s="672"/>
      <c r="M326" s="669"/>
      <c r="N326" s="855"/>
      <c r="O326" s="669"/>
      <c r="P326" s="673"/>
      <c r="Q326" s="674"/>
      <c r="R326" s="675"/>
      <c r="S326" s="676"/>
      <c r="T326" s="676"/>
      <c r="U326" s="676"/>
      <c r="V326" s="677"/>
      <c r="W326" s="639"/>
      <c r="X326" s="639"/>
      <c r="Y326" s="639"/>
      <c r="Z326" s="640"/>
      <c r="AA326" s="639"/>
      <c r="AB326" s="639"/>
      <c r="AC326" s="639"/>
      <c r="AD326" s="639"/>
      <c r="AE326" s="639"/>
      <c r="AF326" s="639"/>
      <c r="AG326" s="639"/>
      <c r="AH326" s="639"/>
      <c r="AI326" s="639"/>
      <c r="AJ326" s="639"/>
      <c r="AK326" s="639"/>
      <c r="AL326" s="639"/>
      <c r="AM326" s="639"/>
      <c r="AN326" s="639"/>
      <c r="AO326" s="639"/>
      <c r="AP326" s="678"/>
      <c r="AQ326" s="676"/>
      <c r="AR326" s="676"/>
      <c r="AS326" s="679"/>
    </row>
    <row r="327" spans="1:45" ht="24" customHeight="1">
      <c r="A327" s="238"/>
      <c r="B327" s="659" t="s">
        <v>416</v>
      </c>
      <c r="C327" s="659"/>
      <c r="D327" s="659"/>
      <c r="E327" s="660"/>
      <c r="F327" s="470"/>
      <c r="G327" s="470"/>
      <c r="H327" s="660"/>
      <c r="I327" s="660"/>
      <c r="J327" s="661"/>
      <c r="K327" s="662"/>
      <c r="L327" s="662"/>
      <c r="M327" s="660"/>
      <c r="N327" s="854"/>
      <c r="O327" s="660"/>
      <c r="P327" s="663"/>
      <c r="Q327" s="523"/>
      <c r="R327" s="664"/>
      <c r="S327" s="658"/>
      <c r="T327" s="658"/>
      <c r="U327" s="658"/>
      <c r="V327" s="665"/>
      <c r="W327" s="639"/>
      <c r="X327" s="639"/>
      <c r="Y327" s="639"/>
      <c r="Z327" s="640"/>
      <c r="AA327" s="639"/>
      <c r="AB327" s="639"/>
      <c r="AC327" s="639"/>
      <c r="AD327" s="639"/>
      <c r="AE327" s="639"/>
      <c r="AF327" s="639"/>
      <c r="AG327" s="639"/>
      <c r="AH327" s="639"/>
      <c r="AI327" s="639"/>
      <c r="AJ327" s="639"/>
      <c r="AK327" s="639"/>
      <c r="AL327" s="639"/>
      <c r="AM327" s="639"/>
      <c r="AN327" s="639"/>
      <c r="AO327" s="639"/>
      <c r="AP327" s="657"/>
      <c r="AQ327" s="658"/>
      <c r="AR327" s="658"/>
      <c r="AS327" s="525"/>
    </row>
    <row r="328" spans="1:45" ht="60" customHeight="1">
      <c r="A328" s="590">
        <v>263</v>
      </c>
      <c r="B328" s="314" t="s">
        <v>417</v>
      </c>
      <c r="C328" s="235" t="s">
        <v>226</v>
      </c>
      <c r="D328" s="235" t="s">
        <v>170</v>
      </c>
      <c r="E328" s="426">
        <v>45.103999999999999</v>
      </c>
      <c r="F328" s="426">
        <v>0</v>
      </c>
      <c r="G328" s="237">
        <v>0</v>
      </c>
      <c r="H328" s="426">
        <f t="shared" ref="H328:H332" si="45">E328+F328-G328</f>
        <v>45.103999999999999</v>
      </c>
      <c r="I328" s="426">
        <v>35.810904000000001</v>
      </c>
      <c r="J328" s="531" t="s">
        <v>1339</v>
      </c>
      <c r="K328" s="529" t="s">
        <v>91</v>
      </c>
      <c r="L328" s="530" t="s">
        <v>1487</v>
      </c>
      <c r="M328" s="426">
        <v>47.911000000000001</v>
      </c>
      <c r="N328" s="840">
        <v>42.456000000000003</v>
      </c>
      <c r="O328" s="236">
        <f t="shared" ref="O328:O332" si="46">+N328-M328</f>
        <v>-5.4549999999999983</v>
      </c>
      <c r="P328" s="769">
        <v>0</v>
      </c>
      <c r="Q328" s="475" t="s">
        <v>91</v>
      </c>
      <c r="R328" s="314" t="s">
        <v>1636</v>
      </c>
      <c r="S328" s="480"/>
      <c r="T328" s="498" t="s">
        <v>623</v>
      </c>
      <c r="U328" s="503" t="s">
        <v>2</v>
      </c>
      <c r="V328" s="502" t="s">
        <v>418</v>
      </c>
      <c r="W328" s="300" t="s">
        <v>1052</v>
      </c>
      <c r="X328" s="296"/>
      <c r="Y328" s="753" t="s">
        <v>1352</v>
      </c>
      <c r="Z328" s="297">
        <v>261</v>
      </c>
      <c r="AA328" s="753"/>
      <c r="AB328" s="298"/>
      <c r="AC328" s="295"/>
      <c r="AD328" s="296"/>
      <c r="AE328" s="753"/>
      <c r="AF328" s="297"/>
      <c r="AG328" s="753"/>
      <c r="AH328" s="298"/>
      <c r="AI328" s="295"/>
      <c r="AJ328" s="296"/>
      <c r="AK328" s="753"/>
      <c r="AL328" s="297"/>
      <c r="AM328" s="753"/>
      <c r="AN328" s="298"/>
      <c r="AO328" s="783"/>
      <c r="AP328" s="293" t="s">
        <v>584</v>
      </c>
      <c r="AQ328" s="479" t="s">
        <v>128</v>
      </c>
      <c r="AR328" s="479"/>
      <c r="AS328" s="227"/>
    </row>
    <row r="329" spans="1:45" ht="60" customHeight="1">
      <c r="A329" s="590">
        <v>264</v>
      </c>
      <c r="B329" s="314" t="s">
        <v>419</v>
      </c>
      <c r="C329" s="235" t="s">
        <v>253</v>
      </c>
      <c r="D329" s="235" t="s">
        <v>170</v>
      </c>
      <c r="E329" s="426">
        <v>23.754999999999999</v>
      </c>
      <c r="F329" s="426">
        <v>0</v>
      </c>
      <c r="G329" s="237">
        <v>0</v>
      </c>
      <c r="H329" s="426">
        <f t="shared" si="45"/>
        <v>23.754999999999999</v>
      </c>
      <c r="I329" s="426">
        <v>23.65</v>
      </c>
      <c r="J329" s="531" t="s">
        <v>1339</v>
      </c>
      <c r="K329" s="529" t="s">
        <v>91</v>
      </c>
      <c r="L329" s="530" t="s">
        <v>1488</v>
      </c>
      <c r="M329" s="426">
        <v>21.082999999999998</v>
      </c>
      <c r="N329" s="840">
        <v>21.097999999999999</v>
      </c>
      <c r="O329" s="236">
        <f t="shared" si="46"/>
        <v>1.5000000000000568E-2</v>
      </c>
      <c r="P329" s="769">
        <v>0</v>
      </c>
      <c r="Q329" s="475" t="s">
        <v>91</v>
      </c>
      <c r="R329" s="314" t="s">
        <v>1637</v>
      </c>
      <c r="S329" s="480"/>
      <c r="T329" s="498" t="s">
        <v>623</v>
      </c>
      <c r="U329" s="503" t="s">
        <v>2</v>
      </c>
      <c r="V329" s="502" t="s">
        <v>418</v>
      </c>
      <c r="W329" s="300" t="s">
        <v>1052</v>
      </c>
      <c r="X329" s="296"/>
      <c r="Y329" s="753" t="s">
        <v>1352</v>
      </c>
      <c r="Z329" s="297">
        <v>262</v>
      </c>
      <c r="AA329" s="753"/>
      <c r="AB329" s="298"/>
      <c r="AC329" s="295"/>
      <c r="AD329" s="296"/>
      <c r="AE329" s="753"/>
      <c r="AF329" s="297"/>
      <c r="AG329" s="753"/>
      <c r="AH329" s="298"/>
      <c r="AI329" s="295"/>
      <c r="AJ329" s="296"/>
      <c r="AK329" s="753"/>
      <c r="AL329" s="297"/>
      <c r="AM329" s="753"/>
      <c r="AN329" s="298"/>
      <c r="AO329" s="783"/>
      <c r="AP329" s="293" t="s">
        <v>727</v>
      </c>
      <c r="AQ329" s="479" t="s">
        <v>128</v>
      </c>
      <c r="AR329" s="479"/>
      <c r="AS329" s="227"/>
    </row>
    <row r="330" spans="1:45" ht="60" customHeight="1">
      <c r="A330" s="590">
        <v>265</v>
      </c>
      <c r="B330" s="314" t="s">
        <v>420</v>
      </c>
      <c r="C330" s="235" t="s">
        <v>191</v>
      </c>
      <c r="D330" s="235" t="s">
        <v>170</v>
      </c>
      <c r="E330" s="426">
        <v>20.099</v>
      </c>
      <c r="F330" s="426">
        <v>0</v>
      </c>
      <c r="G330" s="237">
        <v>0</v>
      </c>
      <c r="H330" s="426">
        <f t="shared" si="45"/>
        <v>20.099</v>
      </c>
      <c r="I330" s="426">
        <v>18.149999999999999</v>
      </c>
      <c r="J330" s="531" t="s">
        <v>1339</v>
      </c>
      <c r="K330" s="529" t="s">
        <v>91</v>
      </c>
      <c r="L330" s="530" t="s">
        <v>1489</v>
      </c>
      <c r="M330" s="426">
        <v>20.73</v>
      </c>
      <c r="N330" s="840">
        <v>20.777999999999999</v>
      </c>
      <c r="O330" s="236">
        <f t="shared" si="46"/>
        <v>4.7999999999998266E-2</v>
      </c>
      <c r="P330" s="769">
        <v>0</v>
      </c>
      <c r="Q330" s="475" t="s">
        <v>91</v>
      </c>
      <c r="R330" s="314" t="s">
        <v>1638</v>
      </c>
      <c r="S330" s="480"/>
      <c r="T330" s="498" t="s">
        <v>623</v>
      </c>
      <c r="U330" s="503" t="s">
        <v>2</v>
      </c>
      <c r="V330" s="502" t="s">
        <v>418</v>
      </c>
      <c r="W330" s="300" t="s">
        <v>1052</v>
      </c>
      <c r="X330" s="296"/>
      <c r="Y330" s="753" t="s">
        <v>1352</v>
      </c>
      <c r="Z330" s="297">
        <v>263</v>
      </c>
      <c r="AA330" s="753"/>
      <c r="AB330" s="298"/>
      <c r="AC330" s="295"/>
      <c r="AD330" s="296"/>
      <c r="AE330" s="753"/>
      <c r="AF330" s="297"/>
      <c r="AG330" s="753"/>
      <c r="AH330" s="298"/>
      <c r="AI330" s="295"/>
      <c r="AJ330" s="296"/>
      <c r="AK330" s="753"/>
      <c r="AL330" s="297"/>
      <c r="AM330" s="753"/>
      <c r="AN330" s="298"/>
      <c r="AO330" s="783"/>
      <c r="AP330" s="503" t="s">
        <v>648</v>
      </c>
      <c r="AQ330" s="479" t="s">
        <v>128</v>
      </c>
      <c r="AR330" s="479"/>
      <c r="AS330" s="227"/>
    </row>
    <row r="331" spans="1:45" ht="60" customHeight="1">
      <c r="A331" s="590">
        <v>266</v>
      </c>
      <c r="B331" s="314" t="s">
        <v>421</v>
      </c>
      <c r="C331" s="235" t="s">
        <v>226</v>
      </c>
      <c r="D331" s="235" t="s">
        <v>170</v>
      </c>
      <c r="E331" s="426">
        <v>35.234999999999999</v>
      </c>
      <c r="F331" s="426">
        <v>0</v>
      </c>
      <c r="G331" s="237">
        <v>0</v>
      </c>
      <c r="H331" s="426">
        <f t="shared" si="45"/>
        <v>35.234999999999999</v>
      </c>
      <c r="I331" s="426">
        <v>31</v>
      </c>
      <c r="J331" s="531" t="s">
        <v>1339</v>
      </c>
      <c r="K331" s="529" t="s">
        <v>91</v>
      </c>
      <c r="L331" s="530" t="s">
        <v>1490</v>
      </c>
      <c r="M331" s="426">
        <v>31.545000000000002</v>
      </c>
      <c r="N331" s="840">
        <v>32.173999999999999</v>
      </c>
      <c r="O331" s="236">
        <f t="shared" si="46"/>
        <v>0.62899999999999778</v>
      </c>
      <c r="P331" s="426">
        <v>0</v>
      </c>
      <c r="Q331" s="475" t="s">
        <v>91</v>
      </c>
      <c r="R331" s="314" t="s">
        <v>1639</v>
      </c>
      <c r="S331" s="480"/>
      <c r="T331" s="498" t="s">
        <v>623</v>
      </c>
      <c r="U331" s="503" t="s">
        <v>2</v>
      </c>
      <c r="V331" s="502" t="s">
        <v>418</v>
      </c>
      <c r="W331" s="300" t="s">
        <v>1052</v>
      </c>
      <c r="X331" s="296"/>
      <c r="Y331" s="753" t="s">
        <v>1640</v>
      </c>
      <c r="Z331" s="297">
        <v>264</v>
      </c>
      <c r="AA331" s="753"/>
      <c r="AB331" s="298"/>
      <c r="AC331" s="295"/>
      <c r="AD331" s="296"/>
      <c r="AE331" s="753"/>
      <c r="AF331" s="297"/>
      <c r="AG331" s="753"/>
      <c r="AH331" s="298"/>
      <c r="AI331" s="295"/>
      <c r="AJ331" s="296"/>
      <c r="AK331" s="753"/>
      <c r="AL331" s="297"/>
      <c r="AM331" s="753"/>
      <c r="AN331" s="298"/>
      <c r="AO331" s="783"/>
      <c r="AP331" s="293" t="s">
        <v>584</v>
      </c>
      <c r="AQ331" s="479" t="s">
        <v>128</v>
      </c>
      <c r="AR331" s="479"/>
      <c r="AS331" s="227"/>
    </row>
    <row r="332" spans="1:45" ht="60" customHeight="1">
      <c r="A332" s="590">
        <v>267</v>
      </c>
      <c r="B332" s="314" t="s">
        <v>422</v>
      </c>
      <c r="C332" s="235" t="s">
        <v>226</v>
      </c>
      <c r="D332" s="235" t="s">
        <v>170</v>
      </c>
      <c r="E332" s="426">
        <v>272.762</v>
      </c>
      <c r="F332" s="769">
        <v>0</v>
      </c>
      <c r="G332" s="237">
        <v>120</v>
      </c>
      <c r="H332" s="426">
        <f t="shared" si="45"/>
        <v>152.762</v>
      </c>
      <c r="I332" s="426">
        <v>99.9</v>
      </c>
      <c r="J332" s="531" t="s">
        <v>1339</v>
      </c>
      <c r="K332" s="529" t="s">
        <v>91</v>
      </c>
      <c r="L332" s="530" t="s">
        <v>1491</v>
      </c>
      <c r="M332" s="426">
        <v>146.52699999999999</v>
      </c>
      <c r="N332" s="840">
        <v>146.52099999999999</v>
      </c>
      <c r="O332" s="246">
        <f t="shared" si="46"/>
        <v>-6.0000000000002274E-3</v>
      </c>
      <c r="P332" s="426">
        <v>0</v>
      </c>
      <c r="Q332" s="475" t="s">
        <v>91</v>
      </c>
      <c r="R332" s="314" t="s">
        <v>1641</v>
      </c>
      <c r="S332" s="480"/>
      <c r="T332" s="498" t="s">
        <v>623</v>
      </c>
      <c r="U332" s="503" t="s">
        <v>2</v>
      </c>
      <c r="V332" s="502" t="s">
        <v>418</v>
      </c>
      <c r="W332" s="300" t="s">
        <v>1052</v>
      </c>
      <c r="X332" s="296"/>
      <c r="Y332" s="753" t="s">
        <v>1352</v>
      </c>
      <c r="Z332" s="297">
        <v>265</v>
      </c>
      <c r="AA332" s="753"/>
      <c r="AB332" s="298"/>
      <c r="AC332" s="295"/>
      <c r="AD332" s="296"/>
      <c r="AE332" s="753"/>
      <c r="AF332" s="297"/>
      <c r="AG332" s="753"/>
      <c r="AH332" s="298"/>
      <c r="AI332" s="295"/>
      <c r="AJ332" s="296"/>
      <c r="AK332" s="753"/>
      <c r="AL332" s="297"/>
      <c r="AM332" s="753"/>
      <c r="AN332" s="298"/>
      <c r="AO332" s="783"/>
      <c r="AP332" s="503" t="s">
        <v>648</v>
      </c>
      <c r="AQ332" s="479" t="s">
        <v>128</v>
      </c>
      <c r="AR332" s="479"/>
      <c r="AS332" s="227"/>
    </row>
    <row r="333" spans="1:45" ht="14.1" customHeight="1">
      <c r="A333" s="238"/>
      <c r="B333" s="659" t="s">
        <v>423</v>
      </c>
      <c r="C333" s="659"/>
      <c r="D333" s="659"/>
      <c r="E333" s="660"/>
      <c r="F333" s="635"/>
      <c r="G333" s="635"/>
      <c r="H333" s="660"/>
      <c r="I333" s="660"/>
      <c r="J333" s="531"/>
      <c r="K333" s="662"/>
      <c r="L333" s="662"/>
      <c r="M333" s="660"/>
      <c r="N333" s="854"/>
      <c r="O333" s="660"/>
      <c r="P333" s="663"/>
      <c r="Q333" s="523"/>
      <c r="R333" s="664"/>
      <c r="S333" s="658"/>
      <c r="T333" s="658"/>
      <c r="U333" s="658"/>
      <c r="V333" s="665"/>
      <c r="W333" s="639"/>
      <c r="X333" s="639"/>
      <c r="Y333" s="639"/>
      <c r="Z333" s="640"/>
      <c r="AA333" s="639"/>
      <c r="AB333" s="639"/>
      <c r="AC333" s="639"/>
      <c r="AD333" s="639"/>
      <c r="AE333" s="639"/>
      <c r="AF333" s="639"/>
      <c r="AG333" s="639"/>
      <c r="AH333" s="639"/>
      <c r="AI333" s="639"/>
      <c r="AJ333" s="639"/>
      <c r="AK333" s="639"/>
      <c r="AL333" s="639"/>
      <c r="AM333" s="639"/>
      <c r="AN333" s="639"/>
      <c r="AO333" s="639"/>
      <c r="AP333" s="657"/>
      <c r="AQ333" s="658"/>
      <c r="AR333" s="658"/>
      <c r="AS333" s="525"/>
    </row>
    <row r="334" spans="1:45" ht="73.5" customHeight="1">
      <c r="A334" s="593">
        <v>268</v>
      </c>
      <c r="B334" s="314" t="s">
        <v>424</v>
      </c>
      <c r="C334" s="235" t="s">
        <v>425</v>
      </c>
      <c r="D334" s="235" t="s">
        <v>170</v>
      </c>
      <c r="E334" s="426">
        <v>1.0529999999999999</v>
      </c>
      <c r="F334" s="769">
        <v>0</v>
      </c>
      <c r="G334" s="426">
        <v>0</v>
      </c>
      <c r="H334" s="426">
        <f t="shared" ref="H334:H336" si="47">E334+F334-G334</f>
        <v>1.0529999999999999</v>
      </c>
      <c r="I334" s="426">
        <v>0.87953000000000003</v>
      </c>
      <c r="J334" s="531" t="s">
        <v>1339</v>
      </c>
      <c r="K334" s="529" t="s">
        <v>91</v>
      </c>
      <c r="L334" s="530" t="s">
        <v>1492</v>
      </c>
      <c r="M334" s="426">
        <v>3.8479999999999999</v>
      </c>
      <c r="N334" s="840">
        <v>2.0979999999999999</v>
      </c>
      <c r="O334" s="246">
        <f t="shared" ref="O334:O336" si="48">+N334-M334</f>
        <v>-1.75</v>
      </c>
      <c r="P334" s="426">
        <v>0</v>
      </c>
      <c r="Q334" s="475" t="s">
        <v>91</v>
      </c>
      <c r="R334" s="314" t="s">
        <v>1642</v>
      </c>
      <c r="S334" s="480"/>
      <c r="T334" s="314" t="s">
        <v>624</v>
      </c>
      <c r="U334" s="503" t="s">
        <v>2</v>
      </c>
      <c r="V334" s="502" t="s">
        <v>418</v>
      </c>
      <c r="W334" s="300" t="s">
        <v>1052</v>
      </c>
      <c r="X334" s="296"/>
      <c r="Y334" s="753" t="s">
        <v>1352</v>
      </c>
      <c r="Z334" s="588">
        <v>266</v>
      </c>
      <c r="AA334" s="753"/>
      <c r="AB334" s="298"/>
      <c r="AC334" s="295"/>
      <c r="AD334" s="296"/>
      <c r="AE334" s="753"/>
      <c r="AF334" s="297"/>
      <c r="AG334" s="753"/>
      <c r="AH334" s="298"/>
      <c r="AI334" s="295"/>
      <c r="AJ334" s="296"/>
      <c r="AK334" s="753"/>
      <c r="AL334" s="297"/>
      <c r="AM334" s="753"/>
      <c r="AN334" s="298"/>
      <c r="AO334" s="783"/>
      <c r="AP334" s="503" t="s">
        <v>584</v>
      </c>
      <c r="AQ334" s="479" t="s">
        <v>128</v>
      </c>
      <c r="AR334" s="479"/>
      <c r="AS334" s="227"/>
    </row>
    <row r="335" spans="1:45" ht="73.5" customHeight="1">
      <c r="A335" s="593">
        <v>269</v>
      </c>
      <c r="B335" s="589" t="s">
        <v>1643</v>
      </c>
      <c r="C335" s="235" t="s">
        <v>169</v>
      </c>
      <c r="D335" s="235" t="s">
        <v>1241</v>
      </c>
      <c r="E335" s="769">
        <v>452.32</v>
      </c>
      <c r="F335" s="769">
        <v>0</v>
      </c>
      <c r="G335" s="769">
        <v>0</v>
      </c>
      <c r="H335" s="769">
        <f t="shared" si="47"/>
        <v>452.32</v>
      </c>
      <c r="I335" s="769">
        <v>422.02081900000002</v>
      </c>
      <c r="J335" s="538" t="s">
        <v>1835</v>
      </c>
      <c r="K335" s="529" t="s">
        <v>150</v>
      </c>
      <c r="L335" s="532" t="s">
        <v>1836</v>
      </c>
      <c r="M335" s="426">
        <v>452.32</v>
      </c>
      <c r="N335" s="841">
        <v>0</v>
      </c>
      <c r="O335" s="246">
        <f t="shared" si="48"/>
        <v>-452.32</v>
      </c>
      <c r="P335" s="426">
        <v>0</v>
      </c>
      <c r="Q335" s="475" t="s">
        <v>1907</v>
      </c>
      <c r="R335" s="314" t="s">
        <v>2003</v>
      </c>
      <c r="S335" s="480"/>
      <c r="T335" s="314" t="s">
        <v>624</v>
      </c>
      <c r="U335" s="503" t="s">
        <v>184</v>
      </c>
      <c r="V335" s="504" t="s">
        <v>185</v>
      </c>
      <c r="W335" s="300" t="s">
        <v>1052</v>
      </c>
      <c r="X335" s="296"/>
      <c r="Y335" s="753" t="s">
        <v>1635</v>
      </c>
      <c r="Z335" s="564">
        <v>267</v>
      </c>
      <c r="AA335" s="753"/>
      <c r="AB335" s="298"/>
      <c r="AC335" s="295"/>
      <c r="AD335" s="296"/>
      <c r="AE335" s="753"/>
      <c r="AF335" s="297"/>
      <c r="AG335" s="753"/>
      <c r="AH335" s="298"/>
      <c r="AI335" s="295"/>
      <c r="AJ335" s="296"/>
      <c r="AK335" s="753"/>
      <c r="AL335" s="297"/>
      <c r="AM335" s="753"/>
      <c r="AN335" s="298"/>
      <c r="AO335" s="783"/>
      <c r="AP335" s="755" t="s">
        <v>114</v>
      </c>
      <c r="AQ335" s="479" t="s">
        <v>128</v>
      </c>
      <c r="AR335" s="479"/>
      <c r="AS335" s="227"/>
    </row>
    <row r="336" spans="1:45" ht="135.75" customHeight="1">
      <c r="A336" s="593">
        <v>270</v>
      </c>
      <c r="B336" s="314" t="s">
        <v>682</v>
      </c>
      <c r="C336" s="235" t="s">
        <v>1162</v>
      </c>
      <c r="D336" s="235" t="s">
        <v>1247</v>
      </c>
      <c r="E336" s="426">
        <v>500</v>
      </c>
      <c r="F336" s="426">
        <v>0</v>
      </c>
      <c r="G336" s="426">
        <v>0</v>
      </c>
      <c r="H336" s="426">
        <f t="shared" si="47"/>
        <v>500</v>
      </c>
      <c r="I336" s="426">
        <v>478.48</v>
      </c>
      <c r="J336" s="732" t="s">
        <v>1693</v>
      </c>
      <c r="K336" s="733" t="s">
        <v>91</v>
      </c>
      <c r="L336" s="734" t="s">
        <v>1694</v>
      </c>
      <c r="M336" s="426">
        <v>500</v>
      </c>
      <c r="N336" s="840">
        <v>500</v>
      </c>
      <c r="O336" s="246">
        <f t="shared" si="48"/>
        <v>0</v>
      </c>
      <c r="P336" s="426">
        <v>0</v>
      </c>
      <c r="Q336" s="475" t="s">
        <v>91</v>
      </c>
      <c r="R336" s="314" t="s">
        <v>2018</v>
      </c>
      <c r="S336" s="480"/>
      <c r="T336" s="314" t="s">
        <v>627</v>
      </c>
      <c r="U336" s="501" t="s">
        <v>2</v>
      </c>
      <c r="V336" s="514" t="s">
        <v>439</v>
      </c>
      <c r="W336" s="300" t="s">
        <v>1052</v>
      </c>
      <c r="X336" s="296" t="s">
        <v>743</v>
      </c>
      <c r="Y336" s="753" t="s">
        <v>1644</v>
      </c>
      <c r="Z336" s="297">
        <v>16</v>
      </c>
      <c r="AA336" s="753"/>
      <c r="AB336" s="298"/>
      <c r="AC336" s="295" t="s">
        <v>1052</v>
      </c>
      <c r="AD336" s="296"/>
      <c r="AE336" s="753" t="s">
        <v>501</v>
      </c>
      <c r="AF336" s="297">
        <v>142</v>
      </c>
      <c r="AG336" s="753"/>
      <c r="AH336" s="298"/>
      <c r="AI336" s="295" t="s">
        <v>1052</v>
      </c>
      <c r="AJ336" s="296"/>
      <c r="AK336" s="753" t="s">
        <v>501</v>
      </c>
      <c r="AL336" s="297">
        <v>146</v>
      </c>
      <c r="AM336" s="753"/>
      <c r="AN336" s="298"/>
      <c r="AO336" s="783"/>
      <c r="AP336" s="503" t="s">
        <v>113</v>
      </c>
      <c r="AQ336" s="479" t="s">
        <v>128</v>
      </c>
      <c r="AR336" s="479"/>
      <c r="AS336" s="227"/>
    </row>
    <row r="337" spans="1:45" ht="24" customHeight="1">
      <c r="A337" s="238"/>
      <c r="B337" s="659" t="s">
        <v>426</v>
      </c>
      <c r="C337" s="659"/>
      <c r="D337" s="659"/>
      <c r="E337" s="634"/>
      <c r="F337" s="635"/>
      <c r="G337" s="635"/>
      <c r="H337" s="634"/>
      <c r="I337" s="634"/>
      <c r="J337" s="661"/>
      <c r="K337" s="662"/>
      <c r="L337" s="662"/>
      <c r="M337" s="660"/>
      <c r="N337" s="854"/>
      <c r="O337" s="660"/>
      <c r="P337" s="663"/>
      <c r="Q337" s="523"/>
      <c r="R337" s="664"/>
      <c r="S337" s="658"/>
      <c r="T337" s="658"/>
      <c r="U337" s="658"/>
      <c r="V337" s="665"/>
      <c r="W337" s="639"/>
      <c r="X337" s="639"/>
      <c r="Y337" s="639"/>
      <c r="Z337" s="640"/>
      <c r="AA337" s="639"/>
      <c r="AB337" s="639"/>
      <c r="AC337" s="639"/>
      <c r="AD337" s="639"/>
      <c r="AE337" s="639"/>
      <c r="AF337" s="639"/>
      <c r="AG337" s="639"/>
      <c r="AH337" s="639"/>
      <c r="AI337" s="639"/>
      <c r="AJ337" s="639"/>
      <c r="AK337" s="639"/>
      <c r="AL337" s="639"/>
      <c r="AM337" s="639"/>
      <c r="AN337" s="639"/>
      <c r="AO337" s="639"/>
      <c r="AP337" s="657"/>
      <c r="AQ337" s="658"/>
      <c r="AR337" s="658"/>
      <c r="AS337" s="525"/>
    </row>
    <row r="338" spans="1:45" ht="60" customHeight="1">
      <c r="A338" s="593">
        <v>271</v>
      </c>
      <c r="B338" s="314" t="s">
        <v>427</v>
      </c>
      <c r="C338" s="235" t="s">
        <v>322</v>
      </c>
      <c r="D338" s="235" t="s">
        <v>170</v>
      </c>
      <c r="E338" s="426">
        <v>71.968999999999994</v>
      </c>
      <c r="F338" s="426">
        <v>0</v>
      </c>
      <c r="G338" s="426">
        <v>0</v>
      </c>
      <c r="H338" s="426">
        <f t="shared" ref="H338" si="49">E338+F338-G338</f>
        <v>71.968999999999994</v>
      </c>
      <c r="I338" s="426">
        <v>88.2</v>
      </c>
      <c r="J338" s="531" t="s">
        <v>1339</v>
      </c>
      <c r="K338" s="529" t="s">
        <v>91</v>
      </c>
      <c r="L338" s="530" t="s">
        <v>1493</v>
      </c>
      <c r="M338" s="426">
        <v>72.37</v>
      </c>
      <c r="N338" s="840">
        <v>73.697999999999993</v>
      </c>
      <c r="O338" s="246">
        <f t="shared" ref="O338" si="50">+N338-M338</f>
        <v>1.3279999999999887</v>
      </c>
      <c r="P338" s="426">
        <v>0</v>
      </c>
      <c r="Q338" s="475" t="s">
        <v>91</v>
      </c>
      <c r="R338" s="314" t="s">
        <v>1662</v>
      </c>
      <c r="S338" s="480"/>
      <c r="T338" s="314" t="s">
        <v>628</v>
      </c>
      <c r="U338" s="501" t="s">
        <v>2</v>
      </c>
      <c r="V338" s="514" t="s">
        <v>418</v>
      </c>
      <c r="W338" s="300" t="s">
        <v>1052</v>
      </c>
      <c r="X338" s="296"/>
      <c r="Y338" s="753" t="s">
        <v>1663</v>
      </c>
      <c r="Z338" s="297">
        <v>266</v>
      </c>
      <c r="AA338" s="753"/>
      <c r="AB338" s="298"/>
      <c r="AC338" s="295"/>
      <c r="AD338" s="296"/>
      <c r="AE338" s="753"/>
      <c r="AF338" s="297"/>
      <c r="AG338" s="753"/>
      <c r="AH338" s="298"/>
      <c r="AI338" s="295"/>
      <c r="AJ338" s="296"/>
      <c r="AK338" s="753"/>
      <c r="AL338" s="297"/>
      <c r="AM338" s="753"/>
      <c r="AN338" s="298"/>
      <c r="AO338" s="783"/>
      <c r="AP338" s="503" t="s">
        <v>648</v>
      </c>
      <c r="AQ338" s="479" t="s">
        <v>128</v>
      </c>
      <c r="AR338" s="479"/>
      <c r="AS338" s="227"/>
    </row>
    <row r="339" spans="1:45" ht="60" customHeight="1">
      <c r="A339" s="593">
        <v>272</v>
      </c>
      <c r="B339" s="314" t="s">
        <v>428</v>
      </c>
      <c r="C339" s="235" t="s">
        <v>230</v>
      </c>
      <c r="D339" s="235" t="s">
        <v>170</v>
      </c>
      <c r="E339" s="426">
        <v>147.363</v>
      </c>
      <c r="F339" s="426">
        <v>0</v>
      </c>
      <c r="G339" s="426">
        <v>0</v>
      </c>
      <c r="H339" s="426">
        <f t="shared" ref="H339" si="51">E339+F339-G339</f>
        <v>147.363</v>
      </c>
      <c r="I339" s="426">
        <v>144</v>
      </c>
      <c r="J339" s="531" t="s">
        <v>1695</v>
      </c>
      <c r="K339" s="529" t="s">
        <v>91</v>
      </c>
      <c r="L339" s="530" t="s">
        <v>1696</v>
      </c>
      <c r="M339" s="426">
        <v>147.363</v>
      </c>
      <c r="N339" s="840">
        <v>147.363</v>
      </c>
      <c r="O339" s="246">
        <f t="shared" ref="O339" si="52">+N339-M339</f>
        <v>0</v>
      </c>
      <c r="P339" s="426">
        <v>0</v>
      </c>
      <c r="Q339" s="475" t="s">
        <v>91</v>
      </c>
      <c r="R339" s="314" t="s">
        <v>2026</v>
      </c>
      <c r="S339" s="480"/>
      <c r="T339" s="314" t="s">
        <v>628</v>
      </c>
      <c r="U339" s="501" t="s">
        <v>2</v>
      </c>
      <c r="V339" s="514" t="s">
        <v>429</v>
      </c>
      <c r="W339" s="300" t="s">
        <v>1052</v>
      </c>
      <c r="X339" s="296"/>
      <c r="Y339" s="753" t="s">
        <v>1352</v>
      </c>
      <c r="Z339" s="297">
        <v>267</v>
      </c>
      <c r="AA339" s="753"/>
      <c r="AB339" s="298"/>
      <c r="AC339" s="295"/>
      <c r="AD339" s="296"/>
      <c r="AE339" s="753"/>
      <c r="AF339" s="297"/>
      <c r="AG339" s="753"/>
      <c r="AH339" s="298"/>
      <c r="AI339" s="295"/>
      <c r="AJ339" s="296"/>
      <c r="AK339" s="753"/>
      <c r="AL339" s="297"/>
      <c r="AM339" s="753"/>
      <c r="AN339" s="298"/>
      <c r="AO339" s="783"/>
      <c r="AP339" s="293" t="s">
        <v>115</v>
      </c>
      <c r="AQ339" s="479" t="s">
        <v>128</v>
      </c>
      <c r="AR339" s="479"/>
      <c r="AS339" s="227"/>
    </row>
    <row r="340" spans="1:45" ht="24" customHeight="1">
      <c r="A340" s="238"/>
      <c r="B340" s="659" t="s">
        <v>430</v>
      </c>
      <c r="C340" s="659"/>
      <c r="D340" s="659"/>
      <c r="E340" s="660"/>
      <c r="F340" s="470"/>
      <c r="G340" s="470"/>
      <c r="H340" s="660"/>
      <c r="I340" s="660"/>
      <c r="J340" s="661"/>
      <c r="K340" s="662"/>
      <c r="L340" s="662"/>
      <c r="M340" s="660"/>
      <c r="N340" s="854"/>
      <c r="O340" s="660"/>
      <c r="P340" s="663"/>
      <c r="Q340" s="523"/>
      <c r="R340" s="664"/>
      <c r="S340" s="658"/>
      <c r="T340" s="658"/>
      <c r="U340" s="658"/>
      <c r="V340" s="665"/>
      <c r="W340" s="639"/>
      <c r="X340" s="639"/>
      <c r="Y340" s="639"/>
      <c r="Z340" s="640"/>
      <c r="AA340" s="639"/>
      <c r="AB340" s="639"/>
      <c r="AC340" s="639"/>
      <c r="AD340" s="639"/>
      <c r="AE340" s="639"/>
      <c r="AF340" s="639"/>
      <c r="AG340" s="639"/>
      <c r="AH340" s="639"/>
      <c r="AI340" s="639"/>
      <c r="AJ340" s="639"/>
      <c r="AK340" s="639"/>
      <c r="AL340" s="639"/>
      <c r="AM340" s="639"/>
      <c r="AN340" s="639"/>
      <c r="AO340" s="639"/>
      <c r="AP340" s="657"/>
      <c r="AQ340" s="658"/>
      <c r="AR340" s="658"/>
      <c r="AS340" s="525"/>
    </row>
    <row r="341" spans="1:45" ht="225" customHeight="1">
      <c r="A341" s="593">
        <v>273</v>
      </c>
      <c r="B341" s="314" t="s">
        <v>431</v>
      </c>
      <c r="C341" s="235" t="s">
        <v>177</v>
      </c>
      <c r="D341" s="235" t="s">
        <v>170</v>
      </c>
      <c r="E341" s="426">
        <v>150</v>
      </c>
      <c r="F341" s="426">
        <v>0</v>
      </c>
      <c r="G341" s="426">
        <v>0</v>
      </c>
      <c r="H341" s="426">
        <v>150</v>
      </c>
      <c r="I341" s="426">
        <v>150</v>
      </c>
      <c r="J341" s="732" t="s">
        <v>1697</v>
      </c>
      <c r="K341" s="529" t="s">
        <v>133</v>
      </c>
      <c r="L341" s="530" t="s">
        <v>1698</v>
      </c>
      <c r="M341" s="426">
        <v>140</v>
      </c>
      <c r="N341" s="840">
        <v>150</v>
      </c>
      <c r="O341" s="246">
        <v>10</v>
      </c>
      <c r="P341" s="426">
        <v>0</v>
      </c>
      <c r="Q341" s="475" t="s">
        <v>1618</v>
      </c>
      <c r="R341" s="314" t="s">
        <v>2019</v>
      </c>
      <c r="S341" s="480"/>
      <c r="T341" s="314" t="s">
        <v>628</v>
      </c>
      <c r="U341" s="501" t="s">
        <v>2</v>
      </c>
      <c r="V341" s="514" t="s">
        <v>418</v>
      </c>
      <c r="W341" s="300" t="s">
        <v>1052</v>
      </c>
      <c r="X341" s="296"/>
      <c r="Y341" s="753" t="s">
        <v>501</v>
      </c>
      <c r="Z341" s="297">
        <v>270</v>
      </c>
      <c r="AA341" s="753"/>
      <c r="AB341" s="298"/>
      <c r="AC341" s="295"/>
      <c r="AD341" s="296"/>
      <c r="AE341" s="753"/>
      <c r="AF341" s="297"/>
      <c r="AG341" s="753"/>
      <c r="AH341" s="298"/>
      <c r="AI341" s="295"/>
      <c r="AJ341" s="296"/>
      <c r="AK341" s="753"/>
      <c r="AL341" s="297"/>
      <c r="AM341" s="753"/>
      <c r="AN341" s="298"/>
      <c r="AO341" s="783"/>
      <c r="AP341" s="293" t="s">
        <v>115</v>
      </c>
      <c r="AQ341" s="479"/>
      <c r="AR341" s="479" t="s">
        <v>128</v>
      </c>
      <c r="AS341" s="227"/>
    </row>
    <row r="342" spans="1:45" ht="147.75" customHeight="1">
      <c r="A342" s="593">
        <v>274</v>
      </c>
      <c r="B342" s="314" t="s">
        <v>432</v>
      </c>
      <c r="C342" s="497" t="s">
        <v>322</v>
      </c>
      <c r="D342" s="497" t="s">
        <v>170</v>
      </c>
      <c r="E342" s="426">
        <v>72.858999999999995</v>
      </c>
      <c r="F342" s="426">
        <v>0</v>
      </c>
      <c r="G342" s="426">
        <v>0</v>
      </c>
      <c r="H342" s="426">
        <v>72.858999999999995</v>
      </c>
      <c r="I342" s="426">
        <v>58.3</v>
      </c>
      <c r="J342" s="531" t="s">
        <v>1699</v>
      </c>
      <c r="K342" s="529" t="s">
        <v>91</v>
      </c>
      <c r="L342" s="530" t="s">
        <v>1700</v>
      </c>
      <c r="M342" s="426">
        <v>61.686999999999998</v>
      </c>
      <c r="N342" s="840">
        <v>66.11</v>
      </c>
      <c r="O342" s="246">
        <v>4.4230000000000018</v>
      </c>
      <c r="P342" s="426"/>
      <c r="Q342" s="749" t="s">
        <v>1618</v>
      </c>
      <c r="R342" s="799" t="s">
        <v>2020</v>
      </c>
      <c r="S342" s="480"/>
      <c r="T342" s="314" t="s">
        <v>628</v>
      </c>
      <c r="U342" s="501" t="s">
        <v>2</v>
      </c>
      <c r="V342" s="514" t="s">
        <v>418</v>
      </c>
      <c r="W342" s="300" t="s">
        <v>1052</v>
      </c>
      <c r="X342" s="296"/>
      <c r="Y342" s="753" t="s">
        <v>501</v>
      </c>
      <c r="Z342" s="297">
        <v>271</v>
      </c>
      <c r="AA342" s="753"/>
      <c r="AB342" s="298"/>
      <c r="AC342" s="295"/>
      <c r="AD342" s="296"/>
      <c r="AE342" s="753"/>
      <c r="AF342" s="297"/>
      <c r="AG342" s="753"/>
      <c r="AH342" s="298"/>
      <c r="AI342" s="295"/>
      <c r="AJ342" s="296"/>
      <c r="AK342" s="753"/>
      <c r="AL342" s="297"/>
      <c r="AM342" s="753"/>
      <c r="AN342" s="298"/>
      <c r="AO342" s="783"/>
      <c r="AP342" s="293" t="s">
        <v>115</v>
      </c>
      <c r="AQ342" s="479" t="s">
        <v>128</v>
      </c>
      <c r="AR342" s="479"/>
      <c r="AS342" s="227"/>
    </row>
    <row r="343" spans="1:45" ht="60" customHeight="1">
      <c r="A343" s="593">
        <v>275</v>
      </c>
      <c r="B343" s="762" t="s">
        <v>433</v>
      </c>
      <c r="C343" s="766" t="s">
        <v>208</v>
      </c>
      <c r="D343" s="766" t="s">
        <v>272</v>
      </c>
      <c r="E343" s="769">
        <v>132.39099999999999</v>
      </c>
      <c r="F343" s="426">
        <v>0</v>
      </c>
      <c r="G343" s="769">
        <v>0</v>
      </c>
      <c r="H343" s="769">
        <f t="shared" ref="H343" si="53">E343+F343-G343</f>
        <v>132.39099999999999</v>
      </c>
      <c r="I343" s="769">
        <v>124</v>
      </c>
      <c r="J343" s="531" t="s">
        <v>1339</v>
      </c>
      <c r="K343" s="786" t="s">
        <v>91</v>
      </c>
      <c r="L343" s="767" t="s">
        <v>1494</v>
      </c>
      <c r="M343" s="769">
        <v>132.39099999999999</v>
      </c>
      <c r="N343" s="849">
        <v>126.89100000000001</v>
      </c>
      <c r="O343" s="457">
        <f t="shared" ref="O343" si="54">+N343-M343</f>
        <v>-5.4999999999999858</v>
      </c>
      <c r="P343" s="769">
        <v>-3.5209999999999999</v>
      </c>
      <c r="Q343" s="749" t="s">
        <v>1618</v>
      </c>
      <c r="R343" s="799" t="s">
        <v>1645</v>
      </c>
      <c r="S343" s="749"/>
      <c r="T343" s="314" t="s">
        <v>628</v>
      </c>
      <c r="U343" s="755" t="s">
        <v>2</v>
      </c>
      <c r="V343" s="511" t="s">
        <v>434</v>
      </c>
      <c r="W343" s="753" t="s">
        <v>1052</v>
      </c>
      <c r="X343" s="753"/>
      <c r="Y343" s="753" t="s">
        <v>1635</v>
      </c>
      <c r="Z343" s="751">
        <v>273</v>
      </c>
      <c r="AA343" s="753"/>
      <c r="AB343" s="745"/>
      <c r="AC343" s="747"/>
      <c r="AD343" s="753"/>
      <c r="AE343" s="753"/>
      <c r="AF343" s="751"/>
      <c r="AG343" s="753"/>
      <c r="AH343" s="745"/>
      <c r="AI343" s="747"/>
      <c r="AJ343" s="753"/>
      <c r="AK343" s="753"/>
      <c r="AL343" s="751"/>
      <c r="AM343" s="753"/>
      <c r="AN343" s="745"/>
      <c r="AO343" s="755"/>
      <c r="AP343" s="503" t="s">
        <v>584</v>
      </c>
      <c r="AQ343" s="479" t="s">
        <v>128</v>
      </c>
      <c r="AR343" s="479"/>
      <c r="AS343" s="227"/>
    </row>
    <row r="344" spans="1:45" s="482" customFormat="1" ht="21.6" customHeight="1">
      <c r="A344" s="641"/>
      <c r="B344" s="642" t="s">
        <v>435</v>
      </c>
      <c r="C344" s="642"/>
      <c r="D344" s="642"/>
      <c r="E344" s="647"/>
      <c r="F344" s="682"/>
      <c r="G344" s="682"/>
      <c r="H344" s="647"/>
      <c r="I344" s="647"/>
      <c r="J344" s="683"/>
      <c r="K344" s="684"/>
      <c r="L344" s="684"/>
      <c r="M344" s="647"/>
      <c r="N344" s="852"/>
      <c r="O344" s="647"/>
      <c r="P344" s="648"/>
      <c r="Q344" s="649"/>
      <c r="R344" s="650"/>
      <c r="S344" s="651"/>
      <c r="T344" s="651"/>
      <c r="U344" s="651"/>
      <c r="V344" s="652"/>
      <c r="W344" s="639"/>
      <c r="X344" s="639"/>
      <c r="Y344" s="639"/>
      <c r="Z344" s="640"/>
      <c r="AA344" s="639"/>
      <c r="AB344" s="639"/>
      <c r="AC344" s="639"/>
      <c r="AD344" s="639"/>
      <c r="AE344" s="639"/>
      <c r="AF344" s="639"/>
      <c r="AG344" s="639"/>
      <c r="AH344" s="639"/>
      <c r="AI344" s="639"/>
      <c r="AJ344" s="639"/>
      <c r="AK344" s="639"/>
      <c r="AL344" s="639"/>
      <c r="AM344" s="639"/>
      <c r="AN344" s="639"/>
      <c r="AO344" s="639"/>
      <c r="AP344" s="678"/>
      <c r="AQ344" s="676"/>
      <c r="AR344" s="676"/>
      <c r="AS344" s="679"/>
    </row>
    <row r="345" spans="1:45" ht="24" customHeight="1">
      <c r="A345" s="238"/>
      <c r="B345" s="659" t="s">
        <v>436</v>
      </c>
      <c r="C345" s="659"/>
      <c r="D345" s="659"/>
      <c r="E345" s="660"/>
      <c r="F345" s="470"/>
      <c r="G345" s="470"/>
      <c r="H345" s="660"/>
      <c r="I345" s="660"/>
      <c r="J345" s="661"/>
      <c r="K345" s="662"/>
      <c r="L345" s="662"/>
      <c r="M345" s="660"/>
      <c r="N345" s="854"/>
      <c r="O345" s="660"/>
      <c r="P345" s="663"/>
      <c r="Q345" s="523"/>
      <c r="R345" s="664"/>
      <c r="S345" s="658"/>
      <c r="T345" s="658"/>
      <c r="U345" s="658"/>
      <c r="V345" s="665"/>
      <c r="W345" s="639"/>
      <c r="X345" s="639"/>
      <c r="Y345" s="639"/>
      <c r="Z345" s="640"/>
      <c r="AA345" s="639"/>
      <c r="AB345" s="639"/>
      <c r="AC345" s="639"/>
      <c r="AD345" s="639"/>
      <c r="AE345" s="639"/>
      <c r="AF345" s="639"/>
      <c r="AG345" s="639"/>
      <c r="AH345" s="639"/>
      <c r="AI345" s="639"/>
      <c r="AJ345" s="639"/>
      <c r="AK345" s="639"/>
      <c r="AL345" s="639"/>
      <c r="AM345" s="639"/>
      <c r="AN345" s="639"/>
      <c r="AO345" s="639"/>
      <c r="AP345" s="657"/>
      <c r="AQ345" s="658"/>
      <c r="AR345" s="658"/>
      <c r="AS345" s="525"/>
    </row>
    <row r="346" spans="1:45" ht="73.5" customHeight="1">
      <c r="A346" s="593">
        <v>276</v>
      </c>
      <c r="B346" s="314" t="s">
        <v>437</v>
      </c>
      <c r="C346" s="235" t="s">
        <v>438</v>
      </c>
      <c r="D346" s="235" t="s">
        <v>170</v>
      </c>
      <c r="E346" s="426">
        <v>31.657</v>
      </c>
      <c r="F346" s="426">
        <v>0</v>
      </c>
      <c r="G346" s="426">
        <v>0</v>
      </c>
      <c r="H346" s="426">
        <f t="shared" ref="H346:H349" si="55">E346+F346-G346</f>
        <v>31.657</v>
      </c>
      <c r="I346" s="426">
        <v>28.213850000000001</v>
      </c>
      <c r="J346" s="531" t="s">
        <v>1339</v>
      </c>
      <c r="K346" s="529" t="s">
        <v>91</v>
      </c>
      <c r="L346" s="530" t="s">
        <v>1495</v>
      </c>
      <c r="M346" s="426">
        <v>31.654</v>
      </c>
      <c r="N346" s="840">
        <v>31.888000000000002</v>
      </c>
      <c r="O346" s="246">
        <f t="shared" ref="O346:O349" si="56">+N346-M346</f>
        <v>0.23400000000000176</v>
      </c>
      <c r="P346" s="426">
        <v>0</v>
      </c>
      <c r="Q346" s="475" t="s">
        <v>91</v>
      </c>
      <c r="R346" s="314" t="s">
        <v>1646</v>
      </c>
      <c r="S346" s="480"/>
      <c r="T346" s="314" t="s">
        <v>624</v>
      </c>
      <c r="U346" s="501" t="s">
        <v>2</v>
      </c>
      <c r="V346" s="514" t="s">
        <v>439</v>
      </c>
      <c r="W346" s="300" t="s">
        <v>1052</v>
      </c>
      <c r="X346" s="296"/>
      <c r="Y346" s="753" t="s">
        <v>1635</v>
      </c>
      <c r="Z346" s="297">
        <v>274</v>
      </c>
      <c r="AA346" s="753"/>
      <c r="AB346" s="298"/>
      <c r="AC346" s="295"/>
      <c r="AD346" s="296"/>
      <c r="AE346" s="753"/>
      <c r="AF346" s="297"/>
      <c r="AG346" s="753"/>
      <c r="AH346" s="298"/>
      <c r="AI346" s="295"/>
      <c r="AJ346" s="296"/>
      <c r="AK346" s="753"/>
      <c r="AL346" s="297"/>
      <c r="AM346" s="753"/>
      <c r="AN346" s="298"/>
      <c r="AO346" s="783"/>
      <c r="AP346" s="503" t="s">
        <v>584</v>
      </c>
      <c r="AQ346" s="479" t="s">
        <v>128</v>
      </c>
      <c r="AR346" s="479"/>
      <c r="AS346" s="227"/>
    </row>
    <row r="347" spans="1:45" ht="73.5" customHeight="1">
      <c r="A347" s="593">
        <v>277</v>
      </c>
      <c r="B347" s="314" t="s">
        <v>440</v>
      </c>
      <c r="C347" s="235" t="s">
        <v>259</v>
      </c>
      <c r="D347" s="235" t="s">
        <v>170</v>
      </c>
      <c r="E347" s="426">
        <v>2.7080000000000002</v>
      </c>
      <c r="F347" s="426">
        <v>0</v>
      </c>
      <c r="G347" s="426">
        <v>0</v>
      </c>
      <c r="H347" s="426">
        <f t="shared" si="55"/>
        <v>2.7080000000000002</v>
      </c>
      <c r="I347" s="426">
        <v>2.0832799999999998</v>
      </c>
      <c r="J347" s="531" t="s">
        <v>1339</v>
      </c>
      <c r="K347" s="529" t="s">
        <v>91</v>
      </c>
      <c r="L347" s="530" t="s">
        <v>1496</v>
      </c>
      <c r="M347" s="426">
        <v>2.706</v>
      </c>
      <c r="N347" s="840">
        <v>2.5179999999999998</v>
      </c>
      <c r="O347" s="246">
        <f t="shared" si="56"/>
        <v>-0.18800000000000017</v>
      </c>
      <c r="P347" s="426">
        <v>0</v>
      </c>
      <c r="Q347" s="475" t="s">
        <v>91</v>
      </c>
      <c r="R347" s="314" t="s">
        <v>1647</v>
      </c>
      <c r="S347" s="480"/>
      <c r="T347" s="314" t="s">
        <v>624</v>
      </c>
      <c r="U347" s="501" t="s">
        <v>2</v>
      </c>
      <c r="V347" s="514" t="s">
        <v>439</v>
      </c>
      <c r="W347" s="300" t="s">
        <v>1052</v>
      </c>
      <c r="X347" s="296"/>
      <c r="Y347" s="753" t="s">
        <v>1352</v>
      </c>
      <c r="Z347" s="297">
        <v>282</v>
      </c>
      <c r="AA347" s="753"/>
      <c r="AB347" s="298"/>
      <c r="AC347" s="295"/>
      <c r="AD347" s="296"/>
      <c r="AE347" s="753"/>
      <c r="AF347" s="297"/>
      <c r="AG347" s="753"/>
      <c r="AH347" s="298"/>
      <c r="AI347" s="295"/>
      <c r="AJ347" s="296"/>
      <c r="AK347" s="753"/>
      <c r="AL347" s="297"/>
      <c r="AM347" s="753"/>
      <c r="AN347" s="298"/>
      <c r="AO347" s="783"/>
      <c r="AP347" s="503" t="s">
        <v>648</v>
      </c>
      <c r="AQ347" s="479" t="s">
        <v>128</v>
      </c>
      <c r="AR347" s="479"/>
      <c r="AS347" s="227"/>
    </row>
    <row r="348" spans="1:45" ht="73.5" customHeight="1">
      <c r="A348" s="593">
        <v>278</v>
      </c>
      <c r="B348" s="314" t="s">
        <v>441</v>
      </c>
      <c r="C348" s="235" t="s">
        <v>198</v>
      </c>
      <c r="D348" s="235" t="s">
        <v>170</v>
      </c>
      <c r="E348" s="426">
        <v>15.411</v>
      </c>
      <c r="F348" s="426">
        <v>0</v>
      </c>
      <c r="G348" s="426">
        <v>0</v>
      </c>
      <c r="H348" s="426">
        <f t="shared" si="55"/>
        <v>15.411</v>
      </c>
      <c r="I348" s="426">
        <v>14</v>
      </c>
      <c r="J348" s="531" t="s">
        <v>1339</v>
      </c>
      <c r="K348" s="529" t="s">
        <v>91</v>
      </c>
      <c r="L348" s="530" t="s">
        <v>1497</v>
      </c>
      <c r="M348" s="426">
        <v>15.409000000000001</v>
      </c>
      <c r="N348" s="840">
        <v>15.407999999999999</v>
      </c>
      <c r="O348" s="246">
        <f t="shared" si="56"/>
        <v>-1.0000000000012221E-3</v>
      </c>
      <c r="P348" s="426">
        <v>0</v>
      </c>
      <c r="Q348" s="475" t="s">
        <v>91</v>
      </c>
      <c r="R348" s="314" t="s">
        <v>1648</v>
      </c>
      <c r="S348" s="480"/>
      <c r="T348" s="314" t="s">
        <v>624</v>
      </c>
      <c r="U348" s="501" t="s">
        <v>2</v>
      </c>
      <c r="V348" s="514" t="s">
        <v>439</v>
      </c>
      <c r="W348" s="300" t="s">
        <v>1052</v>
      </c>
      <c r="X348" s="296"/>
      <c r="Y348" s="753" t="s">
        <v>1352</v>
      </c>
      <c r="Z348" s="297">
        <v>276</v>
      </c>
      <c r="AA348" s="753"/>
      <c r="AB348" s="298"/>
      <c r="AC348" s="295"/>
      <c r="AD348" s="296"/>
      <c r="AE348" s="753"/>
      <c r="AF348" s="297"/>
      <c r="AG348" s="753"/>
      <c r="AH348" s="298"/>
      <c r="AI348" s="295"/>
      <c r="AJ348" s="296"/>
      <c r="AK348" s="753"/>
      <c r="AL348" s="297"/>
      <c r="AM348" s="753"/>
      <c r="AN348" s="298"/>
      <c r="AO348" s="783"/>
      <c r="AP348" s="503" t="s">
        <v>584</v>
      </c>
      <c r="AQ348" s="479" t="s">
        <v>128</v>
      </c>
      <c r="AR348" s="479"/>
      <c r="AS348" s="227"/>
    </row>
    <row r="349" spans="1:45" ht="60" customHeight="1">
      <c r="A349" s="593">
        <v>279</v>
      </c>
      <c r="B349" s="314" t="s">
        <v>442</v>
      </c>
      <c r="C349" s="235" t="s">
        <v>242</v>
      </c>
      <c r="D349" s="235" t="s">
        <v>170</v>
      </c>
      <c r="E349" s="426">
        <v>21.414999999999999</v>
      </c>
      <c r="F349" s="426">
        <v>0</v>
      </c>
      <c r="G349" s="426">
        <v>0</v>
      </c>
      <c r="H349" s="426">
        <f t="shared" si="55"/>
        <v>21.414999999999999</v>
      </c>
      <c r="I349" s="426">
        <v>19.5</v>
      </c>
      <c r="J349" s="531" t="s">
        <v>1339</v>
      </c>
      <c r="K349" s="529" t="s">
        <v>91</v>
      </c>
      <c r="L349" s="530" t="s">
        <v>1498</v>
      </c>
      <c r="M349" s="426">
        <v>18.742000000000001</v>
      </c>
      <c r="N349" s="840">
        <v>19.091999999999999</v>
      </c>
      <c r="O349" s="246">
        <f t="shared" si="56"/>
        <v>0.34999999999999787</v>
      </c>
      <c r="P349" s="426">
        <v>0</v>
      </c>
      <c r="Q349" s="475" t="s">
        <v>91</v>
      </c>
      <c r="R349" s="314" t="s">
        <v>1649</v>
      </c>
      <c r="S349" s="480"/>
      <c r="T349" s="314" t="s">
        <v>624</v>
      </c>
      <c r="U349" s="501" t="s">
        <v>2</v>
      </c>
      <c r="V349" s="514" t="s">
        <v>439</v>
      </c>
      <c r="W349" s="300" t="s">
        <v>1052</v>
      </c>
      <c r="X349" s="296"/>
      <c r="Y349" s="753" t="s">
        <v>1352</v>
      </c>
      <c r="Z349" s="297">
        <v>277</v>
      </c>
      <c r="AA349" s="753"/>
      <c r="AB349" s="298"/>
      <c r="AC349" s="295"/>
      <c r="AD349" s="296"/>
      <c r="AE349" s="753"/>
      <c r="AF349" s="297"/>
      <c r="AG349" s="753"/>
      <c r="AH349" s="298"/>
      <c r="AI349" s="295"/>
      <c r="AJ349" s="296"/>
      <c r="AK349" s="753"/>
      <c r="AL349" s="297"/>
      <c r="AM349" s="753"/>
      <c r="AN349" s="298"/>
      <c r="AO349" s="783"/>
      <c r="AP349" s="503" t="s">
        <v>648</v>
      </c>
      <c r="AQ349" s="479" t="s">
        <v>128</v>
      </c>
      <c r="AR349" s="479"/>
      <c r="AS349" s="227"/>
    </row>
    <row r="350" spans="1:45" ht="24" customHeight="1">
      <c r="A350" s="238"/>
      <c r="B350" s="659" t="s">
        <v>443</v>
      </c>
      <c r="C350" s="659"/>
      <c r="D350" s="659"/>
      <c r="E350" s="660"/>
      <c r="F350" s="470"/>
      <c r="G350" s="470"/>
      <c r="H350" s="660"/>
      <c r="I350" s="660"/>
      <c r="J350" s="661"/>
      <c r="K350" s="662"/>
      <c r="L350" s="662"/>
      <c r="M350" s="660"/>
      <c r="N350" s="854"/>
      <c r="O350" s="660"/>
      <c r="P350" s="663"/>
      <c r="Q350" s="523"/>
      <c r="R350" s="664"/>
      <c r="S350" s="658"/>
      <c r="T350" s="658"/>
      <c r="U350" s="658"/>
      <c r="V350" s="665"/>
      <c r="W350" s="639"/>
      <c r="X350" s="639"/>
      <c r="Y350" s="639"/>
      <c r="Z350" s="640"/>
      <c r="AA350" s="639"/>
      <c r="AB350" s="639"/>
      <c r="AC350" s="639"/>
      <c r="AD350" s="639"/>
      <c r="AE350" s="639"/>
      <c r="AF350" s="639"/>
      <c r="AG350" s="639"/>
      <c r="AH350" s="639"/>
      <c r="AI350" s="639"/>
      <c r="AJ350" s="639"/>
      <c r="AK350" s="639"/>
      <c r="AL350" s="639"/>
      <c r="AM350" s="639"/>
      <c r="AN350" s="639"/>
      <c r="AO350" s="639"/>
      <c r="AP350" s="657"/>
      <c r="AQ350" s="658"/>
      <c r="AR350" s="658"/>
      <c r="AS350" s="525"/>
    </row>
    <row r="351" spans="1:45" ht="60" customHeight="1">
      <c r="A351" s="593">
        <v>280</v>
      </c>
      <c r="B351" s="314" t="s">
        <v>444</v>
      </c>
      <c r="C351" s="235" t="s">
        <v>445</v>
      </c>
      <c r="D351" s="235" t="s">
        <v>170</v>
      </c>
      <c r="E351" s="426">
        <v>42.033999999999999</v>
      </c>
      <c r="F351" s="426">
        <v>0</v>
      </c>
      <c r="G351" s="426">
        <v>0</v>
      </c>
      <c r="H351" s="426">
        <f t="shared" ref="H351:H355" si="57">E351+F351-G351</f>
        <v>42.033999999999999</v>
      </c>
      <c r="I351" s="426">
        <v>34</v>
      </c>
      <c r="J351" s="531" t="s">
        <v>1339</v>
      </c>
      <c r="K351" s="529" t="s">
        <v>91</v>
      </c>
      <c r="L351" s="530" t="s">
        <v>1499</v>
      </c>
      <c r="M351" s="426">
        <v>33.524999999999999</v>
      </c>
      <c r="N351" s="840">
        <v>34.119</v>
      </c>
      <c r="O351" s="246">
        <f t="shared" ref="O351:O355" si="58">+N351-M351</f>
        <v>0.59400000000000119</v>
      </c>
      <c r="P351" s="426">
        <v>0</v>
      </c>
      <c r="Q351" s="475" t="s">
        <v>91</v>
      </c>
      <c r="R351" s="480" t="s">
        <v>1782</v>
      </c>
      <c r="S351" s="480"/>
      <c r="T351" s="314" t="s">
        <v>626</v>
      </c>
      <c r="U351" s="501" t="s">
        <v>2</v>
      </c>
      <c r="V351" s="514" t="s">
        <v>439</v>
      </c>
      <c r="W351" s="300" t="s">
        <v>1052</v>
      </c>
      <c r="X351" s="296"/>
      <c r="Y351" s="753" t="s">
        <v>1650</v>
      </c>
      <c r="Z351" s="297">
        <v>277</v>
      </c>
      <c r="AA351" s="753"/>
      <c r="AB351" s="298"/>
      <c r="AC351" s="295"/>
      <c r="AD351" s="296"/>
      <c r="AE351" s="753"/>
      <c r="AF351" s="297"/>
      <c r="AG351" s="753"/>
      <c r="AH351" s="298"/>
      <c r="AI351" s="295"/>
      <c r="AJ351" s="296"/>
      <c r="AK351" s="753"/>
      <c r="AL351" s="297"/>
      <c r="AM351" s="753"/>
      <c r="AN351" s="298"/>
      <c r="AO351" s="783"/>
      <c r="AP351" s="503" t="s">
        <v>648</v>
      </c>
      <c r="AQ351" s="479" t="s">
        <v>128</v>
      </c>
      <c r="AR351" s="479"/>
      <c r="AS351" s="227"/>
    </row>
    <row r="352" spans="1:45" ht="60" customHeight="1">
      <c r="A352" s="593">
        <v>281</v>
      </c>
      <c r="B352" s="314" t="s">
        <v>1651</v>
      </c>
      <c r="C352" s="235" t="s">
        <v>445</v>
      </c>
      <c r="D352" s="235" t="s">
        <v>170</v>
      </c>
      <c r="E352" s="426">
        <v>45.716999999999999</v>
      </c>
      <c r="F352" s="426">
        <v>0</v>
      </c>
      <c r="G352" s="426">
        <v>0</v>
      </c>
      <c r="H352" s="426">
        <f t="shared" si="57"/>
        <v>45.716999999999999</v>
      </c>
      <c r="I352" s="426">
        <v>15</v>
      </c>
      <c r="J352" s="531" t="s">
        <v>1339</v>
      </c>
      <c r="K352" s="529" t="s">
        <v>91</v>
      </c>
      <c r="L352" s="530" t="s">
        <v>1500</v>
      </c>
      <c r="M352" s="426">
        <v>43.515999999999998</v>
      </c>
      <c r="N352" s="840">
        <v>43.515999999999998</v>
      </c>
      <c r="O352" s="246">
        <f t="shared" si="58"/>
        <v>0</v>
      </c>
      <c r="P352" s="246">
        <v>0</v>
      </c>
      <c r="Q352" s="475" t="s">
        <v>91</v>
      </c>
      <c r="R352" s="314" t="s">
        <v>1783</v>
      </c>
      <c r="S352" s="480"/>
      <c r="T352" s="314" t="s">
        <v>1652</v>
      </c>
      <c r="U352" s="501" t="s">
        <v>2</v>
      </c>
      <c r="V352" s="514" t="s">
        <v>446</v>
      </c>
      <c r="W352" s="300" t="s">
        <v>1052</v>
      </c>
      <c r="X352" s="296"/>
      <c r="Y352" s="753" t="s">
        <v>1352</v>
      </c>
      <c r="Z352" s="297">
        <v>278</v>
      </c>
      <c r="AA352" s="753"/>
      <c r="AB352" s="298"/>
      <c r="AC352" s="295"/>
      <c r="AD352" s="296"/>
      <c r="AE352" s="753"/>
      <c r="AF352" s="297"/>
      <c r="AG352" s="753"/>
      <c r="AH352" s="298"/>
      <c r="AI352" s="295"/>
      <c r="AJ352" s="296"/>
      <c r="AK352" s="753"/>
      <c r="AL352" s="297"/>
      <c r="AM352" s="753"/>
      <c r="AN352" s="298"/>
      <c r="AO352" s="783"/>
      <c r="AP352" s="503" t="s">
        <v>584</v>
      </c>
      <c r="AQ352" s="521" t="s">
        <v>128</v>
      </c>
      <c r="AR352" s="521"/>
      <c r="AS352" s="227"/>
    </row>
    <row r="353" spans="1:45" ht="60" customHeight="1">
      <c r="A353" s="593">
        <v>282</v>
      </c>
      <c r="B353" s="314" t="s">
        <v>447</v>
      </c>
      <c r="C353" s="235" t="s">
        <v>198</v>
      </c>
      <c r="D353" s="235" t="s">
        <v>170</v>
      </c>
      <c r="E353" s="426">
        <v>64.899000000000001</v>
      </c>
      <c r="F353" s="426">
        <v>0</v>
      </c>
      <c r="G353" s="426">
        <v>0</v>
      </c>
      <c r="H353" s="426">
        <f t="shared" si="57"/>
        <v>64.899000000000001</v>
      </c>
      <c r="I353" s="426">
        <v>53</v>
      </c>
      <c r="J353" s="531" t="s">
        <v>1339</v>
      </c>
      <c r="K353" s="529" t="s">
        <v>91</v>
      </c>
      <c r="L353" s="530" t="s">
        <v>1501</v>
      </c>
      <c r="M353" s="426">
        <v>59.259</v>
      </c>
      <c r="N353" s="840">
        <v>56.311</v>
      </c>
      <c r="O353" s="246">
        <f t="shared" si="58"/>
        <v>-2.9480000000000004</v>
      </c>
      <c r="P353" s="426">
        <v>0</v>
      </c>
      <c r="Q353" s="475" t="s">
        <v>91</v>
      </c>
      <c r="R353" s="314" t="s">
        <v>1782</v>
      </c>
      <c r="S353" s="480"/>
      <c r="T353" s="314" t="s">
        <v>1652</v>
      </c>
      <c r="U353" s="501" t="s">
        <v>2</v>
      </c>
      <c r="V353" s="514" t="s">
        <v>446</v>
      </c>
      <c r="W353" s="300" t="s">
        <v>1052</v>
      </c>
      <c r="X353" s="296"/>
      <c r="Y353" s="753" t="s">
        <v>1352</v>
      </c>
      <c r="Z353" s="297">
        <v>279</v>
      </c>
      <c r="AA353" s="753"/>
      <c r="AB353" s="298"/>
      <c r="AC353" s="295"/>
      <c r="AD353" s="296"/>
      <c r="AE353" s="753"/>
      <c r="AF353" s="297"/>
      <c r="AG353" s="753"/>
      <c r="AH353" s="298"/>
      <c r="AI353" s="295"/>
      <c r="AJ353" s="296"/>
      <c r="AK353" s="753"/>
      <c r="AL353" s="297"/>
      <c r="AM353" s="753"/>
      <c r="AN353" s="298"/>
      <c r="AO353" s="783"/>
      <c r="AP353" s="503" t="s">
        <v>648</v>
      </c>
      <c r="AQ353" s="521" t="s">
        <v>128</v>
      </c>
      <c r="AR353" s="521"/>
      <c r="AS353" s="227"/>
    </row>
    <row r="354" spans="1:45" ht="60" customHeight="1">
      <c r="A354" s="593">
        <v>283</v>
      </c>
      <c r="B354" s="314" t="s">
        <v>448</v>
      </c>
      <c r="C354" s="235" t="s">
        <v>191</v>
      </c>
      <c r="D354" s="235" t="s">
        <v>170</v>
      </c>
      <c r="E354" s="426">
        <v>36.094999999999999</v>
      </c>
      <c r="F354" s="426">
        <v>0</v>
      </c>
      <c r="G354" s="426">
        <v>0</v>
      </c>
      <c r="H354" s="426">
        <f t="shared" si="57"/>
        <v>36.094999999999999</v>
      </c>
      <c r="I354" s="426">
        <v>23</v>
      </c>
      <c r="J354" s="531" t="s">
        <v>1339</v>
      </c>
      <c r="K354" s="529" t="s">
        <v>91</v>
      </c>
      <c r="L354" s="530" t="s">
        <v>1502</v>
      </c>
      <c r="M354" s="426">
        <v>36.094999999999999</v>
      </c>
      <c r="N354" s="840">
        <v>36.095999999999997</v>
      </c>
      <c r="O354" s="246">
        <f t="shared" si="58"/>
        <v>9.9999999999766942E-4</v>
      </c>
      <c r="P354" s="426">
        <v>0</v>
      </c>
      <c r="Q354" s="475" t="s">
        <v>91</v>
      </c>
      <c r="R354" s="314" t="s">
        <v>1784</v>
      </c>
      <c r="S354" s="480"/>
      <c r="T354" s="314" t="s">
        <v>625</v>
      </c>
      <c r="U354" s="501" t="s">
        <v>2</v>
      </c>
      <c r="V354" s="514" t="s">
        <v>449</v>
      </c>
      <c r="W354" s="300" t="s">
        <v>1052</v>
      </c>
      <c r="X354" s="296"/>
      <c r="Y354" s="753" t="s">
        <v>1352</v>
      </c>
      <c r="Z354" s="297">
        <v>280</v>
      </c>
      <c r="AA354" s="753"/>
      <c r="AB354" s="298"/>
      <c r="AC354" s="295"/>
      <c r="AD354" s="296"/>
      <c r="AE354" s="753"/>
      <c r="AF354" s="297"/>
      <c r="AG354" s="753"/>
      <c r="AH354" s="298"/>
      <c r="AI354" s="295"/>
      <c r="AJ354" s="296"/>
      <c r="AK354" s="753"/>
      <c r="AL354" s="297"/>
      <c r="AM354" s="753"/>
      <c r="AN354" s="298"/>
      <c r="AO354" s="783"/>
      <c r="AP354" s="503" t="s">
        <v>584</v>
      </c>
      <c r="AQ354" s="521" t="s">
        <v>128</v>
      </c>
      <c r="AR354" s="521"/>
      <c r="AS354" s="227"/>
    </row>
    <row r="355" spans="1:45" ht="60" customHeight="1">
      <c r="A355" s="593">
        <v>284</v>
      </c>
      <c r="B355" s="762" t="s">
        <v>450</v>
      </c>
      <c r="C355" s="783" t="s">
        <v>186</v>
      </c>
      <c r="D355" s="783" t="s">
        <v>170</v>
      </c>
      <c r="E355" s="769">
        <v>43.670999999999999</v>
      </c>
      <c r="F355" s="426">
        <v>0</v>
      </c>
      <c r="G355" s="426">
        <v>0</v>
      </c>
      <c r="H355" s="769">
        <f t="shared" si="57"/>
        <v>43.670999999999999</v>
      </c>
      <c r="I355" s="769">
        <v>40</v>
      </c>
      <c r="J355" s="531" t="s">
        <v>1339</v>
      </c>
      <c r="K355" s="786" t="s">
        <v>91</v>
      </c>
      <c r="L355" s="792" t="s">
        <v>1503</v>
      </c>
      <c r="M355" s="426">
        <v>43.670999999999999</v>
      </c>
      <c r="N355" s="849">
        <v>42.47</v>
      </c>
      <c r="O355" s="457">
        <f t="shared" si="58"/>
        <v>-1.2010000000000005</v>
      </c>
      <c r="P355" s="769">
        <v>0</v>
      </c>
      <c r="Q355" s="749" t="s">
        <v>91</v>
      </c>
      <c r="R355" s="762" t="s">
        <v>1781</v>
      </c>
      <c r="S355" s="799"/>
      <c r="T355" s="762" t="s">
        <v>625</v>
      </c>
      <c r="U355" s="515" t="s">
        <v>2</v>
      </c>
      <c r="V355" s="516" t="s">
        <v>446</v>
      </c>
      <c r="W355" s="296" t="s">
        <v>1052</v>
      </c>
      <c r="X355" s="296"/>
      <c r="Y355" s="753" t="s">
        <v>1650</v>
      </c>
      <c r="Z355" s="581">
        <v>281</v>
      </c>
      <c r="AA355" s="753"/>
      <c r="AB355" s="582"/>
      <c r="AC355" s="583"/>
      <c r="AD355" s="296"/>
      <c r="AE355" s="753"/>
      <c r="AF355" s="581"/>
      <c r="AG355" s="753"/>
      <c r="AH355" s="582"/>
      <c r="AI355" s="583"/>
      <c r="AJ355" s="296"/>
      <c r="AK355" s="753"/>
      <c r="AL355" s="581"/>
      <c r="AM355" s="753"/>
      <c r="AN355" s="582"/>
      <c r="AO355" s="783"/>
      <c r="AP355" s="755" t="s">
        <v>648</v>
      </c>
      <c r="AQ355" s="521" t="s">
        <v>128</v>
      </c>
      <c r="AR355" s="521"/>
      <c r="AS355" s="227"/>
    </row>
    <row r="356" spans="1:45" ht="24" customHeight="1">
      <c r="A356" s="590"/>
      <c r="B356" s="623" t="s">
        <v>451</v>
      </c>
      <c r="C356" s="623"/>
      <c r="D356" s="623"/>
      <c r="E356" s="634"/>
      <c r="F356" s="634"/>
      <c r="G356" s="634"/>
      <c r="H356" s="634"/>
      <c r="I356" s="634"/>
      <c r="J356" s="685"/>
      <c r="K356" s="685"/>
      <c r="L356" s="685"/>
      <c r="M356" s="634"/>
      <c r="N356" s="838"/>
      <c r="O356" s="634"/>
      <c r="P356" s="634"/>
      <c r="Q356" s="634"/>
      <c r="R356" s="634"/>
      <c r="S356" s="634"/>
      <c r="T356" s="634"/>
      <c r="U356" s="634"/>
      <c r="V356" s="686"/>
      <c r="W356" s="634"/>
      <c r="X356" s="634"/>
      <c r="Y356" s="634"/>
      <c r="Z356" s="687"/>
      <c r="AA356" s="634"/>
      <c r="AB356" s="634"/>
      <c r="AC356" s="634"/>
      <c r="AD356" s="634"/>
      <c r="AE356" s="634"/>
      <c r="AF356" s="634"/>
      <c r="AG356" s="634"/>
      <c r="AH356" s="634"/>
      <c r="AI356" s="634"/>
      <c r="AJ356" s="634"/>
      <c r="AK356" s="634"/>
      <c r="AL356" s="634"/>
      <c r="AM356" s="634"/>
      <c r="AN356" s="634"/>
      <c r="AO356" s="634"/>
      <c r="AP356" s="634"/>
      <c r="AQ356" s="658"/>
      <c r="AR356" s="658"/>
      <c r="AS356" s="525"/>
    </row>
    <row r="357" spans="1:45" ht="60" customHeight="1">
      <c r="A357" s="590">
        <v>285</v>
      </c>
      <c r="B357" s="314" t="s">
        <v>1142</v>
      </c>
      <c r="C357" s="235" t="s">
        <v>190</v>
      </c>
      <c r="D357" s="235" t="s">
        <v>170</v>
      </c>
      <c r="E357" s="426">
        <v>98.706000000000003</v>
      </c>
      <c r="F357" s="426">
        <v>0</v>
      </c>
      <c r="G357" s="234">
        <v>0</v>
      </c>
      <c r="H357" s="426">
        <v>98.706000000000003</v>
      </c>
      <c r="I357" s="426">
        <v>92.468265000000002</v>
      </c>
      <c r="J357" s="531" t="s">
        <v>1701</v>
      </c>
      <c r="K357" s="529" t="s">
        <v>91</v>
      </c>
      <c r="L357" s="532" t="s">
        <v>1702</v>
      </c>
      <c r="M357" s="426">
        <v>93.703999999999994</v>
      </c>
      <c r="N357" s="840">
        <v>93.191000000000003</v>
      </c>
      <c r="O357" s="236">
        <f t="shared" ref="O357:O388" si="59">+N357-M357</f>
        <v>-0.51299999999999102</v>
      </c>
      <c r="P357" s="426">
        <v>0</v>
      </c>
      <c r="Q357" s="475" t="s">
        <v>91</v>
      </c>
      <c r="R357" s="314" t="s">
        <v>2065</v>
      </c>
      <c r="S357" s="480"/>
      <c r="T357" s="498" t="s">
        <v>1100</v>
      </c>
      <c r="U357" s="517" t="s">
        <v>1095</v>
      </c>
      <c r="V357" s="502" t="s">
        <v>1143</v>
      </c>
      <c r="W357" s="300" t="s">
        <v>1052</v>
      </c>
      <c r="X357" s="296"/>
      <c r="Y357" s="753" t="s">
        <v>698</v>
      </c>
      <c r="Z357" s="297">
        <v>284</v>
      </c>
      <c r="AA357" s="753"/>
      <c r="AB357" s="298"/>
      <c r="AC357" s="295"/>
      <c r="AD357" s="296"/>
      <c r="AE357" s="753"/>
      <c r="AF357" s="297"/>
      <c r="AG357" s="753"/>
      <c r="AH357" s="298"/>
      <c r="AI357" s="295"/>
      <c r="AJ357" s="296"/>
      <c r="AK357" s="753"/>
      <c r="AL357" s="297"/>
      <c r="AM357" s="753"/>
      <c r="AN357" s="298"/>
      <c r="AO357" s="783"/>
      <c r="AP357" s="293" t="s">
        <v>115</v>
      </c>
      <c r="AQ357" s="521" t="s">
        <v>128</v>
      </c>
      <c r="AR357" s="521"/>
      <c r="AS357" s="522"/>
    </row>
    <row r="358" spans="1:45" ht="60" customHeight="1">
      <c r="A358" s="590">
        <v>286</v>
      </c>
      <c r="B358" s="314" t="s">
        <v>1144</v>
      </c>
      <c r="C358" s="235" t="s">
        <v>224</v>
      </c>
      <c r="D358" s="235" t="s">
        <v>170</v>
      </c>
      <c r="E358" s="426">
        <v>118.94499999999999</v>
      </c>
      <c r="F358" s="426">
        <v>0</v>
      </c>
      <c r="G358" s="234">
        <v>0</v>
      </c>
      <c r="H358" s="426">
        <v>118.94499999999999</v>
      </c>
      <c r="I358" s="426">
        <v>97.825006999999999</v>
      </c>
      <c r="J358" s="531" t="s">
        <v>1825</v>
      </c>
      <c r="K358" s="529" t="s">
        <v>91</v>
      </c>
      <c r="L358" s="532" t="s">
        <v>1845</v>
      </c>
      <c r="M358" s="426">
        <v>114.931</v>
      </c>
      <c r="N358" s="840">
        <v>101.986</v>
      </c>
      <c r="O358" s="236">
        <f t="shared" si="59"/>
        <v>-12.944999999999993</v>
      </c>
      <c r="P358" s="426">
        <v>0</v>
      </c>
      <c r="Q358" s="475" t="s">
        <v>91</v>
      </c>
      <c r="R358" s="314" t="s">
        <v>2064</v>
      </c>
      <c r="S358" s="480"/>
      <c r="T358" s="498" t="s">
        <v>1100</v>
      </c>
      <c r="U358" s="501" t="s">
        <v>1095</v>
      </c>
      <c r="V358" s="518" t="s">
        <v>1143</v>
      </c>
      <c r="W358" s="300" t="s">
        <v>1052</v>
      </c>
      <c r="X358" s="296"/>
      <c r="Y358" s="753" t="s">
        <v>698</v>
      </c>
      <c r="Z358" s="297">
        <v>285</v>
      </c>
      <c r="AA358" s="753"/>
      <c r="AB358" s="298"/>
      <c r="AC358" s="295"/>
      <c r="AD358" s="296"/>
      <c r="AE358" s="753"/>
      <c r="AF358" s="297"/>
      <c r="AG358" s="753"/>
      <c r="AH358" s="298"/>
      <c r="AI358" s="295"/>
      <c r="AJ358" s="296"/>
      <c r="AK358" s="753"/>
      <c r="AL358" s="297"/>
      <c r="AM358" s="753"/>
      <c r="AN358" s="298"/>
      <c r="AO358" s="783"/>
      <c r="AP358" s="293" t="s">
        <v>115</v>
      </c>
      <c r="AQ358" s="521" t="s">
        <v>128</v>
      </c>
      <c r="AR358" s="521"/>
      <c r="AS358" s="522"/>
    </row>
    <row r="359" spans="1:45" ht="60" customHeight="1">
      <c r="A359" s="590">
        <v>287</v>
      </c>
      <c r="B359" s="314" t="s">
        <v>452</v>
      </c>
      <c r="C359" s="235" t="s">
        <v>230</v>
      </c>
      <c r="D359" s="235" t="s">
        <v>170</v>
      </c>
      <c r="E359" s="426">
        <v>88.143000000000001</v>
      </c>
      <c r="F359" s="426">
        <v>0</v>
      </c>
      <c r="G359" s="234">
        <v>0</v>
      </c>
      <c r="H359" s="426">
        <f>E359+F359-G359</f>
        <v>88.143000000000001</v>
      </c>
      <c r="I359" s="426">
        <v>76</v>
      </c>
      <c r="J359" s="531" t="s">
        <v>1339</v>
      </c>
      <c r="K359" s="529" t="s">
        <v>91</v>
      </c>
      <c r="L359" s="530" t="s">
        <v>1504</v>
      </c>
      <c r="M359" s="426">
        <v>83.245999999999995</v>
      </c>
      <c r="N359" s="840">
        <v>83.236000000000004</v>
      </c>
      <c r="O359" s="246">
        <f t="shared" si="59"/>
        <v>-9.9999999999909051E-3</v>
      </c>
      <c r="P359" s="426">
        <v>0</v>
      </c>
      <c r="Q359" s="475" t="s">
        <v>91</v>
      </c>
      <c r="R359" s="314" t="s">
        <v>1780</v>
      </c>
      <c r="S359" s="480"/>
      <c r="T359" s="314" t="s">
        <v>628</v>
      </c>
      <c r="U359" s="501" t="s">
        <v>2</v>
      </c>
      <c r="V359" s="514" t="s">
        <v>1062</v>
      </c>
      <c r="W359" s="300" t="s">
        <v>1052</v>
      </c>
      <c r="X359" s="296"/>
      <c r="Y359" s="753" t="s">
        <v>1635</v>
      </c>
      <c r="Z359" s="297">
        <v>286</v>
      </c>
      <c r="AA359" s="753"/>
      <c r="AB359" s="298"/>
      <c r="AC359" s="295"/>
      <c r="AD359" s="296"/>
      <c r="AE359" s="753"/>
      <c r="AF359" s="297"/>
      <c r="AG359" s="753"/>
      <c r="AH359" s="298"/>
      <c r="AI359" s="295"/>
      <c r="AJ359" s="296"/>
      <c r="AK359" s="753"/>
      <c r="AL359" s="297"/>
      <c r="AM359" s="753"/>
      <c r="AN359" s="298"/>
      <c r="AO359" s="783"/>
      <c r="AP359" s="293" t="s">
        <v>1222</v>
      </c>
      <c r="AQ359" s="521" t="s">
        <v>128</v>
      </c>
      <c r="AR359" s="521"/>
      <c r="AS359" s="227"/>
    </row>
    <row r="360" spans="1:45" ht="73.5" customHeight="1">
      <c r="A360" s="590">
        <v>288</v>
      </c>
      <c r="B360" s="314" t="s">
        <v>453</v>
      </c>
      <c r="C360" s="235" t="s">
        <v>196</v>
      </c>
      <c r="D360" s="235" t="s">
        <v>170</v>
      </c>
      <c r="E360" s="426">
        <v>174.37200000000001</v>
      </c>
      <c r="F360" s="426">
        <v>0</v>
      </c>
      <c r="G360" s="234">
        <v>0</v>
      </c>
      <c r="H360" s="426">
        <f>E360+F360-G360</f>
        <v>174.37200000000001</v>
      </c>
      <c r="I360" s="426">
        <v>167.42465000000001</v>
      </c>
      <c r="J360" s="531" t="s">
        <v>1339</v>
      </c>
      <c r="K360" s="529" t="s">
        <v>133</v>
      </c>
      <c r="L360" s="530" t="s">
        <v>1505</v>
      </c>
      <c r="M360" s="426">
        <v>166.57300000000001</v>
      </c>
      <c r="N360" s="840">
        <v>100.127</v>
      </c>
      <c r="O360" s="246">
        <f t="shared" si="59"/>
        <v>-66.446000000000012</v>
      </c>
      <c r="P360" s="426">
        <v>-67.486000000000004</v>
      </c>
      <c r="Q360" s="475" t="s">
        <v>89</v>
      </c>
      <c r="R360" s="314" t="s">
        <v>1653</v>
      </c>
      <c r="S360" s="480"/>
      <c r="T360" s="314" t="s">
        <v>627</v>
      </c>
      <c r="U360" s="501" t="s">
        <v>2</v>
      </c>
      <c r="V360" s="514" t="s">
        <v>439</v>
      </c>
      <c r="W360" s="300" t="s">
        <v>1052</v>
      </c>
      <c r="X360" s="296"/>
      <c r="Y360" s="753" t="s">
        <v>1654</v>
      </c>
      <c r="Z360" s="297">
        <v>287</v>
      </c>
      <c r="AA360" s="753"/>
      <c r="AB360" s="298"/>
      <c r="AC360" s="295"/>
      <c r="AD360" s="296"/>
      <c r="AE360" s="753"/>
      <c r="AF360" s="297"/>
      <c r="AG360" s="753"/>
      <c r="AH360" s="298"/>
      <c r="AI360" s="295"/>
      <c r="AJ360" s="296"/>
      <c r="AK360" s="753"/>
      <c r="AL360" s="297"/>
      <c r="AM360" s="753"/>
      <c r="AN360" s="298"/>
      <c r="AO360" s="783"/>
      <c r="AP360" s="503" t="s">
        <v>727</v>
      </c>
      <c r="AQ360" s="521" t="s">
        <v>128</v>
      </c>
      <c r="AR360" s="521"/>
      <c r="AS360" s="227"/>
    </row>
    <row r="361" spans="1:45" ht="60" customHeight="1">
      <c r="A361" s="590">
        <v>289</v>
      </c>
      <c r="B361" s="314" t="s">
        <v>1655</v>
      </c>
      <c r="C361" s="235" t="s">
        <v>177</v>
      </c>
      <c r="D361" s="235" t="s">
        <v>170</v>
      </c>
      <c r="E361" s="426">
        <v>98.120999999999995</v>
      </c>
      <c r="F361" s="426">
        <v>0</v>
      </c>
      <c r="G361" s="234">
        <v>0</v>
      </c>
      <c r="H361" s="426">
        <f t="shared" ref="H361" si="60">E361+F361-G361</f>
        <v>98.120999999999995</v>
      </c>
      <c r="I361" s="426">
        <v>72</v>
      </c>
      <c r="J361" s="531" t="s">
        <v>1339</v>
      </c>
      <c r="K361" s="529" t="s">
        <v>91</v>
      </c>
      <c r="L361" s="530" t="s">
        <v>1506</v>
      </c>
      <c r="M361" s="426">
        <v>90.826999999999998</v>
      </c>
      <c r="N361" s="840">
        <v>0</v>
      </c>
      <c r="O361" s="246">
        <f t="shared" si="59"/>
        <v>-90.826999999999998</v>
      </c>
      <c r="P361" s="426">
        <v>0</v>
      </c>
      <c r="Q361" s="475" t="s">
        <v>122</v>
      </c>
      <c r="R361" s="314" t="s">
        <v>1779</v>
      </c>
      <c r="S361" s="480"/>
      <c r="T361" s="314" t="s">
        <v>628</v>
      </c>
      <c r="U361" s="501" t="s">
        <v>2</v>
      </c>
      <c r="V361" s="514" t="s">
        <v>414</v>
      </c>
      <c r="W361" s="300" t="s">
        <v>1052</v>
      </c>
      <c r="X361" s="296"/>
      <c r="Y361" s="753" t="s">
        <v>1654</v>
      </c>
      <c r="Z361" s="297">
        <v>288</v>
      </c>
      <c r="AA361" s="753"/>
      <c r="AB361" s="298"/>
      <c r="AC361" s="295"/>
      <c r="AD361" s="296"/>
      <c r="AE361" s="753"/>
      <c r="AF361" s="297"/>
      <c r="AG361" s="753"/>
      <c r="AH361" s="298"/>
      <c r="AI361" s="295"/>
      <c r="AJ361" s="296"/>
      <c r="AK361" s="753"/>
      <c r="AL361" s="297"/>
      <c r="AM361" s="753"/>
      <c r="AN361" s="298"/>
      <c r="AO361" s="783"/>
      <c r="AP361" s="503" t="s">
        <v>1656</v>
      </c>
      <c r="AQ361" s="521" t="s">
        <v>128</v>
      </c>
      <c r="AR361" s="521"/>
      <c r="AS361" s="227"/>
    </row>
    <row r="362" spans="1:45" ht="60" customHeight="1">
      <c r="A362" s="590">
        <v>290</v>
      </c>
      <c r="B362" s="314" t="s">
        <v>454</v>
      </c>
      <c r="C362" s="235" t="s">
        <v>198</v>
      </c>
      <c r="D362" s="235" t="s">
        <v>455</v>
      </c>
      <c r="E362" s="426">
        <v>148.048</v>
      </c>
      <c r="F362" s="426">
        <v>0</v>
      </c>
      <c r="G362" s="234">
        <v>0</v>
      </c>
      <c r="H362" s="426">
        <f t="shared" si="42"/>
        <v>148.048</v>
      </c>
      <c r="I362" s="426">
        <v>123</v>
      </c>
      <c r="J362" s="531" t="s">
        <v>1339</v>
      </c>
      <c r="K362" s="725" t="s">
        <v>91</v>
      </c>
      <c r="L362" s="480" t="s">
        <v>1437</v>
      </c>
      <c r="M362" s="426">
        <v>154.85300000000001</v>
      </c>
      <c r="N362" s="840">
        <v>130.43899999999999</v>
      </c>
      <c r="O362" s="236">
        <f t="shared" si="59"/>
        <v>-24.414000000000016</v>
      </c>
      <c r="P362" s="426">
        <v>0</v>
      </c>
      <c r="Q362" s="475" t="s">
        <v>91</v>
      </c>
      <c r="R362" s="314" t="s">
        <v>1614</v>
      </c>
      <c r="S362" s="480" t="s">
        <v>1615</v>
      </c>
      <c r="T362" s="498" t="s">
        <v>386</v>
      </c>
      <c r="U362" s="503" t="s">
        <v>2</v>
      </c>
      <c r="V362" s="502" t="s">
        <v>414</v>
      </c>
      <c r="W362" s="300" t="s">
        <v>1052</v>
      </c>
      <c r="X362" s="296"/>
      <c r="Y362" s="753" t="s">
        <v>1298</v>
      </c>
      <c r="Z362" s="297">
        <v>289</v>
      </c>
      <c r="AA362" s="753"/>
      <c r="AB362" s="298"/>
      <c r="AC362" s="295" t="s">
        <v>1052</v>
      </c>
      <c r="AD362" s="296"/>
      <c r="AE362" s="753" t="s">
        <v>1298</v>
      </c>
      <c r="AF362" s="297">
        <v>308</v>
      </c>
      <c r="AG362" s="753"/>
      <c r="AH362" s="298"/>
      <c r="AI362" s="295"/>
      <c r="AJ362" s="296"/>
      <c r="AK362" s="753"/>
      <c r="AL362" s="297"/>
      <c r="AM362" s="753"/>
      <c r="AN362" s="298"/>
      <c r="AO362" s="783"/>
      <c r="AP362" s="503" t="s">
        <v>649</v>
      </c>
      <c r="AQ362" s="521" t="s">
        <v>128</v>
      </c>
      <c r="AR362" s="479"/>
      <c r="AS362" s="227"/>
    </row>
    <row r="363" spans="1:45" ht="60" customHeight="1">
      <c r="A363" s="590">
        <v>291</v>
      </c>
      <c r="B363" s="314" t="s">
        <v>456</v>
      </c>
      <c r="C363" s="235" t="s">
        <v>224</v>
      </c>
      <c r="D363" s="235" t="s">
        <v>170</v>
      </c>
      <c r="E363" s="426">
        <v>226.078</v>
      </c>
      <c r="F363" s="426">
        <v>0</v>
      </c>
      <c r="G363" s="234">
        <v>0</v>
      </c>
      <c r="H363" s="426">
        <f t="shared" si="42"/>
        <v>226.078</v>
      </c>
      <c r="I363" s="426">
        <v>196</v>
      </c>
      <c r="J363" s="531" t="s">
        <v>1339</v>
      </c>
      <c r="K363" s="725" t="s">
        <v>91</v>
      </c>
      <c r="L363" s="480" t="s">
        <v>1438</v>
      </c>
      <c r="M363" s="426">
        <v>226.077</v>
      </c>
      <c r="N363" s="840">
        <v>223.11099999999999</v>
      </c>
      <c r="O363" s="236">
        <f t="shared" si="59"/>
        <v>-2.9660000000000082</v>
      </c>
      <c r="P363" s="426">
        <v>0</v>
      </c>
      <c r="Q363" s="475" t="s">
        <v>91</v>
      </c>
      <c r="R363" s="314" t="s">
        <v>1608</v>
      </c>
      <c r="S363" s="480"/>
      <c r="T363" s="498" t="s">
        <v>386</v>
      </c>
      <c r="U363" s="503" t="s">
        <v>2</v>
      </c>
      <c r="V363" s="502" t="s">
        <v>414</v>
      </c>
      <c r="W363" s="300" t="s">
        <v>1052</v>
      </c>
      <c r="X363" s="296"/>
      <c r="Y363" s="753" t="s">
        <v>1601</v>
      </c>
      <c r="Z363" s="297">
        <v>290</v>
      </c>
      <c r="AA363" s="753"/>
      <c r="AB363" s="298"/>
      <c r="AC363" s="295"/>
      <c r="AD363" s="296"/>
      <c r="AE363" s="753"/>
      <c r="AF363" s="297"/>
      <c r="AG363" s="753"/>
      <c r="AH363" s="298"/>
      <c r="AI363" s="295"/>
      <c r="AJ363" s="296"/>
      <c r="AK363" s="753"/>
      <c r="AL363" s="297"/>
      <c r="AM363" s="753"/>
      <c r="AN363" s="298"/>
      <c r="AO363" s="783"/>
      <c r="AP363" s="293"/>
      <c r="AQ363" s="521"/>
      <c r="AR363" s="479"/>
      <c r="AS363" s="227"/>
    </row>
    <row r="364" spans="1:45" ht="96" customHeight="1">
      <c r="A364" s="590">
        <v>292</v>
      </c>
      <c r="B364" s="314" t="s">
        <v>457</v>
      </c>
      <c r="C364" s="235" t="s">
        <v>256</v>
      </c>
      <c r="D364" s="235" t="s">
        <v>170</v>
      </c>
      <c r="E364" s="426">
        <v>367.61</v>
      </c>
      <c r="F364" s="426">
        <v>0</v>
      </c>
      <c r="G364" s="234">
        <v>0</v>
      </c>
      <c r="H364" s="426">
        <f t="shared" si="42"/>
        <v>367.61</v>
      </c>
      <c r="I364" s="426">
        <v>341</v>
      </c>
      <c r="J364" s="531" t="s">
        <v>1339</v>
      </c>
      <c r="K364" s="725" t="s">
        <v>91</v>
      </c>
      <c r="L364" s="480" t="s">
        <v>1439</v>
      </c>
      <c r="M364" s="426">
        <v>372.767</v>
      </c>
      <c r="N364" s="840">
        <v>374.79899999999998</v>
      </c>
      <c r="O364" s="236">
        <f t="shared" si="59"/>
        <v>2.0319999999999823</v>
      </c>
      <c r="P364" s="426">
        <v>0</v>
      </c>
      <c r="Q364" s="475" t="s">
        <v>91</v>
      </c>
      <c r="R364" s="240" t="s">
        <v>1609</v>
      </c>
      <c r="S364" s="480"/>
      <c r="T364" s="498" t="s">
        <v>386</v>
      </c>
      <c r="U364" s="503" t="s">
        <v>2</v>
      </c>
      <c r="V364" s="502" t="s">
        <v>414</v>
      </c>
      <c r="W364" s="300" t="s">
        <v>1052</v>
      </c>
      <c r="X364" s="296"/>
      <c r="Y364" s="753" t="s">
        <v>1610</v>
      </c>
      <c r="Z364" s="297">
        <v>291</v>
      </c>
      <c r="AA364" s="753"/>
      <c r="AB364" s="298"/>
      <c r="AC364" s="295"/>
      <c r="AD364" s="296"/>
      <c r="AE364" s="753"/>
      <c r="AF364" s="297"/>
      <c r="AG364" s="753"/>
      <c r="AH364" s="298"/>
      <c r="AI364" s="295"/>
      <c r="AJ364" s="296"/>
      <c r="AK364" s="753"/>
      <c r="AL364" s="297"/>
      <c r="AM364" s="753"/>
      <c r="AN364" s="298"/>
      <c r="AO364" s="783"/>
      <c r="AP364" s="293"/>
      <c r="AQ364" s="772"/>
      <c r="AR364" s="479"/>
      <c r="AS364" s="227"/>
    </row>
    <row r="365" spans="1:45" ht="116.4" customHeight="1">
      <c r="A365" s="590">
        <v>293</v>
      </c>
      <c r="B365" s="314" t="s">
        <v>458</v>
      </c>
      <c r="C365" s="235" t="s">
        <v>165</v>
      </c>
      <c r="D365" s="235" t="s">
        <v>170</v>
      </c>
      <c r="E365" s="426">
        <v>95.394000000000005</v>
      </c>
      <c r="F365" s="426">
        <v>0</v>
      </c>
      <c r="G365" s="234">
        <v>0</v>
      </c>
      <c r="H365" s="426">
        <f t="shared" si="42"/>
        <v>95.394000000000005</v>
      </c>
      <c r="I365" s="426">
        <v>83</v>
      </c>
      <c r="J365" s="803" t="s">
        <v>1793</v>
      </c>
      <c r="K365" s="529" t="s">
        <v>91</v>
      </c>
      <c r="L365" s="530" t="s">
        <v>1794</v>
      </c>
      <c r="M365" s="426">
        <v>96.197000000000003</v>
      </c>
      <c r="N365" s="840">
        <v>96.340999999999994</v>
      </c>
      <c r="O365" s="236">
        <f t="shared" si="59"/>
        <v>0.14399999999999125</v>
      </c>
      <c r="P365" s="426">
        <v>0</v>
      </c>
      <c r="Q365" s="475" t="s">
        <v>91</v>
      </c>
      <c r="R365" s="240" t="s">
        <v>1804</v>
      </c>
      <c r="S365" s="480"/>
      <c r="T365" s="498" t="s">
        <v>386</v>
      </c>
      <c r="U365" s="503" t="s">
        <v>2</v>
      </c>
      <c r="V365" s="502" t="s">
        <v>414</v>
      </c>
      <c r="W365" s="300" t="s">
        <v>1052</v>
      </c>
      <c r="X365" s="296"/>
      <c r="Y365" s="753" t="s">
        <v>1296</v>
      </c>
      <c r="Z365" s="297">
        <v>292</v>
      </c>
      <c r="AA365" s="753"/>
      <c r="AB365" s="298"/>
      <c r="AC365" s="295"/>
      <c r="AD365" s="296"/>
      <c r="AE365" s="753"/>
      <c r="AF365" s="297"/>
      <c r="AG365" s="753"/>
      <c r="AH365" s="298"/>
      <c r="AI365" s="295"/>
      <c r="AJ365" s="296"/>
      <c r="AK365" s="753"/>
      <c r="AL365" s="297"/>
      <c r="AM365" s="753"/>
      <c r="AN365" s="298"/>
      <c r="AO365" s="783"/>
      <c r="AP365" s="293" t="s">
        <v>115</v>
      </c>
      <c r="AQ365" s="479" t="s">
        <v>128</v>
      </c>
      <c r="AR365" s="479"/>
      <c r="AS365" s="227"/>
    </row>
    <row r="366" spans="1:45" ht="60" customHeight="1">
      <c r="A366" s="590">
        <v>294</v>
      </c>
      <c r="B366" s="314" t="s">
        <v>459</v>
      </c>
      <c r="C366" s="235" t="s">
        <v>339</v>
      </c>
      <c r="D366" s="235" t="s">
        <v>170</v>
      </c>
      <c r="E366" s="426">
        <v>40.430999999999997</v>
      </c>
      <c r="F366" s="426">
        <v>0</v>
      </c>
      <c r="G366" s="234">
        <v>0</v>
      </c>
      <c r="H366" s="426">
        <f t="shared" ref="H366:H388" si="61">E366+F366-G366</f>
        <v>40.430999999999997</v>
      </c>
      <c r="I366" s="426">
        <v>33</v>
      </c>
      <c r="J366" s="531" t="s">
        <v>1339</v>
      </c>
      <c r="K366" s="725" t="s">
        <v>91</v>
      </c>
      <c r="L366" s="480" t="s">
        <v>1440</v>
      </c>
      <c r="M366" s="426">
        <v>40.969000000000001</v>
      </c>
      <c r="N366" s="840">
        <v>41</v>
      </c>
      <c r="O366" s="236">
        <f t="shared" si="59"/>
        <v>3.0999999999998806E-2</v>
      </c>
      <c r="P366" s="426">
        <v>0</v>
      </c>
      <c r="Q366" s="475" t="s">
        <v>91</v>
      </c>
      <c r="R366" s="314" t="s">
        <v>1560</v>
      </c>
      <c r="S366" s="480"/>
      <c r="T366" s="498" t="s">
        <v>386</v>
      </c>
      <c r="U366" s="503" t="s">
        <v>2</v>
      </c>
      <c r="V366" s="502" t="s">
        <v>414</v>
      </c>
      <c r="W366" s="300" t="s">
        <v>1052</v>
      </c>
      <c r="X366" s="296"/>
      <c r="Y366" s="753" t="s">
        <v>1298</v>
      </c>
      <c r="Z366" s="297">
        <v>293</v>
      </c>
      <c r="AA366" s="753"/>
      <c r="AB366" s="298"/>
      <c r="AC366" s="295"/>
      <c r="AD366" s="296"/>
      <c r="AE366" s="753"/>
      <c r="AF366" s="297"/>
      <c r="AG366" s="753"/>
      <c r="AH366" s="298"/>
      <c r="AI366" s="295"/>
      <c r="AJ366" s="296"/>
      <c r="AK366" s="753"/>
      <c r="AL366" s="297"/>
      <c r="AM366" s="753"/>
      <c r="AN366" s="298"/>
      <c r="AO366" s="783"/>
      <c r="AP366" s="293" t="s">
        <v>1222</v>
      </c>
      <c r="AQ366" s="479" t="s">
        <v>128</v>
      </c>
      <c r="AR366" s="479"/>
      <c r="AS366" s="227"/>
    </row>
    <row r="367" spans="1:45" ht="60" customHeight="1">
      <c r="A367" s="590">
        <v>295</v>
      </c>
      <c r="B367" s="314" t="s">
        <v>460</v>
      </c>
      <c r="C367" s="235" t="s">
        <v>265</v>
      </c>
      <c r="D367" s="235" t="s">
        <v>170</v>
      </c>
      <c r="E367" s="426">
        <v>523.18799999999999</v>
      </c>
      <c r="F367" s="426">
        <v>86.509399999999999</v>
      </c>
      <c r="G367" s="234">
        <v>56</v>
      </c>
      <c r="H367" s="426">
        <f>E367+F367-G367</f>
        <v>553.69740000000002</v>
      </c>
      <c r="I367" s="426">
        <v>477</v>
      </c>
      <c r="J367" s="531" t="s">
        <v>1339</v>
      </c>
      <c r="K367" s="725" t="s">
        <v>91</v>
      </c>
      <c r="L367" s="480" t="s">
        <v>1441</v>
      </c>
      <c r="M367" s="426">
        <v>503.76799999999997</v>
      </c>
      <c r="N367" s="840">
        <v>444.45</v>
      </c>
      <c r="O367" s="236">
        <f t="shared" si="59"/>
        <v>-59.317999999999984</v>
      </c>
      <c r="P367" s="426">
        <v>0</v>
      </c>
      <c r="Q367" s="475" t="s">
        <v>91</v>
      </c>
      <c r="R367" s="314" t="s">
        <v>1557</v>
      </c>
      <c r="S367" s="480"/>
      <c r="T367" s="498" t="s">
        <v>386</v>
      </c>
      <c r="U367" s="503" t="s">
        <v>2</v>
      </c>
      <c r="V367" s="502" t="s">
        <v>461</v>
      </c>
      <c r="W367" s="300" t="s">
        <v>1052</v>
      </c>
      <c r="X367" s="296"/>
      <c r="Y367" s="753" t="s">
        <v>1296</v>
      </c>
      <c r="Z367" s="297">
        <v>294</v>
      </c>
      <c r="AA367" s="753"/>
      <c r="AB367" s="298"/>
      <c r="AC367" s="295"/>
      <c r="AD367" s="296"/>
      <c r="AE367" s="753"/>
      <c r="AF367" s="297"/>
      <c r="AG367" s="753"/>
      <c r="AH367" s="298"/>
      <c r="AI367" s="295"/>
      <c r="AJ367" s="296"/>
      <c r="AK367" s="753"/>
      <c r="AL367" s="297"/>
      <c r="AM367" s="753"/>
      <c r="AN367" s="298"/>
      <c r="AO367" s="783"/>
      <c r="AP367" s="503" t="s">
        <v>648</v>
      </c>
      <c r="AQ367" s="479" t="s">
        <v>128</v>
      </c>
      <c r="AR367" s="479"/>
      <c r="AS367" s="227"/>
    </row>
    <row r="368" spans="1:45" ht="60" customHeight="1">
      <c r="A368" s="590">
        <v>296</v>
      </c>
      <c r="B368" s="314" t="s">
        <v>462</v>
      </c>
      <c r="C368" s="235" t="s">
        <v>253</v>
      </c>
      <c r="D368" s="235" t="s">
        <v>170</v>
      </c>
      <c r="E368" s="426">
        <v>35.277999999999999</v>
      </c>
      <c r="F368" s="426">
        <v>0</v>
      </c>
      <c r="G368" s="234">
        <v>0</v>
      </c>
      <c r="H368" s="426">
        <f t="shared" si="61"/>
        <v>35.277999999999999</v>
      </c>
      <c r="I368" s="426">
        <v>31</v>
      </c>
      <c r="J368" s="531" t="s">
        <v>1339</v>
      </c>
      <c r="K368" s="725" t="s">
        <v>91</v>
      </c>
      <c r="L368" s="480" t="s">
        <v>1442</v>
      </c>
      <c r="M368" s="426">
        <v>35.506</v>
      </c>
      <c r="N368" s="840">
        <v>35.779000000000003</v>
      </c>
      <c r="O368" s="236">
        <f t="shared" si="59"/>
        <v>0.27300000000000324</v>
      </c>
      <c r="P368" s="426">
        <v>0</v>
      </c>
      <c r="Q368" s="475" t="s">
        <v>91</v>
      </c>
      <c r="R368" s="314" t="s">
        <v>1566</v>
      </c>
      <c r="S368" s="480"/>
      <c r="T368" s="498" t="s">
        <v>386</v>
      </c>
      <c r="U368" s="503" t="s">
        <v>2</v>
      </c>
      <c r="V368" s="502" t="s">
        <v>414</v>
      </c>
      <c r="W368" s="300" t="s">
        <v>1052</v>
      </c>
      <c r="X368" s="296"/>
      <c r="Y368" s="753" t="s">
        <v>1298</v>
      </c>
      <c r="Z368" s="297">
        <v>295</v>
      </c>
      <c r="AA368" s="753"/>
      <c r="AB368" s="298"/>
      <c r="AC368" s="295"/>
      <c r="AD368" s="296"/>
      <c r="AE368" s="753"/>
      <c r="AF368" s="297"/>
      <c r="AG368" s="753"/>
      <c r="AH368" s="298"/>
      <c r="AI368" s="295"/>
      <c r="AJ368" s="296"/>
      <c r="AK368" s="753"/>
      <c r="AL368" s="297"/>
      <c r="AM368" s="753"/>
      <c r="AN368" s="298"/>
      <c r="AO368" s="783"/>
      <c r="AP368" s="293" t="s">
        <v>584</v>
      </c>
      <c r="AQ368" s="479" t="s">
        <v>128</v>
      </c>
      <c r="AR368" s="479"/>
      <c r="AS368" s="227"/>
    </row>
    <row r="369" spans="1:45" ht="151.5" customHeight="1">
      <c r="A369" s="590">
        <v>297</v>
      </c>
      <c r="B369" s="314" t="s">
        <v>463</v>
      </c>
      <c r="C369" s="235" t="s">
        <v>261</v>
      </c>
      <c r="D369" s="235" t="s">
        <v>170</v>
      </c>
      <c r="E369" s="426">
        <v>40.137</v>
      </c>
      <c r="F369" s="426">
        <v>0</v>
      </c>
      <c r="G369" s="234">
        <v>0</v>
      </c>
      <c r="H369" s="426">
        <f t="shared" si="61"/>
        <v>40.137</v>
      </c>
      <c r="I369" s="426">
        <v>31</v>
      </c>
      <c r="J369" s="531" t="s">
        <v>1339</v>
      </c>
      <c r="K369" s="725" t="s">
        <v>91</v>
      </c>
      <c r="L369" s="480" t="s">
        <v>1443</v>
      </c>
      <c r="M369" s="426">
        <v>40.131</v>
      </c>
      <c r="N369" s="840">
        <v>40.517000000000003</v>
      </c>
      <c r="O369" s="236">
        <f t="shared" si="59"/>
        <v>0.38600000000000279</v>
      </c>
      <c r="P369" s="426">
        <v>0</v>
      </c>
      <c r="Q369" s="475" t="s">
        <v>91</v>
      </c>
      <c r="R369" s="314" t="s">
        <v>1567</v>
      </c>
      <c r="S369" s="480"/>
      <c r="T369" s="498" t="s">
        <v>386</v>
      </c>
      <c r="U369" s="503" t="s">
        <v>2</v>
      </c>
      <c r="V369" s="502" t="s">
        <v>414</v>
      </c>
      <c r="W369" s="300" t="s">
        <v>1052</v>
      </c>
      <c r="X369" s="296"/>
      <c r="Y369" s="753" t="s">
        <v>1296</v>
      </c>
      <c r="Z369" s="297">
        <v>296</v>
      </c>
      <c r="AA369" s="753"/>
      <c r="AB369" s="298"/>
      <c r="AC369" s="295"/>
      <c r="AD369" s="296"/>
      <c r="AE369" s="753"/>
      <c r="AF369" s="297"/>
      <c r="AG369" s="753"/>
      <c r="AH369" s="298"/>
      <c r="AI369" s="295"/>
      <c r="AJ369" s="296"/>
      <c r="AK369" s="753"/>
      <c r="AL369" s="297"/>
      <c r="AM369" s="753"/>
      <c r="AN369" s="298"/>
      <c r="AO369" s="783"/>
      <c r="AP369" s="293" t="s">
        <v>1222</v>
      </c>
      <c r="AQ369" s="479" t="s">
        <v>128</v>
      </c>
      <c r="AR369" s="479"/>
      <c r="AS369" s="227"/>
    </row>
    <row r="370" spans="1:45" ht="60" customHeight="1">
      <c r="A370" s="590">
        <v>298</v>
      </c>
      <c r="B370" s="314" t="s">
        <v>464</v>
      </c>
      <c r="C370" s="235" t="s">
        <v>187</v>
      </c>
      <c r="D370" s="235" t="s">
        <v>170</v>
      </c>
      <c r="E370" s="426">
        <v>138.82900000000001</v>
      </c>
      <c r="F370" s="426">
        <v>0</v>
      </c>
      <c r="G370" s="234">
        <v>0</v>
      </c>
      <c r="H370" s="426">
        <f t="shared" si="61"/>
        <v>138.82900000000001</v>
      </c>
      <c r="I370" s="426">
        <v>140</v>
      </c>
      <c r="J370" s="531" t="s">
        <v>1339</v>
      </c>
      <c r="K370" s="529" t="s">
        <v>91</v>
      </c>
      <c r="L370" s="530" t="s">
        <v>1444</v>
      </c>
      <c r="M370" s="426">
        <v>138.82900000000001</v>
      </c>
      <c r="N370" s="840">
        <v>171.94399999999999</v>
      </c>
      <c r="O370" s="236">
        <f t="shared" si="59"/>
        <v>33.114999999999981</v>
      </c>
      <c r="P370" s="426">
        <v>0</v>
      </c>
      <c r="Q370" s="475" t="s">
        <v>91</v>
      </c>
      <c r="R370" s="314" t="s">
        <v>1611</v>
      </c>
      <c r="S370" s="480"/>
      <c r="T370" s="498" t="s">
        <v>386</v>
      </c>
      <c r="U370" s="503" t="s">
        <v>2</v>
      </c>
      <c r="V370" s="502" t="s">
        <v>414</v>
      </c>
      <c r="W370" s="300" t="s">
        <v>1052</v>
      </c>
      <c r="X370" s="300"/>
      <c r="Y370" s="545" t="s">
        <v>1601</v>
      </c>
      <c r="Z370" s="297">
        <v>297</v>
      </c>
      <c r="AA370" s="545"/>
      <c r="AB370" s="298"/>
      <c r="AC370" s="295" t="s">
        <v>1052</v>
      </c>
      <c r="AD370" s="300"/>
      <c r="AE370" s="545" t="s">
        <v>1601</v>
      </c>
      <c r="AF370" s="297">
        <v>118</v>
      </c>
      <c r="AG370" s="545"/>
      <c r="AH370" s="298"/>
      <c r="AI370" s="295" t="s">
        <v>1052</v>
      </c>
      <c r="AJ370" s="300"/>
      <c r="AK370" s="545" t="s">
        <v>1601</v>
      </c>
      <c r="AL370" s="297">
        <v>120</v>
      </c>
      <c r="AM370" s="545"/>
      <c r="AN370" s="298"/>
      <c r="AO370" s="235"/>
      <c r="AP370" s="293"/>
      <c r="AQ370" s="479"/>
      <c r="AR370" s="479"/>
      <c r="AS370" s="227"/>
    </row>
    <row r="371" spans="1:45" ht="60" customHeight="1">
      <c r="A371" s="590">
        <v>299</v>
      </c>
      <c r="B371" s="314" t="s">
        <v>465</v>
      </c>
      <c r="C371" s="235" t="s">
        <v>230</v>
      </c>
      <c r="D371" s="235" t="s">
        <v>170</v>
      </c>
      <c r="E371" s="426">
        <v>58.326999999999998</v>
      </c>
      <c r="F371" s="426">
        <v>41.244660000000003</v>
      </c>
      <c r="G371" s="234">
        <v>0</v>
      </c>
      <c r="H371" s="426">
        <f t="shared" si="61"/>
        <v>99.571660000000008</v>
      </c>
      <c r="I371" s="426">
        <v>99</v>
      </c>
      <c r="J371" s="531" t="s">
        <v>1339</v>
      </c>
      <c r="K371" s="529" t="s">
        <v>91</v>
      </c>
      <c r="L371" s="532" t="s">
        <v>1416</v>
      </c>
      <c r="M371" s="426">
        <v>58.932000000000002</v>
      </c>
      <c r="N371" s="840">
        <v>50.935000000000002</v>
      </c>
      <c r="O371" s="236">
        <f t="shared" si="59"/>
        <v>-7.9969999999999999</v>
      </c>
      <c r="P371" s="426">
        <v>0</v>
      </c>
      <c r="Q371" s="475" t="s">
        <v>89</v>
      </c>
      <c r="R371" s="314" t="s">
        <v>2199</v>
      </c>
      <c r="S371" s="480"/>
      <c r="T371" s="460" t="s">
        <v>167</v>
      </c>
      <c r="U371" s="501" t="s">
        <v>2</v>
      </c>
      <c r="V371" s="504" t="s">
        <v>1077</v>
      </c>
      <c r="W371" s="300" t="s">
        <v>1052</v>
      </c>
      <c r="X371" s="296"/>
      <c r="Y371" s="753" t="s">
        <v>698</v>
      </c>
      <c r="Z371" s="297">
        <v>298</v>
      </c>
      <c r="AA371" s="753"/>
      <c r="AB371" s="298"/>
      <c r="AC371" s="295"/>
      <c r="AD371" s="296"/>
      <c r="AE371" s="753"/>
      <c r="AF371" s="297"/>
      <c r="AG371" s="753"/>
      <c r="AH371" s="298"/>
      <c r="AI371" s="295"/>
      <c r="AJ371" s="296"/>
      <c r="AK371" s="753"/>
      <c r="AL371" s="297"/>
      <c r="AM371" s="753"/>
      <c r="AN371" s="298"/>
      <c r="AO371" s="783"/>
      <c r="AP371" s="503" t="s">
        <v>648</v>
      </c>
      <c r="AQ371" s="479" t="s">
        <v>128</v>
      </c>
      <c r="AR371" s="479"/>
      <c r="AS371" s="227"/>
    </row>
    <row r="372" spans="1:45" ht="117.6" customHeight="1">
      <c r="A372" s="590">
        <v>300</v>
      </c>
      <c r="B372" s="314" t="s">
        <v>595</v>
      </c>
      <c r="C372" s="235" t="s">
        <v>230</v>
      </c>
      <c r="D372" s="235" t="s">
        <v>170</v>
      </c>
      <c r="E372" s="426">
        <v>5085.4639999999999</v>
      </c>
      <c r="F372" s="426">
        <v>0</v>
      </c>
      <c r="G372" s="234">
        <v>5000</v>
      </c>
      <c r="H372" s="426">
        <f t="shared" si="61"/>
        <v>85.463999999999942</v>
      </c>
      <c r="I372" s="426">
        <v>77</v>
      </c>
      <c r="J372" s="531" t="s">
        <v>1339</v>
      </c>
      <c r="K372" s="529" t="s">
        <v>91</v>
      </c>
      <c r="L372" s="530" t="s">
        <v>1415</v>
      </c>
      <c r="M372" s="426">
        <v>185</v>
      </c>
      <c r="N372" s="840">
        <v>782</v>
      </c>
      <c r="O372" s="236">
        <f t="shared" si="59"/>
        <v>597</v>
      </c>
      <c r="P372" s="426">
        <v>0</v>
      </c>
      <c r="Q372" s="475" t="s">
        <v>91</v>
      </c>
      <c r="R372" s="460" t="s">
        <v>2200</v>
      </c>
      <c r="S372" s="480"/>
      <c r="T372" s="498" t="s">
        <v>193</v>
      </c>
      <c r="U372" s="503" t="s">
        <v>2</v>
      </c>
      <c r="V372" s="504" t="s">
        <v>235</v>
      </c>
      <c r="W372" s="300" t="s">
        <v>1052</v>
      </c>
      <c r="X372" s="300"/>
      <c r="Y372" s="545" t="s">
        <v>1286</v>
      </c>
      <c r="Z372" s="297">
        <v>299</v>
      </c>
      <c r="AA372" s="545"/>
      <c r="AB372" s="298"/>
      <c r="AC372" s="295"/>
      <c r="AD372" s="300"/>
      <c r="AE372" s="545"/>
      <c r="AF372" s="297"/>
      <c r="AG372" s="545"/>
      <c r="AH372" s="298"/>
      <c r="AI372" s="295"/>
      <c r="AJ372" s="300"/>
      <c r="AK372" s="545"/>
      <c r="AL372" s="297"/>
      <c r="AM372" s="545"/>
      <c r="AN372" s="298"/>
      <c r="AO372" s="235"/>
      <c r="AP372" s="293" t="s">
        <v>1222</v>
      </c>
      <c r="AQ372" s="479" t="s">
        <v>1076</v>
      </c>
      <c r="AR372" s="479"/>
      <c r="AS372" s="227"/>
    </row>
    <row r="373" spans="1:45" ht="24" customHeight="1">
      <c r="A373" s="238"/>
      <c r="B373" s="659" t="s">
        <v>466</v>
      </c>
      <c r="C373" s="659"/>
      <c r="D373" s="659"/>
      <c r="E373" s="660"/>
      <c r="F373" s="660"/>
      <c r="G373" s="470"/>
      <c r="H373" s="660"/>
      <c r="I373" s="660"/>
      <c r="J373" s="661"/>
      <c r="K373" s="662"/>
      <c r="L373" s="662"/>
      <c r="M373" s="688"/>
      <c r="N373" s="856"/>
      <c r="O373" s="689"/>
      <c r="P373" s="689"/>
      <c r="Q373" s="689"/>
      <c r="R373" s="689"/>
      <c r="S373" s="689"/>
      <c r="T373" s="689"/>
      <c r="U373" s="689"/>
      <c r="V373" s="690"/>
      <c r="W373" s="689"/>
      <c r="X373" s="689"/>
      <c r="Y373" s="689"/>
      <c r="Z373" s="691"/>
      <c r="AA373" s="689"/>
      <c r="AB373" s="689"/>
      <c r="AC373" s="689"/>
      <c r="AD373" s="689"/>
      <c r="AE373" s="689"/>
      <c r="AF373" s="689"/>
      <c r="AG373" s="689"/>
      <c r="AH373" s="689"/>
      <c r="AI373" s="689"/>
      <c r="AJ373" s="689"/>
      <c r="AK373" s="689"/>
      <c r="AL373" s="689"/>
      <c r="AM373" s="689"/>
      <c r="AN373" s="689"/>
      <c r="AO373" s="689"/>
      <c r="AP373" s="689"/>
      <c r="AQ373" s="658"/>
      <c r="AR373" s="658"/>
      <c r="AS373" s="525"/>
    </row>
    <row r="374" spans="1:45" ht="107.25" customHeight="1">
      <c r="A374" s="590">
        <v>301</v>
      </c>
      <c r="B374" s="314" t="s">
        <v>467</v>
      </c>
      <c r="C374" s="235" t="s">
        <v>242</v>
      </c>
      <c r="D374" s="235" t="s">
        <v>170</v>
      </c>
      <c r="E374" s="426">
        <v>1939.6880000000001</v>
      </c>
      <c r="F374" s="426">
        <v>0</v>
      </c>
      <c r="G374" s="459">
        <v>11</v>
      </c>
      <c r="H374" s="426">
        <f>E374+F374-G374</f>
        <v>1928.6880000000001</v>
      </c>
      <c r="I374" s="426">
        <v>1853</v>
      </c>
      <c r="J374" s="803" t="s">
        <v>1795</v>
      </c>
      <c r="K374" s="529" t="s">
        <v>91</v>
      </c>
      <c r="L374" s="530" t="s">
        <v>1796</v>
      </c>
      <c r="M374" s="426">
        <v>2095.0140000000001</v>
      </c>
      <c r="N374" s="840">
        <v>6524.6360000000004</v>
      </c>
      <c r="O374" s="236">
        <f t="shared" si="59"/>
        <v>4429.6220000000003</v>
      </c>
      <c r="P374" s="245">
        <v>0</v>
      </c>
      <c r="Q374" s="475" t="s">
        <v>91</v>
      </c>
      <c r="R374" s="314" t="s">
        <v>1802</v>
      </c>
      <c r="S374" s="480" t="s">
        <v>1561</v>
      </c>
      <c r="T374" s="498" t="s">
        <v>468</v>
      </c>
      <c r="U374" s="503" t="s">
        <v>2</v>
      </c>
      <c r="V374" s="504" t="s">
        <v>635</v>
      </c>
      <c r="W374" s="300" t="s">
        <v>1052</v>
      </c>
      <c r="X374" s="296"/>
      <c r="Y374" s="753" t="s">
        <v>1300</v>
      </c>
      <c r="Z374" s="297">
        <v>300</v>
      </c>
      <c r="AA374" s="753"/>
      <c r="AB374" s="298"/>
      <c r="AC374" s="295"/>
      <c r="AD374" s="296"/>
      <c r="AE374" s="753"/>
      <c r="AF374" s="297"/>
      <c r="AG374" s="753"/>
      <c r="AH374" s="298"/>
      <c r="AI374" s="295"/>
      <c r="AJ374" s="296"/>
      <c r="AK374" s="753"/>
      <c r="AL374" s="297"/>
      <c r="AM374" s="753"/>
      <c r="AN374" s="298"/>
      <c r="AO374" s="783"/>
      <c r="AP374" s="293" t="s">
        <v>115</v>
      </c>
      <c r="AQ374" s="479" t="s">
        <v>128</v>
      </c>
      <c r="AR374" s="479"/>
      <c r="AS374" s="227"/>
    </row>
    <row r="375" spans="1:45" ht="60" customHeight="1">
      <c r="A375" s="590">
        <v>302</v>
      </c>
      <c r="B375" s="314" t="s">
        <v>469</v>
      </c>
      <c r="C375" s="235" t="s">
        <v>309</v>
      </c>
      <c r="D375" s="235" t="s">
        <v>170</v>
      </c>
      <c r="E375" s="426">
        <v>84.762</v>
      </c>
      <c r="F375" s="426">
        <v>0</v>
      </c>
      <c r="G375" s="426">
        <v>0</v>
      </c>
      <c r="H375" s="426">
        <f t="shared" si="61"/>
        <v>84.762</v>
      </c>
      <c r="I375" s="426">
        <v>77</v>
      </c>
      <c r="J375" s="738" t="s">
        <v>1797</v>
      </c>
      <c r="K375" s="529" t="s">
        <v>91</v>
      </c>
      <c r="L375" s="530" t="s">
        <v>1798</v>
      </c>
      <c r="M375" s="426">
        <v>87.885000000000005</v>
      </c>
      <c r="N375" s="840">
        <v>102</v>
      </c>
      <c r="O375" s="236">
        <f t="shared" si="59"/>
        <v>14.114999999999995</v>
      </c>
      <c r="P375" s="245">
        <v>0</v>
      </c>
      <c r="Q375" s="475"/>
      <c r="R375" s="314"/>
      <c r="S375" s="480"/>
      <c r="T375" s="498" t="s">
        <v>468</v>
      </c>
      <c r="U375" s="503" t="s">
        <v>2</v>
      </c>
      <c r="V375" s="504" t="s">
        <v>470</v>
      </c>
      <c r="W375" s="300" t="s">
        <v>1052</v>
      </c>
      <c r="X375" s="296"/>
      <c r="Y375" s="753" t="s">
        <v>1298</v>
      </c>
      <c r="Z375" s="297">
        <v>301</v>
      </c>
      <c r="AA375" s="753"/>
      <c r="AB375" s="298"/>
      <c r="AC375" s="295"/>
      <c r="AD375" s="296"/>
      <c r="AE375" s="753"/>
      <c r="AF375" s="297"/>
      <c r="AG375" s="753"/>
      <c r="AH375" s="298"/>
      <c r="AI375" s="295"/>
      <c r="AJ375" s="296"/>
      <c r="AK375" s="753"/>
      <c r="AL375" s="297"/>
      <c r="AM375" s="753"/>
      <c r="AN375" s="298"/>
      <c r="AO375" s="783"/>
      <c r="AP375" s="293" t="s">
        <v>115</v>
      </c>
      <c r="AQ375" s="479" t="s">
        <v>128</v>
      </c>
      <c r="AR375" s="479"/>
      <c r="AS375" s="227"/>
    </row>
    <row r="376" spans="1:45" ht="87.75" customHeight="1">
      <c r="A376" s="593">
        <v>303</v>
      </c>
      <c r="B376" s="314" t="s">
        <v>471</v>
      </c>
      <c r="C376" s="235" t="s">
        <v>339</v>
      </c>
      <c r="D376" s="235" t="s">
        <v>170</v>
      </c>
      <c r="E376" s="426">
        <v>215.43100000000001</v>
      </c>
      <c r="F376" s="769">
        <v>59.788800000000002</v>
      </c>
      <c r="G376" s="426">
        <v>90.174000000000007</v>
      </c>
      <c r="H376" s="426">
        <f t="shared" si="61"/>
        <v>185.04580000000001</v>
      </c>
      <c r="I376" s="426">
        <v>175.67551599999999</v>
      </c>
      <c r="J376" s="531" t="s">
        <v>1339</v>
      </c>
      <c r="K376" s="529" t="s">
        <v>91</v>
      </c>
      <c r="L376" s="530" t="s">
        <v>1507</v>
      </c>
      <c r="M376" s="426">
        <v>104.518</v>
      </c>
      <c r="N376" s="840">
        <v>104.518</v>
      </c>
      <c r="O376" s="246">
        <f t="shared" si="59"/>
        <v>0</v>
      </c>
      <c r="P376" s="245">
        <v>0</v>
      </c>
      <c r="Q376" s="475" t="s">
        <v>91</v>
      </c>
      <c r="R376" s="314" t="s">
        <v>1657</v>
      </c>
      <c r="S376" s="480"/>
      <c r="T376" s="314" t="s">
        <v>472</v>
      </c>
      <c r="U376" s="501" t="s">
        <v>2</v>
      </c>
      <c r="V376" s="514" t="s">
        <v>1304</v>
      </c>
      <c r="W376" s="300" t="s">
        <v>1052</v>
      </c>
      <c r="X376" s="296"/>
      <c r="Y376" s="753" t="s">
        <v>1352</v>
      </c>
      <c r="Z376" s="297">
        <v>302</v>
      </c>
      <c r="AA376" s="753"/>
      <c r="AB376" s="298"/>
      <c r="AC376" s="295"/>
      <c r="AD376" s="296"/>
      <c r="AE376" s="753"/>
      <c r="AF376" s="297"/>
      <c r="AG376" s="753"/>
      <c r="AH376" s="298"/>
      <c r="AI376" s="295"/>
      <c r="AJ376" s="296"/>
      <c r="AK376" s="753"/>
      <c r="AL376" s="297"/>
      <c r="AM376" s="753"/>
      <c r="AN376" s="298"/>
      <c r="AO376" s="783"/>
      <c r="AP376" s="503" t="s">
        <v>727</v>
      </c>
      <c r="AQ376" s="479" t="s">
        <v>128</v>
      </c>
      <c r="AR376" s="479"/>
      <c r="AS376" s="227"/>
    </row>
    <row r="377" spans="1:45" ht="125.85" customHeight="1">
      <c r="A377" s="238">
        <v>304</v>
      </c>
      <c r="B377" s="763" t="s">
        <v>473</v>
      </c>
      <c r="C377" s="784" t="s">
        <v>186</v>
      </c>
      <c r="D377" s="784" t="s">
        <v>170</v>
      </c>
      <c r="E377" s="426">
        <v>5.101</v>
      </c>
      <c r="F377" s="426">
        <v>0</v>
      </c>
      <c r="G377" s="473">
        <v>0</v>
      </c>
      <c r="H377" s="770">
        <f t="shared" si="61"/>
        <v>5.101</v>
      </c>
      <c r="I377" s="770">
        <v>5</v>
      </c>
      <c r="J377" s="531" t="s">
        <v>1339</v>
      </c>
      <c r="K377" s="801" t="s">
        <v>1348</v>
      </c>
      <c r="L377" s="793" t="s">
        <v>1508</v>
      </c>
      <c r="M377" s="426">
        <v>5.101</v>
      </c>
      <c r="N377" s="842">
        <v>5.1310000000000002</v>
      </c>
      <c r="O377" s="243">
        <f t="shared" si="59"/>
        <v>3.0000000000000249E-2</v>
      </c>
      <c r="P377" s="245">
        <v>0</v>
      </c>
      <c r="Q377" s="750" t="s">
        <v>91</v>
      </c>
      <c r="R377" s="763" t="s">
        <v>1658</v>
      </c>
      <c r="S377" s="800"/>
      <c r="T377" s="487" t="s">
        <v>629</v>
      </c>
      <c r="U377" s="756" t="s">
        <v>2</v>
      </c>
      <c r="V377" s="505" t="s">
        <v>470</v>
      </c>
      <c r="W377" s="300" t="s">
        <v>1052</v>
      </c>
      <c r="X377" s="296"/>
      <c r="Y377" s="753" t="s">
        <v>1352</v>
      </c>
      <c r="Z377" s="297">
        <v>303</v>
      </c>
      <c r="AA377" s="753"/>
      <c r="AB377" s="298"/>
      <c r="AC377" s="295"/>
      <c r="AD377" s="296"/>
      <c r="AE377" s="753"/>
      <c r="AF377" s="297"/>
      <c r="AG377" s="753"/>
      <c r="AH377" s="298"/>
      <c r="AI377" s="295"/>
      <c r="AJ377" s="296"/>
      <c r="AK377" s="753"/>
      <c r="AL377" s="297"/>
      <c r="AM377" s="753"/>
      <c r="AN377" s="298"/>
      <c r="AO377" s="783"/>
      <c r="AP377" s="293" t="s">
        <v>1222</v>
      </c>
      <c r="AQ377" s="759" t="s">
        <v>128</v>
      </c>
      <c r="AR377" s="759"/>
      <c r="AS377" s="761"/>
    </row>
    <row r="378" spans="1:45" s="482" customFormat="1" ht="21.6" customHeight="1">
      <c r="A378" s="667"/>
      <c r="B378" s="668" t="s">
        <v>608</v>
      </c>
      <c r="C378" s="668"/>
      <c r="D378" s="668"/>
      <c r="E378" s="669"/>
      <c r="F378" s="670"/>
      <c r="G378" s="670"/>
      <c r="H378" s="669"/>
      <c r="I378" s="669"/>
      <c r="J378" s="671"/>
      <c r="K378" s="672"/>
      <c r="L378" s="672"/>
      <c r="M378" s="669"/>
      <c r="N378" s="855"/>
      <c r="O378" s="669"/>
      <c r="P378" s="673"/>
      <c r="Q378" s="674"/>
      <c r="R378" s="675"/>
      <c r="S378" s="676"/>
      <c r="T378" s="676"/>
      <c r="U378" s="676"/>
      <c r="V378" s="677"/>
      <c r="W378" s="639"/>
      <c r="X378" s="639"/>
      <c r="Y378" s="639"/>
      <c r="Z378" s="640"/>
      <c r="AA378" s="639"/>
      <c r="AB378" s="639"/>
      <c r="AC378" s="639"/>
      <c r="AD378" s="639"/>
      <c r="AE378" s="639"/>
      <c r="AF378" s="639"/>
      <c r="AG378" s="639"/>
      <c r="AH378" s="639"/>
      <c r="AI378" s="639"/>
      <c r="AJ378" s="639"/>
      <c r="AK378" s="639"/>
      <c r="AL378" s="639"/>
      <c r="AM378" s="639"/>
      <c r="AN378" s="639"/>
      <c r="AO378" s="639"/>
      <c r="AP378" s="678"/>
      <c r="AQ378" s="676"/>
      <c r="AR378" s="676"/>
      <c r="AS378" s="679"/>
    </row>
    <row r="379" spans="1:45" ht="24" customHeight="1">
      <c r="A379" s="238"/>
      <c r="B379" s="659" t="s">
        <v>474</v>
      </c>
      <c r="C379" s="659"/>
      <c r="D379" s="659"/>
      <c r="E379" s="660"/>
      <c r="F379" s="470"/>
      <c r="G379" s="470"/>
      <c r="H379" s="660"/>
      <c r="I379" s="660"/>
      <c r="J379" s="661"/>
      <c r="K379" s="662"/>
      <c r="L379" s="662"/>
      <c r="M379" s="660"/>
      <c r="N379" s="854"/>
      <c r="O379" s="660"/>
      <c r="P379" s="663"/>
      <c r="Q379" s="523"/>
      <c r="R379" s="664"/>
      <c r="S379" s="658"/>
      <c r="T379" s="658"/>
      <c r="U379" s="658"/>
      <c r="V379" s="665"/>
      <c r="W379" s="639"/>
      <c r="X379" s="639"/>
      <c r="Y379" s="639"/>
      <c r="Z379" s="640"/>
      <c r="AA379" s="639"/>
      <c r="AB379" s="639"/>
      <c r="AC379" s="639"/>
      <c r="AD379" s="639"/>
      <c r="AE379" s="639"/>
      <c r="AF379" s="639"/>
      <c r="AG379" s="639"/>
      <c r="AH379" s="639"/>
      <c r="AI379" s="639"/>
      <c r="AJ379" s="639"/>
      <c r="AK379" s="639"/>
      <c r="AL379" s="639"/>
      <c r="AM379" s="639"/>
      <c r="AN379" s="639"/>
      <c r="AO379" s="639"/>
      <c r="AP379" s="657"/>
      <c r="AQ379" s="658"/>
      <c r="AR379" s="658"/>
      <c r="AS379" s="525"/>
    </row>
    <row r="380" spans="1:45" ht="75.599999999999994" customHeight="1">
      <c r="A380" s="924">
        <v>305</v>
      </c>
      <c r="B380" s="915" t="s">
        <v>605</v>
      </c>
      <c r="C380" s="922" t="s">
        <v>186</v>
      </c>
      <c r="D380" s="922" t="s">
        <v>170</v>
      </c>
      <c r="E380" s="426">
        <v>1662.5920000000001</v>
      </c>
      <c r="F380" s="426">
        <v>0</v>
      </c>
      <c r="G380" s="234">
        <v>0</v>
      </c>
      <c r="H380" s="426">
        <f t="shared" si="61"/>
        <v>1662.5920000000001</v>
      </c>
      <c r="I380" s="426">
        <v>1278</v>
      </c>
      <c r="J380" s="1035" t="s">
        <v>1799</v>
      </c>
      <c r="K380" s="909" t="s">
        <v>91</v>
      </c>
      <c r="L380" s="1037" t="s">
        <v>2203</v>
      </c>
      <c r="M380" s="426">
        <v>1595.5619999999999</v>
      </c>
      <c r="N380" s="841">
        <v>1520.826</v>
      </c>
      <c r="O380" s="236">
        <f t="shared" si="59"/>
        <v>-74.735999999999876</v>
      </c>
      <c r="P380" s="426">
        <v>-92.504000000000005</v>
      </c>
      <c r="Q380" s="887" t="s">
        <v>89</v>
      </c>
      <c r="R380" s="799" t="s">
        <v>1812</v>
      </c>
      <c r="S380" s="887"/>
      <c r="T380" s="498" t="s">
        <v>386</v>
      </c>
      <c r="U380" s="503" t="s">
        <v>2</v>
      </c>
      <c r="V380" s="502" t="s">
        <v>1310</v>
      </c>
      <c r="W380" s="885" t="s">
        <v>1052</v>
      </c>
      <c r="X380" s="885"/>
      <c r="Y380" s="885" t="s">
        <v>1299</v>
      </c>
      <c r="Z380" s="895">
        <v>304</v>
      </c>
      <c r="AA380" s="885"/>
      <c r="AB380" s="897"/>
      <c r="AC380" s="893"/>
      <c r="AD380" s="885"/>
      <c r="AE380" s="885"/>
      <c r="AF380" s="895"/>
      <c r="AG380" s="885"/>
      <c r="AH380" s="897"/>
      <c r="AI380" s="893"/>
      <c r="AJ380" s="885"/>
      <c r="AK380" s="885"/>
      <c r="AL380" s="895"/>
      <c r="AM380" s="885"/>
      <c r="AN380" s="897"/>
      <c r="AO380" s="943"/>
      <c r="AP380" s="887" t="s">
        <v>115</v>
      </c>
      <c r="AQ380" s="949" t="s">
        <v>128</v>
      </c>
      <c r="AR380" s="949" t="s">
        <v>128</v>
      </c>
      <c r="AS380" s="947"/>
    </row>
    <row r="381" spans="1:45" ht="30.75" customHeight="1">
      <c r="A381" s="925"/>
      <c r="B381" s="916"/>
      <c r="C381" s="923"/>
      <c r="D381" s="923"/>
      <c r="E381" s="426">
        <v>414.87799999999999</v>
      </c>
      <c r="F381" s="426">
        <v>0</v>
      </c>
      <c r="G381" s="234">
        <v>0</v>
      </c>
      <c r="H381" s="426">
        <f t="shared" si="61"/>
        <v>414.87799999999999</v>
      </c>
      <c r="I381" s="426">
        <v>209</v>
      </c>
      <c r="J381" s="1036"/>
      <c r="K381" s="910"/>
      <c r="L381" s="1038"/>
      <c r="M381" s="426">
        <v>380.80799999999999</v>
      </c>
      <c r="N381" s="841">
        <v>365.90100000000001</v>
      </c>
      <c r="O381" s="236">
        <f t="shared" si="59"/>
        <v>-14.906999999999982</v>
      </c>
      <c r="P381" s="426">
        <v>0</v>
      </c>
      <c r="Q381" s="888"/>
      <c r="R381" s="800"/>
      <c r="S381" s="888"/>
      <c r="T381" s="498" t="s">
        <v>386</v>
      </c>
      <c r="U381" s="501" t="s">
        <v>475</v>
      </c>
      <c r="V381" s="502" t="s">
        <v>476</v>
      </c>
      <c r="W381" s="886"/>
      <c r="X381" s="886"/>
      <c r="Y381" s="886"/>
      <c r="Z381" s="896"/>
      <c r="AA381" s="886"/>
      <c r="AB381" s="898"/>
      <c r="AC381" s="894"/>
      <c r="AD381" s="886"/>
      <c r="AE381" s="886"/>
      <c r="AF381" s="896"/>
      <c r="AG381" s="886"/>
      <c r="AH381" s="898"/>
      <c r="AI381" s="894"/>
      <c r="AJ381" s="886"/>
      <c r="AK381" s="886"/>
      <c r="AL381" s="896"/>
      <c r="AM381" s="886"/>
      <c r="AN381" s="898"/>
      <c r="AO381" s="944"/>
      <c r="AP381" s="888"/>
      <c r="AQ381" s="950"/>
      <c r="AR381" s="950"/>
      <c r="AS381" s="948"/>
    </row>
    <row r="382" spans="1:45" ht="21.6" customHeight="1">
      <c r="A382" s="238"/>
      <c r="B382" s="659" t="s">
        <v>477</v>
      </c>
      <c r="C382" s="659"/>
      <c r="D382" s="659"/>
      <c r="E382" s="660"/>
      <c r="F382" s="660"/>
      <c r="G382" s="470"/>
      <c r="H382" s="660"/>
      <c r="I382" s="660"/>
      <c r="J382" s="661"/>
      <c r="K382" s="662"/>
      <c r="L382" s="662"/>
      <c r="M382" s="688"/>
      <c r="N382" s="856"/>
      <c r="O382" s="689"/>
      <c r="P382" s="689"/>
      <c r="Q382" s="689"/>
      <c r="R382" s="689"/>
      <c r="S382" s="689"/>
      <c r="T382" s="689"/>
      <c r="U382" s="689"/>
      <c r="V382" s="690"/>
      <c r="W382" s="689"/>
      <c r="X382" s="689"/>
      <c r="Y382" s="689"/>
      <c r="Z382" s="691"/>
      <c r="AA382" s="689"/>
      <c r="AB382" s="689"/>
      <c r="AC382" s="689"/>
      <c r="AD382" s="689"/>
      <c r="AE382" s="689"/>
      <c r="AF382" s="689"/>
      <c r="AG382" s="689"/>
      <c r="AH382" s="689"/>
      <c r="AI382" s="689"/>
      <c r="AJ382" s="689"/>
      <c r="AK382" s="689"/>
      <c r="AL382" s="689"/>
      <c r="AM382" s="689"/>
      <c r="AN382" s="689"/>
      <c r="AO382" s="689"/>
      <c r="AP382" s="689"/>
      <c r="AQ382" s="689"/>
      <c r="AR382" s="689"/>
      <c r="AS382" s="525"/>
    </row>
    <row r="383" spans="1:45" ht="60" customHeight="1">
      <c r="A383" s="590">
        <v>306</v>
      </c>
      <c r="B383" s="314" t="s">
        <v>636</v>
      </c>
      <c r="C383" s="235" t="s">
        <v>187</v>
      </c>
      <c r="D383" s="235" t="s">
        <v>637</v>
      </c>
      <c r="E383" s="426">
        <v>126.021</v>
      </c>
      <c r="F383" s="426">
        <v>0</v>
      </c>
      <c r="G383" s="234">
        <v>0</v>
      </c>
      <c r="H383" s="426">
        <f t="shared" si="61"/>
        <v>126.021</v>
      </c>
      <c r="I383" s="426">
        <v>71</v>
      </c>
      <c r="J383" s="735" t="s">
        <v>1800</v>
      </c>
      <c r="K383" s="534" t="s">
        <v>91</v>
      </c>
      <c r="L383" s="530" t="s">
        <v>1801</v>
      </c>
      <c r="M383" s="426">
        <v>407.375</v>
      </c>
      <c r="N383" s="840">
        <v>50</v>
      </c>
      <c r="O383" s="236">
        <f t="shared" si="59"/>
        <v>-357.375</v>
      </c>
      <c r="P383" s="245">
        <v>0</v>
      </c>
      <c r="Q383" s="475" t="s">
        <v>91</v>
      </c>
      <c r="R383" s="314" t="s">
        <v>1805</v>
      </c>
      <c r="S383" s="480" t="s">
        <v>1806</v>
      </c>
      <c r="T383" s="498" t="s">
        <v>478</v>
      </c>
      <c r="U383" s="503" t="s">
        <v>2</v>
      </c>
      <c r="V383" s="504" t="s">
        <v>638</v>
      </c>
      <c r="W383" s="300" t="s">
        <v>1052</v>
      </c>
      <c r="X383" s="296"/>
      <c r="Y383" s="753" t="s">
        <v>1298</v>
      </c>
      <c r="Z383" s="297">
        <v>305</v>
      </c>
      <c r="AA383" s="753"/>
      <c r="AB383" s="298"/>
      <c r="AC383" s="295"/>
      <c r="AD383" s="296"/>
      <c r="AE383" s="753"/>
      <c r="AF383" s="297"/>
      <c r="AG383" s="753"/>
      <c r="AH383" s="298"/>
      <c r="AI383" s="295"/>
      <c r="AJ383" s="296"/>
      <c r="AK383" s="753"/>
      <c r="AL383" s="297"/>
      <c r="AM383" s="753"/>
      <c r="AN383" s="298"/>
      <c r="AO383" s="783"/>
      <c r="AP383" s="293" t="s">
        <v>115</v>
      </c>
      <c r="AQ383" s="479" t="s">
        <v>128</v>
      </c>
      <c r="AR383" s="479"/>
      <c r="AS383" s="227"/>
    </row>
    <row r="384" spans="1:45" ht="30.75" customHeight="1">
      <c r="A384" s="924">
        <v>307</v>
      </c>
      <c r="B384" s="915" t="s">
        <v>479</v>
      </c>
      <c r="C384" s="922" t="s">
        <v>230</v>
      </c>
      <c r="D384" s="922" t="s">
        <v>634</v>
      </c>
      <c r="E384" s="426">
        <v>13.208</v>
      </c>
      <c r="F384" s="426">
        <v>7.1070000000000002</v>
      </c>
      <c r="G384" s="234">
        <v>0</v>
      </c>
      <c r="H384" s="426">
        <f t="shared" si="61"/>
        <v>20.315000000000001</v>
      </c>
      <c r="I384" s="426">
        <v>12.145334999999999</v>
      </c>
      <c r="J384" s="911" t="s">
        <v>1339</v>
      </c>
      <c r="K384" s="909" t="s">
        <v>91</v>
      </c>
      <c r="L384" s="920" t="s">
        <v>1553</v>
      </c>
      <c r="M384" s="426">
        <v>26.983000000000001</v>
      </c>
      <c r="N384" s="841">
        <v>28.33</v>
      </c>
      <c r="O384" s="236">
        <f t="shared" si="59"/>
        <v>1.3469999999999978</v>
      </c>
      <c r="P384" s="246">
        <v>0</v>
      </c>
      <c r="Q384" s="887" t="s">
        <v>91</v>
      </c>
      <c r="R384" s="928" t="s">
        <v>1622</v>
      </c>
      <c r="S384" s="887"/>
      <c r="T384" s="917" t="s">
        <v>646</v>
      </c>
      <c r="U384" s="501" t="s">
        <v>2</v>
      </c>
      <c r="V384" s="504" t="s">
        <v>1239</v>
      </c>
      <c r="W384" s="885" t="s">
        <v>1052</v>
      </c>
      <c r="X384" s="885"/>
      <c r="Y384" s="885" t="s">
        <v>1298</v>
      </c>
      <c r="Z384" s="895">
        <v>306</v>
      </c>
      <c r="AA384" s="885"/>
      <c r="AB384" s="897"/>
      <c r="AC384" s="893"/>
      <c r="AD384" s="885"/>
      <c r="AE384" s="885"/>
      <c r="AF384" s="895"/>
      <c r="AG384" s="885"/>
      <c r="AH384" s="897"/>
      <c r="AI384" s="893"/>
      <c r="AJ384" s="885"/>
      <c r="AK384" s="885"/>
      <c r="AL384" s="895"/>
      <c r="AM384" s="885"/>
      <c r="AN384" s="897"/>
      <c r="AO384" s="943"/>
      <c r="AP384" s="755" t="s">
        <v>584</v>
      </c>
      <c r="AQ384" s="479" t="s">
        <v>128</v>
      </c>
      <c r="AR384" s="479"/>
      <c r="AS384" s="227"/>
    </row>
    <row r="385" spans="1:45" ht="75.75" customHeight="1">
      <c r="A385" s="925"/>
      <c r="B385" s="916"/>
      <c r="C385" s="923"/>
      <c r="D385" s="923"/>
      <c r="E385" s="426">
        <v>71.069000000000003</v>
      </c>
      <c r="F385" s="426">
        <v>0</v>
      </c>
      <c r="G385" s="234">
        <v>0.86199999999999999</v>
      </c>
      <c r="H385" s="426">
        <f t="shared" si="61"/>
        <v>70.207000000000008</v>
      </c>
      <c r="I385" s="426">
        <v>61.766679000000003</v>
      </c>
      <c r="J385" s="919"/>
      <c r="K385" s="910"/>
      <c r="L385" s="921"/>
      <c r="M385" s="426">
        <v>150.83199999999999</v>
      </c>
      <c r="N385" s="841">
        <f>5.698+9.553</f>
        <v>15.251000000000001</v>
      </c>
      <c r="O385" s="236">
        <f t="shared" si="59"/>
        <v>-135.58099999999999</v>
      </c>
      <c r="P385" s="246">
        <v>0</v>
      </c>
      <c r="Q385" s="888"/>
      <c r="R385" s="929"/>
      <c r="S385" s="888"/>
      <c r="T385" s="918"/>
      <c r="U385" s="501" t="s">
        <v>194</v>
      </c>
      <c r="V385" s="504" t="s">
        <v>353</v>
      </c>
      <c r="W385" s="886"/>
      <c r="X385" s="886"/>
      <c r="Y385" s="886"/>
      <c r="Z385" s="896"/>
      <c r="AA385" s="886"/>
      <c r="AB385" s="898"/>
      <c r="AC385" s="894"/>
      <c r="AD385" s="886"/>
      <c r="AE385" s="886"/>
      <c r="AF385" s="896"/>
      <c r="AG385" s="886"/>
      <c r="AH385" s="898"/>
      <c r="AI385" s="894"/>
      <c r="AJ385" s="886"/>
      <c r="AK385" s="886"/>
      <c r="AL385" s="896"/>
      <c r="AM385" s="886"/>
      <c r="AN385" s="898"/>
      <c r="AO385" s="944"/>
      <c r="AP385" s="755" t="s">
        <v>584</v>
      </c>
      <c r="AQ385" s="479" t="s">
        <v>128</v>
      </c>
      <c r="AR385" s="479"/>
      <c r="AS385" s="227"/>
    </row>
    <row r="386" spans="1:45" ht="69.75" customHeight="1">
      <c r="A386" s="593">
        <v>308</v>
      </c>
      <c r="B386" s="314" t="s">
        <v>480</v>
      </c>
      <c r="C386" s="235" t="s">
        <v>173</v>
      </c>
      <c r="D386" s="235" t="s">
        <v>170</v>
      </c>
      <c r="E386" s="426">
        <v>7120.3710000000001</v>
      </c>
      <c r="F386" s="426">
        <v>0</v>
      </c>
      <c r="G386" s="426">
        <v>0</v>
      </c>
      <c r="H386" s="426">
        <f t="shared" si="61"/>
        <v>7120.3710000000001</v>
      </c>
      <c r="I386" s="426">
        <v>7120.3710000000001</v>
      </c>
      <c r="J386" s="531" t="s">
        <v>1703</v>
      </c>
      <c r="K386" s="529" t="s">
        <v>91</v>
      </c>
      <c r="L386" s="530" t="s">
        <v>1704</v>
      </c>
      <c r="M386" s="426">
        <v>6830.4459999999999</v>
      </c>
      <c r="N386" s="840">
        <v>6751.7629999999999</v>
      </c>
      <c r="O386" s="246">
        <f t="shared" si="59"/>
        <v>-78.682999999999993</v>
      </c>
      <c r="P386" s="462">
        <v>0</v>
      </c>
      <c r="Q386" s="475" t="s">
        <v>91</v>
      </c>
      <c r="R386" s="314" t="s">
        <v>2016</v>
      </c>
      <c r="S386" s="480"/>
      <c r="T386" s="487" t="s">
        <v>629</v>
      </c>
      <c r="U386" s="501" t="s">
        <v>2</v>
      </c>
      <c r="V386" s="514" t="s">
        <v>481</v>
      </c>
      <c r="W386" s="300" t="s">
        <v>1052</v>
      </c>
      <c r="X386" s="296"/>
      <c r="Y386" s="753" t="s">
        <v>1659</v>
      </c>
      <c r="Z386" s="297">
        <v>307</v>
      </c>
      <c r="AA386" s="753"/>
      <c r="AB386" s="298"/>
      <c r="AC386" s="295"/>
      <c r="AD386" s="296"/>
      <c r="AE386" s="753"/>
      <c r="AF386" s="297"/>
      <c r="AG386" s="753"/>
      <c r="AH386" s="298"/>
      <c r="AI386" s="295"/>
      <c r="AJ386" s="296"/>
      <c r="AK386" s="753"/>
      <c r="AL386" s="297"/>
      <c r="AM386" s="753"/>
      <c r="AN386" s="298"/>
      <c r="AO386" s="783"/>
      <c r="AP386" s="293" t="s">
        <v>115</v>
      </c>
      <c r="AQ386" s="521"/>
      <c r="AR386" s="521" t="s">
        <v>128</v>
      </c>
      <c r="AS386" s="227"/>
    </row>
    <row r="387" spans="1:45" ht="228.9" customHeight="1">
      <c r="A387" s="238">
        <v>309</v>
      </c>
      <c r="B387" s="763" t="s">
        <v>482</v>
      </c>
      <c r="C387" s="784" t="s">
        <v>253</v>
      </c>
      <c r="D387" s="784" t="s">
        <v>170</v>
      </c>
      <c r="E387" s="426">
        <v>17174.597000000002</v>
      </c>
      <c r="F387" s="426">
        <v>0</v>
      </c>
      <c r="G387" s="234">
        <v>0</v>
      </c>
      <c r="H387" s="770">
        <f t="shared" si="61"/>
        <v>17174.597000000002</v>
      </c>
      <c r="I387" s="770">
        <v>17174.597000000002</v>
      </c>
      <c r="J387" s="732" t="s">
        <v>1705</v>
      </c>
      <c r="K387" s="777" t="s">
        <v>91</v>
      </c>
      <c r="L387" s="793" t="s">
        <v>1706</v>
      </c>
      <c r="M387" s="426">
        <v>16306.94</v>
      </c>
      <c r="N387" s="842">
        <v>18674.163</v>
      </c>
      <c r="O387" s="243">
        <f t="shared" si="59"/>
        <v>2367.223</v>
      </c>
      <c r="P387" s="462">
        <v>0</v>
      </c>
      <c r="Q387" s="750" t="s">
        <v>2021</v>
      </c>
      <c r="R387" s="763" t="s">
        <v>2022</v>
      </c>
      <c r="S387" s="800" t="s">
        <v>2023</v>
      </c>
      <c r="T387" s="487" t="s">
        <v>629</v>
      </c>
      <c r="U387" s="519" t="s">
        <v>2</v>
      </c>
      <c r="V387" s="520" t="s">
        <v>483</v>
      </c>
      <c r="W387" s="300" t="s">
        <v>1052</v>
      </c>
      <c r="X387" s="296"/>
      <c r="Y387" s="753" t="s">
        <v>1352</v>
      </c>
      <c r="Z387" s="297">
        <v>308</v>
      </c>
      <c r="AA387" s="753"/>
      <c r="AB387" s="298"/>
      <c r="AC387" s="295"/>
      <c r="AD387" s="296"/>
      <c r="AE387" s="753"/>
      <c r="AF387" s="297"/>
      <c r="AG387" s="753"/>
      <c r="AH387" s="298"/>
      <c r="AI387" s="295"/>
      <c r="AJ387" s="296"/>
      <c r="AK387" s="753"/>
      <c r="AL387" s="297"/>
      <c r="AM387" s="753"/>
      <c r="AN387" s="298"/>
      <c r="AO387" s="783"/>
      <c r="AP387" s="293" t="s">
        <v>115</v>
      </c>
      <c r="AQ387" s="788"/>
      <c r="AR387" s="788" t="s">
        <v>128</v>
      </c>
      <c r="AS387" s="761"/>
    </row>
    <row r="388" spans="1:45" ht="60" customHeight="1">
      <c r="A388" s="590">
        <v>310</v>
      </c>
      <c r="B388" s="314" t="s">
        <v>484</v>
      </c>
      <c r="C388" s="239" t="s">
        <v>253</v>
      </c>
      <c r="D388" s="239" t="s">
        <v>170</v>
      </c>
      <c r="E388" s="426">
        <v>638.28200000000004</v>
      </c>
      <c r="F388" s="426">
        <v>121.92100000000001</v>
      </c>
      <c r="G388" s="234">
        <v>561</v>
      </c>
      <c r="H388" s="426">
        <f t="shared" si="61"/>
        <v>199.20300000000009</v>
      </c>
      <c r="I388" s="770">
        <v>160</v>
      </c>
      <c r="J388" s="531" t="s">
        <v>1707</v>
      </c>
      <c r="K388" s="529" t="s">
        <v>91</v>
      </c>
      <c r="L388" s="530" t="s">
        <v>1708</v>
      </c>
      <c r="M388" s="426">
        <v>328.28199999999998</v>
      </c>
      <c r="N388" s="840">
        <v>328.28199999999998</v>
      </c>
      <c r="O388" s="236">
        <f t="shared" si="59"/>
        <v>0</v>
      </c>
      <c r="P388" s="462">
        <v>0</v>
      </c>
      <c r="Q388" s="475" t="s">
        <v>2024</v>
      </c>
      <c r="R388" s="314" t="s">
        <v>2025</v>
      </c>
      <c r="S388" s="480"/>
      <c r="T388" s="487" t="s">
        <v>629</v>
      </c>
      <c r="U388" s="501" t="s">
        <v>2</v>
      </c>
      <c r="V388" s="514" t="s">
        <v>485</v>
      </c>
      <c r="W388" s="300" t="s">
        <v>1052</v>
      </c>
      <c r="X388" s="300"/>
      <c r="Y388" s="545" t="s">
        <v>1352</v>
      </c>
      <c r="Z388" s="297">
        <v>309</v>
      </c>
      <c r="AA388" s="545"/>
      <c r="AB388" s="298"/>
      <c r="AC388" s="295"/>
      <c r="AD388" s="300"/>
      <c r="AE388" s="545"/>
      <c r="AF388" s="297"/>
      <c r="AG388" s="545"/>
      <c r="AH388" s="298"/>
      <c r="AI388" s="295"/>
      <c r="AJ388" s="300"/>
      <c r="AK388" s="545"/>
      <c r="AL388" s="297"/>
      <c r="AM388" s="545"/>
      <c r="AN388" s="298"/>
      <c r="AO388" s="235"/>
      <c r="AP388" s="293" t="s">
        <v>115</v>
      </c>
      <c r="AQ388" s="521"/>
      <c r="AR388" s="521" t="s">
        <v>128</v>
      </c>
      <c r="AS388" s="227"/>
    </row>
    <row r="389" spans="1:45" ht="13.8" thickBot="1">
      <c r="A389" s="594"/>
      <c r="B389" s="499"/>
      <c r="C389" s="500"/>
      <c r="D389" s="500"/>
      <c r="E389" s="692"/>
      <c r="F389" s="693"/>
      <c r="G389" s="694"/>
      <c r="H389" s="695"/>
      <c r="I389" s="696"/>
      <c r="J389" s="697"/>
      <c r="K389" s="698"/>
      <c r="L389" s="699"/>
      <c r="M389" s="693"/>
      <c r="N389" s="857"/>
      <c r="O389" s="700"/>
      <c r="P389" s="693"/>
      <c r="Q389" s="701"/>
      <c r="R389" s="499"/>
      <c r="S389" s="702"/>
      <c r="T389" s="702"/>
      <c r="U389" s="703"/>
      <c r="V389" s="704"/>
      <c r="W389" s="302"/>
      <c r="X389" s="302"/>
      <c r="Y389" s="754"/>
      <c r="Z389" s="303"/>
      <c r="AA389" s="754"/>
      <c r="AB389" s="304"/>
      <c r="AC389" s="301"/>
      <c r="AD389" s="302"/>
      <c r="AE389" s="754"/>
      <c r="AF389" s="303"/>
      <c r="AG389" s="754"/>
      <c r="AH389" s="304"/>
      <c r="AI389" s="301"/>
      <c r="AJ389" s="302"/>
      <c r="AK389" s="754"/>
      <c r="AL389" s="303"/>
      <c r="AM389" s="754"/>
      <c r="AN389" s="304"/>
      <c r="AO389" s="784"/>
      <c r="AP389" s="776"/>
      <c r="AQ389" s="758"/>
      <c r="AR389" s="758"/>
      <c r="AS389" s="760"/>
    </row>
    <row r="390" spans="1:45" ht="13.8" thickTop="1">
      <c r="A390" s="1001" t="s">
        <v>58</v>
      </c>
      <c r="B390" s="1002"/>
      <c r="C390" s="794"/>
      <c r="D390" s="794"/>
      <c r="E390" s="705">
        <f ca="1">SUMIF($U$10:$U$389,"一般会計",E10:E388)</f>
        <v>258817.36099999995</v>
      </c>
      <c r="F390" s="705">
        <f ca="1">SUMIF($U$10:$U$389,"一般会計",F10:F388)</f>
        <v>106866.84700200001</v>
      </c>
      <c r="G390" s="705">
        <f ca="1">SUMIF($U$10:$U$389,"一般会計",G10:G388)</f>
        <v>159658.535</v>
      </c>
      <c r="H390" s="706">
        <f ca="1">SUMIF($U$10:$U$389,"一般会計",H10:H388)</f>
        <v>206025.004002</v>
      </c>
      <c r="I390" s="706">
        <f ca="1">SUMIF($U$10:$U$389,"一般会計",I10:I388)</f>
        <v>206831.62168300003</v>
      </c>
      <c r="J390" s="707"/>
      <c r="K390" s="1007" t="s">
        <v>273</v>
      </c>
      <c r="L390" s="1008"/>
      <c r="M390" s="706">
        <f ca="1">SUMIF($U$10:$U$389,"一般会計",M10:M388)</f>
        <v>140219.21599999993</v>
      </c>
      <c r="N390" s="858">
        <f ca="1">SUMIF($U$10:$U$389,"一般会計",N10:N388)</f>
        <v>99628.856</v>
      </c>
      <c r="O390" s="708">
        <f ca="1">SUMIF($U$10:$U$389,"一般会計",O10:O388)</f>
        <v>-40590.359999999986</v>
      </c>
      <c r="P390" s="708">
        <f ca="1">SUMIF($U$10:$U$389,"一般会計",P10:P388)</f>
        <v>-167.51100000000002</v>
      </c>
      <c r="Q390" s="1012"/>
      <c r="R390" s="1015"/>
      <c r="S390" s="974"/>
      <c r="T390" s="974"/>
      <c r="U390" s="964"/>
      <c r="V390" s="979"/>
      <c r="W390" s="984"/>
      <c r="X390" s="967"/>
      <c r="Y390" s="967"/>
      <c r="Z390" s="967"/>
      <c r="AA390" s="967"/>
      <c r="AB390" s="968"/>
      <c r="AC390" s="958"/>
      <c r="AD390" s="967"/>
      <c r="AE390" s="967"/>
      <c r="AF390" s="967"/>
      <c r="AG390" s="967"/>
      <c r="AH390" s="968"/>
      <c r="AI390" s="958"/>
      <c r="AJ390" s="967"/>
      <c r="AK390" s="967"/>
      <c r="AL390" s="967"/>
      <c r="AM390" s="967"/>
      <c r="AN390" s="968"/>
      <c r="AO390" s="961"/>
      <c r="AP390" s="958"/>
      <c r="AQ390" s="964"/>
      <c r="AR390" s="964"/>
      <c r="AS390" s="951"/>
    </row>
    <row r="391" spans="1:45">
      <c r="A391" s="1003"/>
      <c r="B391" s="1004"/>
      <c r="C391" s="796"/>
      <c r="D391" s="796"/>
      <c r="E391" s="466">
        <f ca="1">SUMIF($U$10:$U$389,"ｴﾈﾙｷﾞｰ対策特別会計ｴﾈﾙｷﾞｰ需給勘定",E10:E388)</f>
        <v>172347.34800000006</v>
      </c>
      <c r="F391" s="466">
        <f ca="1">SUMIF($U$10:$U$389,"ｴﾈﾙｷﾞｰ対策特別会計ｴﾈﾙｷﾞｰ需給勘定",F10:F388)</f>
        <v>45029.674000000006</v>
      </c>
      <c r="G391" s="466">
        <f ca="1">SUMIF($U$10:$U$389,"ｴﾈﾙｷﾞｰ対策特別会計ｴﾈﾙｷﾞｰ需給勘定",G10:G388)</f>
        <v>37464.141940000001</v>
      </c>
      <c r="H391" s="426">
        <f ca="1">SUMIF($U$10:$U$389,"ｴﾈﾙｷﾞｰ対策特別会計ｴﾈﾙｷﾞｰ需給勘定",H10:H388)</f>
        <v>179912.88006000005</v>
      </c>
      <c r="I391" s="426">
        <f ca="1">SUMIF($U$10:$U$389,"ｴﾈﾙｷﾞｰ対策特別会計ｴﾈﾙｷﾞｰ需給勘定",I10:I388)</f>
        <v>134440.782034</v>
      </c>
      <c r="J391" s="709"/>
      <c r="K391" s="954" t="s">
        <v>486</v>
      </c>
      <c r="L391" s="955"/>
      <c r="M391" s="426">
        <f ca="1">SUMIF($U$10:$U$389,"ｴﾈﾙｷﾞｰ対策特別会計ｴﾈﾙｷﾞｰ需給勘定",M10:M388)</f>
        <v>152562.28700000001</v>
      </c>
      <c r="N391" s="841">
        <f ca="1">SUMIF($U$10:$U$389,"ｴﾈﾙｷﾞｰ対策特別会計ｴﾈﾙｷﾞｰ需給勘定",N10:N388)</f>
        <v>148093.62099999998</v>
      </c>
      <c r="O391" s="246">
        <f ca="1">SUMIF($U$10:$U$389,"ｴﾈﾙｷﾞｰ対策特別会計ｴﾈﾙｷﾞｰ需給勘定",O10:O388)</f>
        <v>-4468.6659999999983</v>
      </c>
      <c r="P391" s="246">
        <f ca="1">SUMIF($U$10:$U$389,"ｴﾈﾙｷﾞｰ対策特別会計ｴﾈﾙｷﾞｰ需給勘定",P10:P388)</f>
        <v>0</v>
      </c>
      <c r="Q391" s="1013"/>
      <c r="R391" s="1016"/>
      <c r="S391" s="975"/>
      <c r="T391" s="975"/>
      <c r="U391" s="977"/>
      <c r="V391" s="980"/>
      <c r="W391" s="985"/>
      <c r="X391" s="969"/>
      <c r="Y391" s="969"/>
      <c r="Z391" s="969"/>
      <c r="AA391" s="969"/>
      <c r="AB391" s="970"/>
      <c r="AC391" s="959"/>
      <c r="AD391" s="969"/>
      <c r="AE391" s="969"/>
      <c r="AF391" s="969"/>
      <c r="AG391" s="969"/>
      <c r="AH391" s="970"/>
      <c r="AI391" s="959"/>
      <c r="AJ391" s="969"/>
      <c r="AK391" s="969"/>
      <c r="AL391" s="969"/>
      <c r="AM391" s="969"/>
      <c r="AN391" s="970"/>
      <c r="AO391" s="962"/>
      <c r="AP391" s="959"/>
      <c r="AQ391" s="965"/>
      <c r="AR391" s="965"/>
      <c r="AS391" s="952"/>
    </row>
    <row r="392" spans="1:45" s="485" customFormat="1" ht="13.8" thickBot="1">
      <c r="A392" s="1003"/>
      <c r="B392" s="1004"/>
      <c r="C392" s="798"/>
      <c r="D392" s="798"/>
      <c r="E392" s="710">
        <f ca="1">SUMIF($U$10:$U$389,"ｴﾈﾙｷﾞｰ対策特別会計電源開発促進勘定",E10:E388)</f>
        <v>414.87799999999999</v>
      </c>
      <c r="F392" s="710">
        <f ca="1">SUMIF($U$10:$U$389,"ｴﾈﾙｷﾞｰ対策特別会計電源開発促進勘定",F10:F388)</f>
        <v>0</v>
      </c>
      <c r="G392" s="710">
        <f ca="1">SUMIF($U$10:$U$389,"ｴﾈﾙｷﾞｰ対策特別会計電源開発促進勘定",G10:G388)</f>
        <v>0</v>
      </c>
      <c r="H392" s="711">
        <f ca="1">SUMIF($U$10:$U$389,"ｴﾈﾙｷﾞｰ対策特別会計電源開発促進勘定",H10:H388)</f>
        <v>414.87799999999999</v>
      </c>
      <c r="I392" s="711">
        <f ca="1">SUMIF($U$10:$U$389,"ｴﾈﾙｷﾞｰ対策特別会計電源開発促進勘定",I10:I388)</f>
        <v>209</v>
      </c>
      <c r="J392" s="712"/>
      <c r="K392" s="956" t="s">
        <v>487</v>
      </c>
      <c r="L392" s="957"/>
      <c r="M392" s="711">
        <f ca="1">SUMIF($U$10:$U$389,"ｴﾈﾙｷﾞｰ対策特別会計電源開発促進勘定",M10:M388)</f>
        <v>380.80799999999999</v>
      </c>
      <c r="N392" s="859">
        <f ca="1">SUMIF($U$10:$U$389,"ｴﾈﾙｷﾞｰ対策特別会計電源開発促進勘定",N10:N388)</f>
        <v>365.90100000000001</v>
      </c>
      <c r="O392" s="713">
        <f ca="1">SUMIF($U$10:$U$389,"ｴﾈﾙｷﾞｰ対策特別会計電源開発促進勘定",O10:O388)</f>
        <v>-14.906999999999982</v>
      </c>
      <c r="P392" s="713">
        <f ca="1">SUMIF($U$10:$U$389,"ｴﾈﾙｷﾞｰ対策特別会計電源開発促進勘定",P10:P388)</f>
        <v>0</v>
      </c>
      <c r="Q392" s="1014"/>
      <c r="R392" s="1017"/>
      <c r="S392" s="976"/>
      <c r="T392" s="976"/>
      <c r="U392" s="978"/>
      <c r="V392" s="981"/>
      <c r="W392" s="986"/>
      <c r="X392" s="971"/>
      <c r="Y392" s="971"/>
      <c r="Z392" s="971"/>
      <c r="AA392" s="971"/>
      <c r="AB392" s="972"/>
      <c r="AC392" s="960"/>
      <c r="AD392" s="971"/>
      <c r="AE392" s="971"/>
      <c r="AF392" s="971"/>
      <c r="AG392" s="971"/>
      <c r="AH392" s="972"/>
      <c r="AI392" s="960"/>
      <c r="AJ392" s="971"/>
      <c r="AK392" s="971"/>
      <c r="AL392" s="971"/>
      <c r="AM392" s="971"/>
      <c r="AN392" s="972"/>
      <c r="AO392" s="963"/>
      <c r="AP392" s="960"/>
      <c r="AQ392" s="966"/>
      <c r="AR392" s="966"/>
      <c r="AS392" s="953"/>
    </row>
    <row r="393" spans="1:45" s="486" customFormat="1" ht="13.8" thickTop="1">
      <c r="A393" s="1001" t="s">
        <v>59</v>
      </c>
      <c r="B393" s="1002"/>
      <c r="C393" s="796"/>
      <c r="D393" s="796"/>
      <c r="E393" s="765">
        <f>対象外リスト!E44</f>
        <v>163752.88800000001</v>
      </c>
      <c r="F393" s="765">
        <v>0</v>
      </c>
      <c r="G393" s="765">
        <v>0</v>
      </c>
      <c r="H393" s="461">
        <f>対象外リスト!H44</f>
        <v>163753.64371</v>
      </c>
      <c r="I393" s="770">
        <v>0</v>
      </c>
      <c r="J393" s="714"/>
      <c r="K393" s="1025" t="s">
        <v>273</v>
      </c>
      <c r="L393" s="1026"/>
      <c r="M393" s="770">
        <f>対象外リスト!J44</f>
        <v>167633.95800000004</v>
      </c>
      <c r="N393" s="860">
        <f>対象外リスト!K44</f>
        <v>200282.07900000003</v>
      </c>
      <c r="O393" s="471">
        <f t="shared" ref="O393:O395" si="62">+N393-M393</f>
        <v>32648.120999999985</v>
      </c>
      <c r="P393" s="1027"/>
      <c r="Q393" s="1029"/>
      <c r="R393" s="1031"/>
      <c r="S393" s="1020"/>
      <c r="T393" s="1020"/>
      <c r="U393" s="991"/>
      <c r="V393" s="1023"/>
      <c r="W393" s="1033"/>
      <c r="X393" s="995"/>
      <c r="Y393" s="995"/>
      <c r="Z393" s="995"/>
      <c r="AA393" s="995"/>
      <c r="AB393" s="996"/>
      <c r="AC393" s="989"/>
      <c r="AD393" s="995"/>
      <c r="AE393" s="995"/>
      <c r="AF393" s="995"/>
      <c r="AG393" s="995"/>
      <c r="AH393" s="996"/>
      <c r="AI393" s="989"/>
      <c r="AJ393" s="995"/>
      <c r="AK393" s="995"/>
      <c r="AL393" s="995"/>
      <c r="AM393" s="995"/>
      <c r="AN393" s="996"/>
      <c r="AO393" s="999"/>
      <c r="AP393" s="989"/>
      <c r="AQ393" s="991"/>
      <c r="AR393" s="991"/>
      <c r="AS393" s="993"/>
    </row>
    <row r="394" spans="1:45">
      <c r="A394" s="1003"/>
      <c r="B394" s="1004"/>
      <c r="C394" s="796"/>
      <c r="D394" s="796"/>
      <c r="E394" s="466">
        <f>対象外リスト!E45</f>
        <v>389.23800000000006</v>
      </c>
      <c r="F394" s="466">
        <v>0</v>
      </c>
      <c r="G394" s="466">
        <v>0</v>
      </c>
      <c r="H394" s="680">
        <f>対象外リスト!H45</f>
        <v>389.23800000000006</v>
      </c>
      <c r="I394" s="426">
        <v>0</v>
      </c>
      <c r="J394" s="709"/>
      <c r="K394" s="954" t="s">
        <v>486</v>
      </c>
      <c r="L394" s="955"/>
      <c r="M394" s="426">
        <f>対象外リスト!J45</f>
        <v>429.96400000000006</v>
      </c>
      <c r="N394" s="841">
        <f>対象外リスト!K45</f>
        <v>529.96400000000006</v>
      </c>
      <c r="O394" s="246">
        <f t="shared" si="62"/>
        <v>100</v>
      </c>
      <c r="P394" s="1010"/>
      <c r="Q394" s="1013"/>
      <c r="R394" s="1016"/>
      <c r="S394" s="975"/>
      <c r="T394" s="975"/>
      <c r="U394" s="977"/>
      <c r="V394" s="980"/>
      <c r="W394" s="985"/>
      <c r="X394" s="969"/>
      <c r="Y394" s="969"/>
      <c r="Z394" s="969"/>
      <c r="AA394" s="969"/>
      <c r="AB394" s="970"/>
      <c r="AC394" s="959"/>
      <c r="AD394" s="969"/>
      <c r="AE394" s="969"/>
      <c r="AF394" s="969"/>
      <c r="AG394" s="969"/>
      <c r="AH394" s="970"/>
      <c r="AI394" s="959"/>
      <c r="AJ394" s="969"/>
      <c r="AK394" s="969"/>
      <c r="AL394" s="969"/>
      <c r="AM394" s="969"/>
      <c r="AN394" s="970"/>
      <c r="AO394" s="962"/>
      <c r="AP394" s="959"/>
      <c r="AQ394" s="965"/>
      <c r="AR394" s="965"/>
      <c r="AS394" s="952"/>
    </row>
    <row r="395" spans="1:45" ht="13.8" thickBot="1">
      <c r="A395" s="1018"/>
      <c r="B395" s="1019"/>
      <c r="C395" s="798"/>
      <c r="D395" s="798"/>
      <c r="E395" s="710">
        <f>対象外リスト!E46</f>
        <v>1.5649999999999999</v>
      </c>
      <c r="F395" s="710">
        <v>0</v>
      </c>
      <c r="G395" s="710">
        <v>0</v>
      </c>
      <c r="H395" s="715">
        <f>対象外リスト!H46</f>
        <v>1.5649999999999999</v>
      </c>
      <c r="I395" s="711">
        <v>0</v>
      </c>
      <c r="J395" s="712"/>
      <c r="K395" s="956" t="s">
        <v>487</v>
      </c>
      <c r="L395" s="957"/>
      <c r="M395" s="711">
        <f>対象外リスト!J46</f>
        <v>1.5760000000000001</v>
      </c>
      <c r="N395" s="861">
        <f>対象外リスト!K46</f>
        <v>1.5609999999999999</v>
      </c>
      <c r="O395" s="716">
        <f t="shared" si="62"/>
        <v>-1.5000000000000124E-2</v>
      </c>
      <c r="P395" s="1028"/>
      <c r="Q395" s="1030"/>
      <c r="R395" s="1032"/>
      <c r="S395" s="1021"/>
      <c r="T395" s="1021"/>
      <c r="U395" s="1022"/>
      <c r="V395" s="1024"/>
      <c r="W395" s="1034"/>
      <c r="X395" s="997"/>
      <c r="Y395" s="997"/>
      <c r="Z395" s="997"/>
      <c r="AA395" s="997"/>
      <c r="AB395" s="998"/>
      <c r="AC395" s="990"/>
      <c r="AD395" s="997"/>
      <c r="AE395" s="997"/>
      <c r="AF395" s="997"/>
      <c r="AG395" s="997"/>
      <c r="AH395" s="998"/>
      <c r="AI395" s="990"/>
      <c r="AJ395" s="997"/>
      <c r="AK395" s="997"/>
      <c r="AL395" s="997"/>
      <c r="AM395" s="997"/>
      <c r="AN395" s="998"/>
      <c r="AO395" s="1000"/>
      <c r="AP395" s="990"/>
      <c r="AQ395" s="992"/>
      <c r="AR395" s="992"/>
      <c r="AS395" s="994"/>
    </row>
    <row r="396" spans="1:45" ht="13.8" thickTop="1">
      <c r="A396" s="1001" t="s">
        <v>34</v>
      </c>
      <c r="B396" s="1002"/>
      <c r="C396" s="796"/>
      <c r="D396" s="796"/>
      <c r="E396" s="765">
        <f t="shared" ref="E396:H398" ca="1" si="63">+E390+E393</f>
        <v>422570.24899999995</v>
      </c>
      <c r="F396" s="765">
        <f t="shared" ca="1" si="63"/>
        <v>106866.84700200001</v>
      </c>
      <c r="G396" s="765">
        <f t="shared" ca="1" si="63"/>
        <v>159658.535</v>
      </c>
      <c r="H396" s="461">
        <f t="shared" ca="1" si="63"/>
        <v>369778.64771200001</v>
      </c>
      <c r="I396" s="770">
        <f t="shared" ref="I396:I398" ca="1" si="64">+I390+I393</f>
        <v>206831.62168300003</v>
      </c>
      <c r="J396" s="714"/>
      <c r="K396" s="1007" t="s">
        <v>273</v>
      </c>
      <c r="L396" s="1008"/>
      <c r="M396" s="770">
        <f ca="1">+M390+M393</f>
        <v>307853.174</v>
      </c>
      <c r="N396" s="860">
        <f t="shared" ref="M396:O398" ca="1" si="65">+N390+N393</f>
        <v>299910.93500000006</v>
      </c>
      <c r="O396" s="243">
        <f t="shared" ca="1" si="65"/>
        <v>-7942.2390000000014</v>
      </c>
      <c r="P396" s="1009"/>
      <c r="Q396" s="1012"/>
      <c r="R396" s="1015"/>
      <c r="S396" s="974"/>
      <c r="T396" s="974"/>
      <c r="U396" s="964"/>
      <c r="V396" s="979"/>
      <c r="W396" s="984"/>
      <c r="X396" s="967"/>
      <c r="Y396" s="967"/>
      <c r="Z396" s="967"/>
      <c r="AA396" s="967"/>
      <c r="AB396" s="968"/>
      <c r="AC396" s="958"/>
      <c r="AD396" s="967"/>
      <c r="AE396" s="967"/>
      <c r="AF396" s="967"/>
      <c r="AG396" s="967"/>
      <c r="AH396" s="968"/>
      <c r="AI396" s="958"/>
      <c r="AJ396" s="967"/>
      <c r="AK396" s="967"/>
      <c r="AL396" s="967"/>
      <c r="AM396" s="967"/>
      <c r="AN396" s="968"/>
      <c r="AO396" s="961"/>
      <c r="AP396" s="958"/>
      <c r="AQ396" s="964"/>
      <c r="AR396" s="964"/>
      <c r="AS396" s="951"/>
    </row>
    <row r="397" spans="1:45">
      <c r="A397" s="1003"/>
      <c r="B397" s="1004"/>
      <c r="C397" s="796"/>
      <c r="D397" s="796"/>
      <c r="E397" s="466">
        <f t="shared" ca="1" si="63"/>
        <v>172736.58600000007</v>
      </c>
      <c r="F397" s="466">
        <f t="shared" ca="1" si="63"/>
        <v>45029.674000000006</v>
      </c>
      <c r="G397" s="466">
        <f t="shared" ca="1" si="63"/>
        <v>37464.141940000001</v>
      </c>
      <c r="H397" s="680">
        <f t="shared" ca="1" si="63"/>
        <v>180302.11806000007</v>
      </c>
      <c r="I397" s="426">
        <f t="shared" ca="1" si="64"/>
        <v>134440.782034</v>
      </c>
      <c r="J397" s="709"/>
      <c r="K397" s="954" t="s">
        <v>486</v>
      </c>
      <c r="L397" s="955"/>
      <c r="M397" s="426">
        <f t="shared" ca="1" si="65"/>
        <v>152992.25100000002</v>
      </c>
      <c r="N397" s="841">
        <f t="shared" ca="1" si="65"/>
        <v>148623.58499999999</v>
      </c>
      <c r="O397" s="236">
        <f t="shared" ca="1" si="65"/>
        <v>-4368.6659999999983</v>
      </c>
      <c r="P397" s="1010"/>
      <c r="Q397" s="1013"/>
      <c r="R397" s="1016"/>
      <c r="S397" s="975"/>
      <c r="T397" s="975"/>
      <c r="U397" s="977"/>
      <c r="V397" s="980"/>
      <c r="W397" s="985"/>
      <c r="X397" s="969"/>
      <c r="Y397" s="969"/>
      <c r="Z397" s="969"/>
      <c r="AA397" s="969"/>
      <c r="AB397" s="970"/>
      <c r="AC397" s="959"/>
      <c r="AD397" s="969"/>
      <c r="AE397" s="969"/>
      <c r="AF397" s="969"/>
      <c r="AG397" s="969"/>
      <c r="AH397" s="970"/>
      <c r="AI397" s="959"/>
      <c r="AJ397" s="969"/>
      <c r="AK397" s="969"/>
      <c r="AL397" s="969"/>
      <c r="AM397" s="969"/>
      <c r="AN397" s="970"/>
      <c r="AO397" s="962"/>
      <c r="AP397" s="959"/>
      <c r="AQ397" s="965"/>
      <c r="AR397" s="965"/>
      <c r="AS397" s="952"/>
    </row>
    <row r="398" spans="1:45" ht="13.8" thickBot="1">
      <c r="A398" s="1005"/>
      <c r="B398" s="1006"/>
      <c r="C398" s="797"/>
      <c r="D398" s="797"/>
      <c r="E398" s="717">
        <f t="shared" ca="1" si="63"/>
        <v>416.44299999999998</v>
      </c>
      <c r="F398" s="717">
        <f t="shared" ca="1" si="63"/>
        <v>0</v>
      </c>
      <c r="G398" s="717">
        <f t="shared" ca="1" si="63"/>
        <v>0</v>
      </c>
      <c r="H398" s="718">
        <f t="shared" ca="1" si="63"/>
        <v>416.44299999999998</v>
      </c>
      <c r="I398" s="719">
        <f t="shared" ca="1" si="64"/>
        <v>209</v>
      </c>
      <c r="J398" s="720"/>
      <c r="K398" s="987" t="s">
        <v>487</v>
      </c>
      <c r="L398" s="988"/>
      <c r="M398" s="719">
        <f t="shared" ca="1" si="65"/>
        <v>382.38400000000001</v>
      </c>
      <c r="N398" s="862">
        <f t="shared" ca="1" si="65"/>
        <v>367.46199999999999</v>
      </c>
      <c r="O398" s="721">
        <f t="shared" ca="1" si="65"/>
        <v>-14.921999999999983</v>
      </c>
      <c r="P398" s="1011"/>
      <c r="Q398" s="1014"/>
      <c r="R398" s="1017"/>
      <c r="S398" s="976"/>
      <c r="T398" s="976"/>
      <c r="U398" s="978"/>
      <c r="V398" s="981"/>
      <c r="W398" s="986"/>
      <c r="X398" s="971"/>
      <c r="Y398" s="971"/>
      <c r="Z398" s="971"/>
      <c r="AA398" s="971"/>
      <c r="AB398" s="972"/>
      <c r="AC398" s="960"/>
      <c r="AD398" s="971"/>
      <c r="AE398" s="971"/>
      <c r="AF398" s="971"/>
      <c r="AG398" s="971"/>
      <c r="AH398" s="972"/>
      <c r="AI398" s="960"/>
      <c r="AJ398" s="971"/>
      <c r="AK398" s="971"/>
      <c r="AL398" s="971"/>
      <c r="AM398" s="971"/>
      <c r="AN398" s="972"/>
      <c r="AO398" s="963"/>
      <c r="AP398" s="960"/>
      <c r="AQ398" s="966"/>
      <c r="AR398" s="966"/>
      <c r="AS398" s="953"/>
    </row>
    <row r="399" spans="1:45">
      <c r="A399" s="274" t="s">
        <v>1201</v>
      </c>
      <c r="B399" s="802"/>
      <c r="C399" s="802"/>
      <c r="D399" s="802"/>
      <c r="E399" s="276"/>
      <c r="F399" s="276"/>
      <c r="G399" s="276"/>
      <c r="H399" s="276"/>
      <c r="I399" s="447"/>
      <c r="J399" s="447"/>
      <c r="K399" s="276"/>
      <c r="L399" s="276"/>
      <c r="M399" s="276"/>
      <c r="N399" s="863"/>
      <c r="O399" s="222"/>
      <c r="P399" s="222"/>
      <c r="Q399" s="223"/>
      <c r="R399" s="223"/>
      <c r="S399" s="447"/>
      <c r="T399" s="447"/>
      <c r="U399" s="447"/>
      <c r="V399" s="447"/>
      <c r="W399" s="447"/>
      <c r="X399" s="447"/>
      <c r="Y399" s="447"/>
      <c r="Z399" s="802"/>
      <c r="AA399" s="447"/>
      <c r="AB399" s="447"/>
      <c r="AC399" s="447"/>
      <c r="AD399" s="447"/>
      <c r="AE399" s="447"/>
      <c r="AF399" s="447"/>
      <c r="AG399" s="447"/>
      <c r="AH399" s="447"/>
      <c r="AI399" s="447"/>
      <c r="AJ399" s="447"/>
      <c r="AK399" s="447"/>
      <c r="AL399" s="447"/>
      <c r="AM399" s="447"/>
      <c r="AN399" s="447"/>
      <c r="AQ399" s="722"/>
      <c r="AR399" s="723"/>
      <c r="AS399" s="724"/>
    </row>
    <row r="400" spans="1:45" ht="17.850000000000001" customHeight="1">
      <c r="A400" s="279" t="s">
        <v>1195</v>
      </c>
      <c r="Q400" s="281"/>
      <c r="R400" s="281"/>
      <c r="AS400" s="722"/>
    </row>
    <row r="401" spans="1:45" ht="18" customHeight="1">
      <c r="A401" s="282" t="s">
        <v>1202</v>
      </c>
      <c r="Q401" s="281"/>
      <c r="R401" s="281"/>
    </row>
    <row r="402" spans="1:45" ht="18" customHeight="1">
      <c r="A402" s="283" t="s">
        <v>1188</v>
      </c>
      <c r="B402" s="280"/>
      <c r="C402" s="280"/>
      <c r="D402" s="280"/>
      <c r="Q402" s="281"/>
      <c r="R402" s="281"/>
    </row>
    <row r="403" spans="1:45" ht="18" customHeight="1">
      <c r="A403" s="282" t="s">
        <v>1189</v>
      </c>
      <c r="B403" s="280"/>
      <c r="C403" s="280"/>
      <c r="D403" s="280"/>
      <c r="Q403" s="281"/>
      <c r="R403" s="281"/>
    </row>
    <row r="404" spans="1:45" ht="18" customHeight="1">
      <c r="A404" s="279" t="s">
        <v>1197</v>
      </c>
      <c r="B404" s="279"/>
      <c r="C404" s="279"/>
      <c r="D404" s="279"/>
      <c r="E404" s="284"/>
      <c r="F404" s="284"/>
      <c r="G404" s="284"/>
      <c r="H404" s="284"/>
      <c r="I404" s="284"/>
      <c r="J404" s="284"/>
      <c r="K404" s="284"/>
      <c r="L404" s="284"/>
      <c r="M404" s="284"/>
      <c r="N404" s="864"/>
      <c r="O404" s="284"/>
      <c r="P404" s="284"/>
      <c r="Q404" s="284"/>
      <c r="R404" s="284"/>
      <c r="S404" s="285"/>
      <c r="T404" s="285"/>
      <c r="U404" s="285"/>
      <c r="V404" s="285"/>
      <c r="W404" s="285"/>
      <c r="X404" s="285"/>
      <c r="Y404" s="285"/>
      <c r="Z404" s="452"/>
      <c r="AA404" s="285"/>
      <c r="AB404" s="285"/>
      <c r="AC404" s="285"/>
      <c r="AD404" s="285"/>
      <c r="AE404" s="285"/>
      <c r="AF404" s="285"/>
      <c r="AG404" s="285"/>
      <c r="AH404" s="285"/>
      <c r="AI404" s="285"/>
      <c r="AJ404" s="285"/>
      <c r="AK404" s="285"/>
      <c r="AL404" s="285"/>
      <c r="AM404" s="285"/>
      <c r="AN404" s="285"/>
    </row>
    <row r="405" spans="1:45" ht="18" customHeight="1">
      <c r="A405" s="279" t="s">
        <v>1198</v>
      </c>
      <c r="B405" s="279"/>
      <c r="C405" s="279"/>
      <c r="D405" s="279"/>
      <c r="E405" s="284"/>
      <c r="F405" s="284"/>
      <c r="G405" s="284"/>
      <c r="H405" s="284"/>
      <c r="I405" s="284"/>
      <c r="J405" s="284"/>
      <c r="K405" s="284"/>
      <c r="L405" s="284"/>
      <c r="M405" s="284"/>
      <c r="N405" s="864"/>
      <c r="O405" s="284"/>
      <c r="P405" s="284"/>
      <c r="Q405" s="284"/>
      <c r="R405" s="284"/>
      <c r="S405" s="285"/>
      <c r="T405" s="285"/>
      <c r="U405" s="285"/>
      <c r="V405" s="285"/>
      <c r="W405" s="285"/>
      <c r="X405" s="285"/>
      <c r="Y405" s="285"/>
      <c r="Z405" s="452"/>
      <c r="AA405" s="285"/>
      <c r="AB405" s="285"/>
      <c r="AC405" s="285"/>
      <c r="AD405" s="285"/>
      <c r="AE405" s="285"/>
      <c r="AF405" s="285"/>
      <c r="AG405" s="285"/>
      <c r="AH405" s="285"/>
      <c r="AI405" s="285"/>
      <c r="AJ405" s="285"/>
      <c r="AK405" s="285"/>
      <c r="AL405" s="285"/>
      <c r="AM405" s="285"/>
      <c r="AN405" s="285"/>
    </row>
    <row r="406" spans="1:45" ht="18" customHeight="1">
      <c r="A406" s="279" t="s">
        <v>1199</v>
      </c>
      <c r="B406" s="279"/>
      <c r="C406" s="279"/>
      <c r="D406" s="279"/>
      <c r="Q406" s="281"/>
      <c r="R406" s="281"/>
    </row>
    <row r="407" spans="1:45" ht="18" customHeight="1">
      <c r="A407" s="279" t="s">
        <v>1200</v>
      </c>
      <c r="Q407" s="281"/>
      <c r="R407" s="281"/>
    </row>
    <row r="408" spans="1:45" ht="18" customHeight="1">
      <c r="A408" s="279" t="s">
        <v>1203</v>
      </c>
      <c r="Q408" s="281"/>
      <c r="R408" s="281"/>
    </row>
    <row r="409" spans="1:45" ht="48.75" customHeight="1">
      <c r="A409" s="1105" t="s">
        <v>1204</v>
      </c>
      <c r="B409" s="1106"/>
      <c r="C409" s="1106"/>
      <c r="D409" s="1106"/>
      <c r="E409" s="1106"/>
      <c r="F409" s="1106"/>
      <c r="G409" s="1106"/>
      <c r="H409" s="1106"/>
      <c r="I409" s="1106"/>
      <c r="J409" s="1106"/>
      <c r="K409" s="1106"/>
      <c r="L409" s="1106"/>
      <c r="M409" s="1106"/>
      <c r="N409" s="1106"/>
      <c r="O409" s="1106"/>
      <c r="P409" s="1106"/>
      <c r="Q409" s="1106"/>
      <c r="R409" s="1106"/>
      <c r="S409" s="1106"/>
      <c r="T409" s="1106"/>
      <c r="U409" s="1106"/>
      <c r="V409" s="1106"/>
      <c r="W409" s="1106"/>
      <c r="X409" s="1106"/>
      <c r="Y409" s="1106"/>
      <c r="Z409" s="1106"/>
      <c r="AA409" s="1106"/>
      <c r="AB409" s="1106"/>
      <c r="AC409" s="1106"/>
      <c r="AD409" s="1106"/>
      <c r="AE409" s="1106"/>
      <c r="AF409" s="1106"/>
      <c r="AG409" s="1106"/>
      <c r="AH409" s="1106"/>
      <c r="AI409" s="1106"/>
      <c r="AJ409" s="1106"/>
      <c r="AK409" s="1106"/>
      <c r="AL409" s="1106"/>
      <c r="AM409" s="1106"/>
      <c r="AN409" s="1106"/>
      <c r="AO409" s="1106"/>
      <c r="AP409" s="1106"/>
      <c r="AQ409" s="1106"/>
      <c r="AR409" s="757"/>
      <c r="AS409" s="757"/>
    </row>
    <row r="410" spans="1:45">
      <c r="A410" s="281" t="s">
        <v>1205</v>
      </c>
      <c r="Q410" s="281"/>
      <c r="R410" s="281"/>
    </row>
    <row r="411" spans="1:45" ht="18" customHeight="1">
      <c r="A411" s="281" t="s">
        <v>1206</v>
      </c>
      <c r="Q411" s="281"/>
      <c r="R411" s="281"/>
    </row>
    <row r="412" spans="1:45" ht="18" customHeight="1">
      <c r="A412" s="281" t="s">
        <v>1207</v>
      </c>
      <c r="Q412" s="281"/>
      <c r="R412" s="281"/>
    </row>
    <row r="413" spans="1:45" ht="18" customHeight="1">
      <c r="A413" s="281" t="s">
        <v>1208</v>
      </c>
      <c r="Q413" s="281"/>
      <c r="R413" s="281"/>
    </row>
    <row r="414" spans="1:45" ht="17.850000000000001" customHeight="1">
      <c r="A414" s="449" t="s">
        <v>1209</v>
      </c>
      <c r="Q414" s="281"/>
      <c r="R414" s="281"/>
    </row>
    <row r="415" spans="1:45">
      <c r="A415" s="279"/>
    </row>
    <row r="418" spans="8:21">
      <c r="T418" s="281" t="s">
        <v>2208</v>
      </c>
      <c r="U418" s="281">
        <f>COUNTIF($U$10:$U$388,"ｴﾈﾙｷﾞｰ対策特別会計ｴﾈﾙｷﾞｰ需給勘定")</f>
        <v>83</v>
      </c>
    </row>
    <row r="419" spans="8:21">
      <c r="O419" s="281" t="s">
        <v>2205</v>
      </c>
      <c r="P419" s="281">
        <f>COUNTIF($Q$10:$Q$388,"廃止")</f>
        <v>3</v>
      </c>
      <c r="Q419" s="597">
        <v>0</v>
      </c>
      <c r="T419" s="281" t="s">
        <v>2209</v>
      </c>
      <c r="U419" s="281">
        <v>1</v>
      </c>
    </row>
    <row r="420" spans="8:21">
      <c r="K420" s="281">
        <f>COUNTIF(K10:K388,"廃止")</f>
        <v>1</v>
      </c>
      <c r="O420" s="281" t="s">
        <v>2206</v>
      </c>
      <c r="P420" s="281">
        <f>COUNTIF($Q$10:$Q$388,"縮減")</f>
        <v>5</v>
      </c>
      <c r="Q420" s="806">
        <f>P113+P263+P360+P371+P380+P381</f>
        <v>-159.99</v>
      </c>
      <c r="T420" s="281" t="s">
        <v>2210</v>
      </c>
      <c r="U420" s="281">
        <f>SUM(U418:U419)</f>
        <v>84</v>
      </c>
    </row>
    <row r="421" spans="8:21">
      <c r="O421" s="281" t="s">
        <v>2207</v>
      </c>
      <c r="P421" s="281">
        <f>COUNTIF($Q$10:$Q$388,"執行等改善")</f>
        <v>17</v>
      </c>
      <c r="T421" s="281" t="s">
        <v>2211</v>
      </c>
      <c r="U421" s="281">
        <f>COUNTIF($U$10:$U$388,"一般会計")</f>
        <v>246</v>
      </c>
    </row>
    <row r="422" spans="8:21">
      <c r="T422" s="281" t="s">
        <v>2212</v>
      </c>
      <c r="U422" s="281">
        <v>12</v>
      </c>
    </row>
    <row r="423" spans="8:21">
      <c r="T423" s="281" t="s">
        <v>2213</v>
      </c>
      <c r="U423" s="281">
        <f>U421-U422</f>
        <v>234</v>
      </c>
    </row>
    <row r="432" spans="8:21">
      <c r="H432" s="482"/>
    </row>
  </sheetData>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s>
    <customSheetView guid="{7A00AC99-C952-49F6-B680-B603633D281E}" scale="60" showPageBreaks="1" fitToPage="1" printArea="1" showAutoFilter="1" view="pageBreakPreview">
      <pane xSplit="4" ySplit="7" topLeftCell="K80" activePane="bottomRight" state="frozen"/>
      <selection pane="bottomRight" activeCell="K85" sqref="K85:L85"/>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1"/>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00C02763-35C5-46C5-838A-029350C097CB}" scale="70" showPageBreaks="1" fitToPage="1" printArea="1" showAutoFilter="1" view="pageBreakPreview">
      <pane xSplit="4" ySplit="7" topLeftCell="M326" activePane="bottomRight" state="frozen"/>
      <selection pane="bottomRight" activeCell="R267" sqref="R267"/>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2"/>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91C2A9E4-FF26-4931-8E34-D820D22EBFE1}" scale="80" showPageBreaks="1" fitToPage="1" printArea="1" showAutoFilter="1" hiddenColumns="1" view="pageBreakPreview">
      <pane ySplit="7" topLeftCell="A8" activePane="bottomLeft" state="frozen"/>
      <selection pane="bottomLeft" activeCell="R199" sqref="R199"/>
      <rowBreaks count="1" manualBreakCount="1">
        <brk id="39" max="45" man="1"/>
      </rowBreaks>
      <pageMargins left="0.25" right="0.25" top="0.75" bottom="0.75" header="0.3" footer="0.3"/>
      <printOptions horizontalCentered="1"/>
      <pageSetup paperSize="9" scale="25" fitToHeight="0" orientation="landscape" cellComments="asDisplayed" horizontalDpi="300" verticalDpi="300" r:id="rId3"/>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EFE33A2F-60D7-4D3D-ADD4-BE01598E99BC}" showPageBreaks="1" fitToPage="1" printArea="1" showAutoFilter="1" view="pageBreakPreview">
      <pane xSplit="4" ySplit="7" topLeftCell="I378" activePane="bottomRight" state="frozen"/>
      <selection pane="bottomRight" activeCell="J386" sqref="J386"/>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4"/>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E43E7C0D-6C6B-4033-B8B4-4825F835CEA2}" showPageBreaks="1" fitToPage="1" printArea="1" showAutoFilter="1" view="pageBreakPreview" topLeftCell="I1">
      <pane ySplit="7" topLeftCell="A8" activePane="bottomLeft" state="frozen"/>
      <selection pane="bottomLeft" activeCell="R393" sqref="R393:R395"/>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5"/>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67D00834-D6C2-4B8A-8E69-334E66599ADB}" scale="85" showPageBreaks="1" fitToPage="1" printArea="1" showAutoFilter="1" view="pageBreakPreview">
      <pane xSplit="2" ySplit="7" topLeftCell="M8" activePane="bottomRight" state="frozen"/>
      <selection pane="bottomRight" activeCell="N179" sqref="N179"/>
      <rowBreaks count="2" manualBreakCount="2">
        <brk id="29" max="45" man="1"/>
        <brk id="40" max="45" man="1"/>
      </rowBreaks>
      <pageMargins left="0.25" right="0.25" top="0.75" bottom="0.75" header="0.3" footer="0.3"/>
      <printOptions horizontalCentered="1"/>
      <pageSetup paperSize="9" scale="22" fitToHeight="0" orientation="landscape" cellComments="asDisplayed" horizontalDpi="300" verticalDpi="300" r:id="rId6"/>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4FB8370B-FC8A-467B-B796-3BD25ABEA806}" scale="85" showPageBreaks="1" fitToPage="1" printArea="1" showAutoFilter="1" view="pageBreakPreview">
      <pane xSplit="4" ySplit="7" topLeftCell="M362" activePane="bottomRight" state="frozen"/>
      <selection pane="bottomRight" activeCell="R365" sqref="R365"/>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7"/>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6ED85C4B-DE61-48B6-BF5D-2E0266484EC0}" showPageBreaks="1" fitToPage="1" printArea="1" showAutoFilter="1" view="pageBreakPreview">
      <pane xSplit="4" ySplit="7" topLeftCell="N317" activePane="bottomRight" state="frozen"/>
      <selection pane="bottomRight" activeCell="Q319" sqref="Q319"/>
      <rowBreaks count="1" manualBreakCount="1">
        <brk id="39" max="45" man="1"/>
      </rowBreaks>
      <pageMargins left="0.25" right="0.25" top="0.75" bottom="0.75" header="0.3" footer="0.3"/>
      <printOptions horizontalCentered="1"/>
      <pageSetup paperSize="9" scale="24" fitToHeight="0" orientation="landscape" cellComments="asDisplayed" horizontalDpi="300" verticalDpi="300" r:id="rId8"/>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48A8C26C-2E6C-4496-99DA-F5181B6D5F4F}" scale="85" showPageBreaks="1" fitToPage="1" printArea="1" showAutoFilter="1" view="pageBreakPreview">
      <pane xSplit="4" ySplit="7" topLeftCell="I8" activePane="bottomRight" state="frozen"/>
      <selection pane="bottomRight" activeCell="L383" sqref="L383"/>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9"/>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F75EB0C6-A5CF-4E65-9A79-1E3C11FE9EE9}" scale="85" showPageBreaks="1" fitToPage="1" printArea="1" showAutoFilter="1" view="pageBreakPreview">
      <pane xSplit="4" ySplit="7" topLeftCell="K383" activePane="bottomRight" state="frozen"/>
      <selection pane="bottomRight" activeCell="J388" sqref="J388"/>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10"/>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7C6D8C4C-C6E2-46B1-A54F-21DB550C5D06}" scale="55" showPageBreaks="1" fitToPage="1" printArea="1" showAutoFilter="1" view="pageBreakPreview">
      <pane ySplit="7" topLeftCell="A8" activePane="bottomLeft" state="frozen"/>
      <selection pane="bottomLeft" activeCell="E386" sqref="E386"/>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11"/>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686C140A-BC75-474C-B323-DE7E7673703D}" scale="70" showPageBreaks="1" fitToPage="1" printArea="1" showAutoFilter="1" view="pageBreakPreview">
      <pane ySplit="7" topLeftCell="A326" activePane="bottomLeft" state="frozen"/>
      <selection pane="bottomLeft" activeCell="I332" activeCellId="1" sqref="G332 I332"/>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12"/>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746F9C95-3230-4510-AA85-993064D6DE50}" showPageBreaks="1" fitToPage="1" printArea="1" showAutoFilter="1" view="pageBreakPreview">
      <pane ySplit="7" topLeftCell="A326" activePane="bottomLeft" state="frozen"/>
      <selection pane="bottomLeft" activeCell="A328" sqref="A328"/>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13"/>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286AEFDA-F5F6-4CD4-928C-1D5BCF3D5A02}" scale="70" showPageBreaks="1" fitToPage="1" printArea="1" filter="1" showAutoFilter="1" view="pageBreakPreview">
      <pane xSplit="4" ySplit="13" topLeftCell="Q334" activePane="bottomRight" state="frozen"/>
      <selection pane="bottomRight" activeCell="G18" activeCellId="2" sqref="G48 I18:I48 G18"/>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14"/>
      <headerFooter alignWithMargins="0">
        <oddHeader>&amp;L&amp;28様式１&amp;R&amp;26別添３</oddHeader>
        <oddFooter>&amp;C&amp;P/&amp;N</oddFooter>
      </headerFooter>
      <autoFilter ref="A7:AU388">
        <filterColumn colId="16" showButton="0"/>
        <filterColumn colId="19">
          <filters>
            <filter val="大臣官房環境計画課"/>
            <filter val="大臣官房環境計画課、環境再生・資源循環局"/>
            <filter val="大臣官房環境計画課、地球環境局、水・大気環境局、自然環境局"/>
            <filter val="大臣官房環境計画課・環境経済課"/>
          </filters>
        </filterColumn>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BA237893-A2F8-4207-BB82-F1421F582871}" showPageBreaks="1" fitToPage="1" printArea="1" showAutoFilter="1" view="pageBreakPreview">
      <pane xSplit="4" ySplit="7" topLeftCell="E8" activePane="bottomRight" state="frozen"/>
      <selection pane="bottomRight" activeCell="H391" sqref="H391"/>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15"/>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077E155F-B449-49DB-BF13-C9D7D3AF2E17}" scale="70" showPageBreaks="1" fitToPage="1" printArea="1" showAutoFilter="1" view="pageBreakPreview">
      <pane xSplit="4" ySplit="7" topLeftCell="E8" activePane="bottomRight" state="frozen"/>
      <selection pane="bottomRight" activeCell="F251" sqref="F251"/>
      <rowBreaks count="1" manualBreakCount="1">
        <brk id="39" max="45" man="1"/>
      </rowBreaks>
      <pageMargins left="0.25" right="0.25" top="0.75" bottom="0.75" header="0.3" footer="0.3"/>
      <printOptions horizontalCentered="1"/>
      <pageSetup paperSize="9" scale="24" fitToHeight="0" orientation="landscape" cellComments="asDisplayed" horizontalDpi="300" verticalDpi="300" r:id="rId16"/>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474F27B7-45F4-48F1-B2C8-AED018DE879B}" showPageBreaks="1" fitToPage="1" printArea="1" showAutoFilter="1" view="pageBreakPreview">
      <pane xSplit="4" ySplit="7" topLeftCell="E16" activePane="bottomRight" state="frozen"/>
      <selection pane="bottomRight" activeCell="D17" sqref="D17"/>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17"/>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6763DF27-DDE4-4EA2-8175-3EE308949750}" scale="70" showPageBreaks="1" fitToPage="1" printArea="1" showAutoFilter="1" view="pageBreakPreview">
      <pane xSplit="4" ySplit="7" topLeftCell="R375" activePane="bottomRight" state="frozen"/>
      <selection pane="bottomRight" activeCell="W377" sqref="W377"/>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18"/>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F37EB29B-9E49-46EA-A856-4BA0907C136B}" showPageBreaks="1" fitToPage="1" printArea="1" showAutoFilter="1" view="pageBreakPreview">
      <pane xSplit="4" ySplit="7" topLeftCell="E373" activePane="bottomRight" state="frozen"/>
      <selection pane="bottomRight" activeCell="J376" sqref="J376"/>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19"/>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B8EAC03D-9BA8-4F69-9756-0FBB8602DF8A}" showPageBreaks="1" fitToPage="1" printArea="1" showAutoFilter="1" view="pageBreakPreview">
      <pane xSplit="4" ySplit="7" topLeftCell="E382" activePane="bottomRight" state="frozen"/>
      <selection pane="bottomRight" activeCell="G386" sqref="G386"/>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20"/>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DA22CB91-4B6B-48B0-8325-CFB8631D4CDF}" scale="70" showPageBreaks="1" fitToPage="1" printArea="1" showAutoFilter="1" view="pageBreakPreview">
      <pane xSplit="4" ySplit="7" topLeftCell="K11" activePane="bottomRight" state="frozen"/>
      <selection pane="bottomRight" activeCell="A14" sqref="A14:XFD14"/>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21"/>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8D14B127-CE46-44DC-9A06-6C91B7006001}" showPageBreaks="1" fitToPage="1" printArea="1" showAutoFilter="1" view="pageBreakPreview">
      <pane xSplit="4" ySplit="7" topLeftCell="E354" activePane="bottomRight" state="frozen"/>
      <selection pane="bottomRight" activeCell="I376" sqref="I376"/>
      <rowBreaks count="1" manualBreakCount="1">
        <brk id="39" max="45" man="1"/>
      </rowBreaks>
      <pageMargins left="0.25" right="0.25" top="0.75" bottom="0.75" header="0.3" footer="0.3"/>
      <printOptions horizontalCentered="1"/>
      <pageSetup paperSize="9" scale="24" fitToHeight="0" orientation="landscape" cellComments="asDisplayed" horizontalDpi="300" verticalDpi="300" r:id="rId22"/>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195120EB-34BA-408A-A974-091C66DFAB94}" showPageBreaks="1" fitToPage="1" printArea="1" showAutoFilter="1" view="pageBreakPreview">
      <pane xSplit="4" ySplit="7" topLeftCell="U338" activePane="bottomRight" state="frozen"/>
      <selection pane="bottomRight" activeCell="Z340" sqref="Z340"/>
      <rowBreaks count="1" manualBreakCount="1">
        <brk id="39" max="45" man="1"/>
      </rowBreaks>
      <pageMargins left="0.25" right="0.25" top="0.75" bottom="0.75" header="0.3" footer="0.3"/>
      <printOptions horizontalCentered="1"/>
      <pageSetup paperSize="9" scale="24" fitToHeight="0" orientation="landscape" cellComments="asDisplayed" horizontalDpi="300" verticalDpi="300" r:id="rId23"/>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ED8D1864-DD4E-4697-90C3-07BD2751C295}" scale="55" showPageBreaks="1" fitToPage="1" printArea="1" showAutoFilter="1" view="pageBreakPreview">
      <pane ySplit="7" topLeftCell="A11" activePane="bottomLeft" state="frozen"/>
      <selection pane="bottomLeft" activeCell="I17" sqref="I17"/>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24"/>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9A692187-2967-4324-A35E-908BAEC51B2A}" scale="70" showPageBreaks="1" fitToPage="1" printArea="1" showAutoFilter="1" view="pageBreakPreview">
      <pane ySplit="7" topLeftCell="A289" activePane="bottomLeft" state="frozen"/>
      <selection pane="bottomLeft" activeCell="E365" sqref="E365"/>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25"/>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A763937E-446A-4928-8F42-29A905B91EDA}" showPageBreaks="1" fitToPage="1" printArea="1" showAutoFilter="1" view="pageBreakPreview">
      <pane xSplit="4" ySplit="7" topLeftCell="E8" activePane="bottomRight" state="frozen"/>
      <selection pane="bottomRight" activeCell="R375" sqref="R375"/>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26"/>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6CB4CA19-3EC0-4518-BCA3-526291B5F29A}" showPageBreaks="1" fitToPage="1" printArea="1" showAutoFilter="1" view="pageBreakPreview">
      <pane xSplit="4" ySplit="7" topLeftCell="E364" activePane="bottomRight" state="frozen"/>
      <selection pane="bottomRight" activeCell="A365" sqref="A365"/>
      <rowBreaks count="1" manualBreakCount="1">
        <brk id="39" max="45" man="1"/>
      </rowBreaks>
      <pageMargins left="0.25" right="0.25" top="0.75" bottom="0.75" header="0.3" footer="0.3"/>
      <printOptions horizontalCentered="1"/>
      <pageSetup paperSize="9" scale="24" fitToHeight="0" orientation="landscape" cellComments="asDisplayed" horizontalDpi="300" verticalDpi="300" r:id="rId27"/>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2212A5A9-6870-48B3-AE1E-E100CE10C9A6}" scale="85" showPageBreaks="1" fitToPage="1" printArea="1" showAutoFilter="1" view="pageBreakPreview">
      <pane xSplit="4" ySplit="7" topLeftCell="M380" activePane="bottomRight" state="frozen"/>
      <selection pane="bottomRight" activeCell="P386" sqref="P386"/>
      <rowBreaks count="1" manualBreakCount="1">
        <brk id="39" max="45" man="1"/>
      </rowBreaks>
      <pageMargins left="0.25" right="0.25" top="0.75" bottom="0.75" header="0.3" footer="0.3"/>
      <printOptions horizontalCentered="1"/>
      <pageSetup paperSize="9" scale="24" fitToHeight="0" orientation="landscape" cellComments="asDisplayed" horizontalDpi="300" verticalDpi="300" r:id="rId28"/>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AEA5DD58-BC63-4BF6-8024-5E428F44863F}" scale="80" showPageBreaks="1" fitToPage="1" printArea="1" showAutoFilter="1" view="pageBreakPreview" topLeftCell="K1">
      <pane ySplit="7" topLeftCell="A309" activePane="bottomLeft" state="frozen"/>
      <selection pane="bottomLeft" activeCell="R313" sqref="R313"/>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29"/>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A9740F7C-916A-418C-A166-87E83260F243}" showPageBreaks="1" fitToPage="1" printArea="1" showAutoFilter="1" view="pageBreakPreview">
      <pane xSplit="4" ySplit="7" topLeftCell="I145" activePane="bottomRight" state="frozen"/>
      <selection pane="bottomRight" activeCell="L204" sqref="L204"/>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30"/>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1904D5FA-AADE-4FD2-BC03-EEF6842D3E08}" scale="75" showPageBreaks="1" fitToPage="1" printArea="1" filter="1" showAutoFilter="1" view="pageBreakPreview" topLeftCell="K1">
      <pane ySplit="7" topLeftCell="A373" activePane="bottomLeft" state="frozen"/>
      <selection pane="bottomLeft" activeCell="R380" sqref="R380"/>
      <rowBreaks count="1" manualBreakCount="1">
        <brk id="39" max="45" man="1"/>
      </rowBreaks>
      <pageMargins left="0.25" right="0.25" top="0.75" bottom="0.75" header="0.3" footer="0.3"/>
      <printOptions horizontalCentered="1"/>
      <pageSetup paperSize="9" scale="24" fitToHeight="0" orientation="landscape" cellComments="asDisplayed" horizontalDpi="300" verticalDpi="300" r:id="rId31"/>
      <headerFooter alignWithMargins="0">
        <oddHeader>&amp;L&amp;28様式１&amp;R&amp;26別添３</oddHeader>
        <oddFooter>&amp;C&amp;P/&amp;N</oddFooter>
      </headerFooter>
      <autoFilter ref="A7:AU388">
        <filterColumn colId="16" showButton="0"/>
        <filterColumn colId="19">
          <filters blank="1">
            <filter val="環境保健部"/>
          </filters>
        </filterColumn>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8DB54C10-352E-414D-9A6C-249EC46D6C07}" scale="80" showPageBreaks="1" fitToPage="1" printArea="1" showAutoFilter="1" view="pageBreakPreview">
      <pane xSplit="2" ySplit="7" topLeftCell="C38" activePane="bottomRight" state="frozen"/>
      <selection pane="bottomRight" activeCell="R39" sqref="R39"/>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32"/>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9FAA8A35-559A-4FA9-A8D5-72C61E918D9F}" scale="55" showPageBreaks="1" fitToPage="1" printArea="1" showAutoFilter="1" view="pageBreakPreview" topLeftCell="K1">
      <pane ySplit="7" topLeftCell="A378" activePane="bottomLeft" state="frozen"/>
      <selection pane="bottomLeft" activeCell="M387" sqref="M387"/>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33"/>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9B0902EB-ECDB-4FB0-A950-3C02467C2C15}" scale="70" showPageBreaks="1" fitToPage="1" printArea="1" showAutoFilter="1" view="pageBreakPreview">
      <pane ySplit="7" topLeftCell="A155" activePane="bottomLeft" state="frozen"/>
      <selection pane="bottomLeft" activeCell="B158" sqref="B158"/>
      <rowBreaks count="1" manualBreakCount="1">
        <brk id="39" max="45" man="1"/>
      </rowBreaks>
      <pageMargins left="0.25" right="0.25" top="0.75" bottom="0.75" header="0.3" footer="0.3"/>
      <printOptions horizontalCentered="1"/>
      <pageSetup paperSize="9" scale="24" fitToHeight="0" orientation="landscape" cellComments="asDisplayed" horizontalDpi="300" verticalDpi="300" r:id="rId34"/>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661C07BE-73CE-497F-8606-4ABE0DAD5073}" scale="75" showPageBreaks="1" fitToPage="1" printArea="1" showAutoFilter="1" view="pageBreakPreview">
      <selection activeCell="J10" sqref="J10"/>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35"/>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623A4A86-A924-4368-AA11-17C4CF89F9A4}" scale="70" showPageBreaks="1" fitToPage="1" printArea="1" showAutoFilter="1" view="pageBreakPreview">
      <pane xSplit="2" ySplit="7" topLeftCell="AG98" activePane="bottomRight" state="frozen"/>
      <selection pane="bottomRight" activeCell="B93" sqref="B93"/>
      <rowBreaks count="2" manualBreakCount="2">
        <brk id="29" max="45" man="1"/>
        <brk id="40" max="45" man="1"/>
      </rowBreaks>
      <pageMargins left="0.23622047244094491" right="0.23622047244094491" top="0.74803149606299213" bottom="0.74803149606299213" header="0.31496062992125984" footer="0.31496062992125984"/>
      <printOptions horizontalCentered="1"/>
      <pageSetup paperSize="9" scale="10" fitToHeight="4" orientation="portrait" cellComments="asDisplayed" horizontalDpi="300" verticalDpi="300" r:id="rId36"/>
      <headerFooter alignWithMargins="0">
        <oddHeader>&amp;L&amp;28様式１&amp;R&amp;26別添３</oddHeader>
        <oddFooter>&amp;C&amp;P/&amp;N</oddFooter>
      </headerFooter>
      <autoFilter ref="A7:AU388">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92EA7FDE-D898-4697-9738-36577187C2B0}" scale="55" showPageBreaks="1" fitToPage="1" printArea="1" filter="1" showAutoFilter="1" view="pageBreakPreview" topLeftCell="M1">
      <pane ySplit="7" topLeftCell="A8" activePane="bottomLeft" state="frozen"/>
      <selection pane="bottomLeft" activeCell="Q372" sqref="Q372"/>
      <rowBreaks count="1" manualBreakCount="1">
        <brk id="39" max="45" man="1"/>
      </rowBreaks>
      <pageMargins left="0.25" right="0.25" top="0.75" bottom="0.75" header="0.3" footer="0.3"/>
      <printOptions horizontalCentered="1"/>
      <pageSetup paperSize="9" scale="22" fitToHeight="0" orientation="landscape" cellComments="asDisplayed" horizontalDpi="300" verticalDpi="300" r:id="rId37"/>
      <headerFooter alignWithMargins="0">
        <oddHeader>&amp;L&amp;28様式１&amp;R&amp;26別添３</oddHeader>
        <oddFooter>&amp;C&amp;P/&amp;N</oddFooter>
      </headerFooter>
      <autoFilter ref="A7:AU388">
        <filterColumn colId="16" showButton="0"/>
        <filterColumn colId="19">
          <filters blank="1">
            <filter val="地球環境局"/>
          </filters>
        </filterColumn>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s>
  <mergeCells count="652">
    <mergeCell ref="AB380:AB381"/>
    <mergeCell ref="AC380:AC381"/>
    <mergeCell ref="S31:S32"/>
    <mergeCell ref="T31:T32"/>
    <mergeCell ref="S291:S293"/>
    <mergeCell ref="Q276:Q277"/>
    <mergeCell ref="Q285:Q286"/>
    <mergeCell ref="AH380:AH381"/>
    <mergeCell ref="Z380:Z381"/>
    <mergeCell ref="AF291:AF293"/>
    <mergeCell ref="AG291:AG293"/>
    <mergeCell ref="AB94:AB95"/>
    <mergeCell ref="AC94:AC95"/>
    <mergeCell ref="AD94:AD95"/>
    <mergeCell ref="AE94:AE95"/>
    <mergeCell ref="AE101:AE102"/>
    <mergeCell ref="AD136:AD137"/>
    <mergeCell ref="AE136:AE137"/>
    <mergeCell ref="AC231:AC232"/>
    <mergeCell ref="AD231:AD232"/>
    <mergeCell ref="AE231:AE232"/>
    <mergeCell ref="AC101:AC102"/>
    <mergeCell ref="AD101:AD102"/>
    <mergeCell ref="AF136:AF137"/>
    <mergeCell ref="AD380:AD381"/>
    <mergeCell ref="AE380:AE381"/>
    <mergeCell ref="AD270:AD271"/>
    <mergeCell ref="AE270:AE271"/>
    <mergeCell ref="AD285:AD286"/>
    <mergeCell ref="AE285:AE286"/>
    <mergeCell ref="AP380:AP381"/>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A380:AA381"/>
    <mergeCell ref="AF380:AF381"/>
    <mergeCell ref="AG380:AG381"/>
    <mergeCell ref="AO380:AO381"/>
    <mergeCell ref="AK270:AK271"/>
    <mergeCell ref="AL270:AL271"/>
    <mergeCell ref="AM270:AM271"/>
    <mergeCell ref="AN270:AN271"/>
    <mergeCell ref="AJ270:AJ271"/>
    <mergeCell ref="AH270:AH271"/>
    <mergeCell ref="AI285:AI286"/>
    <mergeCell ref="AI270:AI271"/>
    <mergeCell ref="AF285:AF286"/>
    <mergeCell ref="AG285:AG286"/>
    <mergeCell ref="AH285:AH286"/>
    <mergeCell ref="AG270:AG271"/>
    <mergeCell ref="AM291:AM293"/>
    <mergeCell ref="AO270:AO271"/>
    <mergeCell ref="AO285:AO286"/>
    <mergeCell ref="AJ285:AJ286"/>
    <mergeCell ref="AK285:AK286"/>
    <mergeCell ref="AL285:AL286"/>
    <mergeCell ref="AM285:AM286"/>
    <mergeCell ref="AN291:AN293"/>
    <mergeCell ref="AN285:AN286"/>
    <mergeCell ref="AO220:AO221"/>
    <mergeCell ref="AN220:AN221"/>
    <mergeCell ref="AL220:AL221"/>
    <mergeCell ref="AM220:AM221"/>
    <mergeCell ref="AO253:AO254"/>
    <mergeCell ref="AL231:AL232"/>
    <mergeCell ref="AN253:AN254"/>
    <mergeCell ref="AO231:AO232"/>
    <mergeCell ref="AM384:AM385"/>
    <mergeCell ref="AN384:AN385"/>
    <mergeCell ref="AO384:AO385"/>
    <mergeCell ref="AL253:AL254"/>
    <mergeCell ref="AO94:AO95"/>
    <mergeCell ref="AF94:AF95"/>
    <mergeCell ref="AG94:AG95"/>
    <mergeCell ref="AH94:AH95"/>
    <mergeCell ref="AI94:AI95"/>
    <mergeCell ref="AL94:AL95"/>
    <mergeCell ref="AM94:AM95"/>
    <mergeCell ref="AN94:AN95"/>
    <mergeCell ref="AJ94:AJ95"/>
    <mergeCell ref="AK94:AK95"/>
    <mergeCell ref="AH220:AH221"/>
    <mergeCell ref="AI220:AI221"/>
    <mergeCell ref="AJ220:AJ221"/>
    <mergeCell ref="AK220:AK221"/>
    <mergeCell ref="AI136:AI137"/>
    <mergeCell ref="AJ177:AJ178"/>
    <mergeCell ref="AK177:AK178"/>
    <mergeCell ref="AM101:AM102"/>
    <mergeCell ref="AN101:AN102"/>
    <mergeCell ref="AL101:AL102"/>
    <mergeCell ref="AI101:AI102"/>
    <mergeCell ref="AJ101:AJ102"/>
    <mergeCell ref="AK101:AK102"/>
    <mergeCell ref="AL136:AL137"/>
    <mergeCell ref="AM136:AM137"/>
    <mergeCell ref="AN136:AN137"/>
    <mergeCell ref="AL177:AL178"/>
    <mergeCell ref="AM177:AM178"/>
    <mergeCell ref="AM216:AM217"/>
    <mergeCell ref="AI216:AI217"/>
    <mergeCell ref="AJ216:AJ217"/>
    <mergeCell ref="AK216:AK217"/>
    <mergeCell ref="AL216:AL217"/>
    <mergeCell ref="AN216:AN217"/>
    <mergeCell ref="AJ90:AJ91"/>
    <mergeCell ref="AK90:AK91"/>
    <mergeCell ref="AL90:AL91"/>
    <mergeCell ref="AM90:AM91"/>
    <mergeCell ref="AN90:AN91"/>
    <mergeCell ref="AO90:AO91"/>
    <mergeCell ref="W21:W22"/>
    <mergeCell ref="X21:X22"/>
    <mergeCell ref="Y21:Y22"/>
    <mergeCell ref="Z21:Z22"/>
    <mergeCell ref="AA21:AA22"/>
    <mergeCell ref="AB21:AB22"/>
    <mergeCell ref="AC21:AC22"/>
    <mergeCell ref="AD21:AD22"/>
    <mergeCell ref="AE21:AE22"/>
    <mergeCell ref="AI90:AI91"/>
    <mergeCell ref="AN21:AN22"/>
    <mergeCell ref="AO21:AO22"/>
    <mergeCell ref="AI21:AI22"/>
    <mergeCell ref="AJ21:AJ22"/>
    <mergeCell ref="AK21:AK22"/>
    <mergeCell ref="AL21:AL22"/>
    <mergeCell ref="AM21:AM22"/>
    <mergeCell ref="AF21:AF22"/>
    <mergeCell ref="AI12:AI13"/>
    <mergeCell ref="AJ12:AJ13"/>
    <mergeCell ref="AK12:AK13"/>
    <mergeCell ref="AL12:AL13"/>
    <mergeCell ref="AM12:AM13"/>
    <mergeCell ref="AN12:AN13"/>
    <mergeCell ref="AO12:AO13"/>
    <mergeCell ref="AN19:AN20"/>
    <mergeCell ref="AO19:AO20"/>
    <mergeCell ref="AL19:AL20"/>
    <mergeCell ref="AI19:AI20"/>
    <mergeCell ref="AJ19:AJ20"/>
    <mergeCell ref="AK19:AK20"/>
    <mergeCell ref="AP12:AP13"/>
    <mergeCell ref="A409:AQ409"/>
    <mergeCell ref="AR231:AR232"/>
    <mergeCell ref="AS231:AS232"/>
    <mergeCell ref="AS253:AS254"/>
    <mergeCell ref="AR270:AR271"/>
    <mergeCell ref="AS270:AS271"/>
    <mergeCell ref="AR253:AR254"/>
    <mergeCell ref="AQ231:AQ232"/>
    <mergeCell ref="R253:R254"/>
    <mergeCell ref="R285:R286"/>
    <mergeCell ref="P291:P293"/>
    <mergeCell ref="Q291:Q293"/>
    <mergeCell ref="L253:L254"/>
    <mergeCell ref="D253:D254"/>
    <mergeCell ref="J276:J277"/>
    <mergeCell ref="L276:L277"/>
    <mergeCell ref="R276:R277"/>
    <mergeCell ref="P270:P271"/>
    <mergeCell ref="Q270:Q271"/>
    <mergeCell ref="C380:C381"/>
    <mergeCell ref="D380:D381"/>
    <mergeCell ref="AM231:AM232"/>
    <mergeCell ref="AN231:AN232"/>
    <mergeCell ref="AP4:AS4"/>
    <mergeCell ref="A5:A7"/>
    <mergeCell ref="B5:B7"/>
    <mergeCell ref="E5:E7"/>
    <mergeCell ref="P6:P7"/>
    <mergeCell ref="C5:C7"/>
    <mergeCell ref="D5:D7"/>
    <mergeCell ref="T5:T7"/>
    <mergeCell ref="K6:K7"/>
    <mergeCell ref="H6:H7"/>
    <mergeCell ref="O5:O6"/>
    <mergeCell ref="S5:S7"/>
    <mergeCell ref="P5:R5"/>
    <mergeCell ref="K5:L5"/>
    <mergeCell ref="AS5:AS7"/>
    <mergeCell ref="L6:L7"/>
    <mergeCell ref="Q6:R7"/>
    <mergeCell ref="I6:I7"/>
    <mergeCell ref="AR5:AR7"/>
    <mergeCell ref="F5:I5"/>
    <mergeCell ref="F6:F7"/>
    <mergeCell ref="G6:G7"/>
    <mergeCell ref="J5:J7"/>
    <mergeCell ref="A12:A13"/>
    <mergeCell ref="B12:B13"/>
    <mergeCell ref="Q12:Q13"/>
    <mergeCell ref="R12:R13"/>
    <mergeCell ref="K21:K22"/>
    <mergeCell ref="L21:L22"/>
    <mergeCell ref="P21:P22"/>
    <mergeCell ref="C90:C91"/>
    <mergeCell ref="D90:D91"/>
    <mergeCell ref="Q90:Q91"/>
    <mergeCell ref="R90:R91"/>
    <mergeCell ref="J90:J91"/>
    <mergeCell ref="A31:A32"/>
    <mergeCell ref="B31:B32"/>
    <mergeCell ref="C31:C32"/>
    <mergeCell ref="D31:D32"/>
    <mergeCell ref="J31:J32"/>
    <mergeCell ref="K31:K32"/>
    <mergeCell ref="L31:L32"/>
    <mergeCell ref="P31:P32"/>
    <mergeCell ref="Q31:Q32"/>
    <mergeCell ref="R31:R32"/>
    <mergeCell ref="R21:R22"/>
    <mergeCell ref="Q21:Q22"/>
    <mergeCell ref="AS21:AS22"/>
    <mergeCell ref="T19:T20"/>
    <mergeCell ref="B19:B20"/>
    <mergeCell ref="C19:C20"/>
    <mergeCell ref="D19:D20"/>
    <mergeCell ref="C21:C22"/>
    <mergeCell ref="D21:D22"/>
    <mergeCell ref="J21:J22"/>
    <mergeCell ref="S21:S22"/>
    <mergeCell ref="J19:J20"/>
    <mergeCell ref="P19:P20"/>
    <mergeCell ref="AM19:AM20"/>
    <mergeCell ref="W19:W20"/>
    <mergeCell ref="X19:X20"/>
    <mergeCell ref="Y19:Y20"/>
    <mergeCell ref="Z19:Z20"/>
    <mergeCell ref="AA19:AA20"/>
    <mergeCell ref="AB19:AB20"/>
    <mergeCell ref="AC19:AC20"/>
    <mergeCell ref="AF19:AF20"/>
    <mergeCell ref="AG19:AG20"/>
    <mergeCell ref="AH19:AH20"/>
    <mergeCell ref="AS12:AS13"/>
    <mergeCell ref="A19:A20"/>
    <mergeCell ref="A136:A137"/>
    <mergeCell ref="B136:B137"/>
    <mergeCell ref="C136:C137"/>
    <mergeCell ref="D136:D137"/>
    <mergeCell ref="C12:C13"/>
    <mergeCell ref="D12:D13"/>
    <mergeCell ref="J12:J13"/>
    <mergeCell ref="S12:S13"/>
    <mergeCell ref="T12:T13"/>
    <mergeCell ref="AQ12:AQ13"/>
    <mergeCell ref="K12:K13"/>
    <mergeCell ref="L12:L13"/>
    <mergeCell ref="P12:P13"/>
    <mergeCell ref="AQ19:AQ20"/>
    <mergeCell ref="A94:A95"/>
    <mergeCell ref="B94:B95"/>
    <mergeCell ref="C94:C95"/>
    <mergeCell ref="AR19:AR20"/>
    <mergeCell ref="AS19:AS20"/>
    <mergeCell ref="A21:A22"/>
    <mergeCell ref="B21:B22"/>
    <mergeCell ref="T21:T22"/>
    <mergeCell ref="AR12:AR13"/>
    <mergeCell ref="AQ21:AQ22"/>
    <mergeCell ref="AR21:AR22"/>
    <mergeCell ref="S90:S91"/>
    <mergeCell ref="K90:K91"/>
    <mergeCell ref="L90:L91"/>
    <mergeCell ref="P90:P91"/>
    <mergeCell ref="U5:U7"/>
    <mergeCell ref="V5:V7"/>
    <mergeCell ref="AP5:AP7"/>
    <mergeCell ref="AQ5:AQ7"/>
    <mergeCell ref="W5:AO6"/>
    <mergeCell ref="W7:AB7"/>
    <mergeCell ref="AC7:AH7"/>
    <mergeCell ref="AI7:AN7"/>
    <mergeCell ref="W90:W91"/>
    <mergeCell ref="X90:X91"/>
    <mergeCell ref="Y90:Y91"/>
    <mergeCell ref="Z90:Z91"/>
    <mergeCell ref="AC12:AC13"/>
    <mergeCell ref="AD12:AD13"/>
    <mergeCell ref="AE12:AE13"/>
    <mergeCell ref="AD19:AD20"/>
    <mergeCell ref="AE19:AE20"/>
    <mergeCell ref="AQ94:AQ95"/>
    <mergeCell ref="AR94:AR95"/>
    <mergeCell ref="AS94:AS95"/>
    <mergeCell ref="A90:A91"/>
    <mergeCell ref="B90:B91"/>
    <mergeCell ref="AQ253:AQ254"/>
    <mergeCell ref="R270:R271"/>
    <mergeCell ref="A270:A271"/>
    <mergeCell ref="B270:B271"/>
    <mergeCell ref="C270:C271"/>
    <mergeCell ref="D270:D271"/>
    <mergeCell ref="L270:L271"/>
    <mergeCell ref="A231:A232"/>
    <mergeCell ref="B231:B232"/>
    <mergeCell ref="D231:D232"/>
    <mergeCell ref="AQ270:AQ271"/>
    <mergeCell ref="J270:J271"/>
    <mergeCell ref="K270:K271"/>
    <mergeCell ref="J231:J232"/>
    <mergeCell ref="K231:K232"/>
    <mergeCell ref="S231:S232"/>
    <mergeCell ref="S270:S271"/>
    <mergeCell ref="D94:D95"/>
    <mergeCell ref="J94:J95"/>
    <mergeCell ref="K253:K254"/>
    <mergeCell ref="A253:A254"/>
    <mergeCell ref="B253:B254"/>
    <mergeCell ref="C253:C254"/>
    <mergeCell ref="C285:C286"/>
    <mergeCell ref="D285:D286"/>
    <mergeCell ref="A276:A277"/>
    <mergeCell ref="B276:B277"/>
    <mergeCell ref="C276:C277"/>
    <mergeCell ref="D276:D277"/>
    <mergeCell ref="J253:J254"/>
    <mergeCell ref="I270:I271"/>
    <mergeCell ref="I253:I254"/>
    <mergeCell ref="I276:I277"/>
    <mergeCell ref="G276:G277"/>
    <mergeCell ref="F276:F277"/>
    <mergeCell ref="C292:C293"/>
    <mergeCell ref="D292:D293"/>
    <mergeCell ref="A291:A293"/>
    <mergeCell ref="B291:B293"/>
    <mergeCell ref="A285:A286"/>
    <mergeCell ref="B285:B286"/>
    <mergeCell ref="J285:J286"/>
    <mergeCell ref="J291:J293"/>
    <mergeCell ref="K291:K293"/>
    <mergeCell ref="K285:K286"/>
    <mergeCell ref="I285:I286"/>
    <mergeCell ref="I291:I293"/>
    <mergeCell ref="G291:G293"/>
    <mergeCell ref="J380:J381"/>
    <mergeCell ref="K380:K381"/>
    <mergeCell ref="L380:L381"/>
    <mergeCell ref="Q380:Q381"/>
    <mergeCell ref="A390:B392"/>
    <mergeCell ref="K390:L390"/>
    <mergeCell ref="Q390:Q392"/>
    <mergeCell ref="R390:R392"/>
    <mergeCell ref="A384:A385"/>
    <mergeCell ref="B384:B385"/>
    <mergeCell ref="C384:C385"/>
    <mergeCell ref="D384:D385"/>
    <mergeCell ref="J384:J385"/>
    <mergeCell ref="K384:K385"/>
    <mergeCell ref="L384:L385"/>
    <mergeCell ref="A380:A381"/>
    <mergeCell ref="B380:B381"/>
    <mergeCell ref="AC393:AH395"/>
    <mergeCell ref="AI393:AN395"/>
    <mergeCell ref="AO393:AO395"/>
    <mergeCell ref="A396:B398"/>
    <mergeCell ref="K396:L396"/>
    <mergeCell ref="P396:P398"/>
    <mergeCell ref="Q396:Q398"/>
    <mergeCell ref="R396:R398"/>
    <mergeCell ref="A393:B395"/>
    <mergeCell ref="S393:S395"/>
    <mergeCell ref="T393:T395"/>
    <mergeCell ref="U393:U395"/>
    <mergeCell ref="V393:V395"/>
    <mergeCell ref="K393:L393"/>
    <mergeCell ref="P393:P395"/>
    <mergeCell ref="Q393:Q395"/>
    <mergeCell ref="R393:R395"/>
    <mergeCell ref="W393:AB395"/>
    <mergeCell ref="L285:L286"/>
    <mergeCell ref="R231:R232"/>
    <mergeCell ref="W390:AB392"/>
    <mergeCell ref="AC390:AH392"/>
    <mergeCell ref="AP396:AP398"/>
    <mergeCell ref="AQ396:AQ398"/>
    <mergeCell ref="AR396:AR398"/>
    <mergeCell ref="AS396:AS398"/>
    <mergeCell ref="K397:L397"/>
    <mergeCell ref="K398:L398"/>
    <mergeCell ref="S396:S398"/>
    <mergeCell ref="T396:T398"/>
    <mergeCell ref="U396:U398"/>
    <mergeCell ref="V396:V398"/>
    <mergeCell ref="W396:AB398"/>
    <mergeCell ref="AC396:AH398"/>
    <mergeCell ref="AI396:AN398"/>
    <mergeCell ref="AO396:AO398"/>
    <mergeCell ref="AP393:AP395"/>
    <mergeCell ref="AQ393:AQ395"/>
    <mergeCell ref="AR393:AR395"/>
    <mergeCell ref="AS393:AS395"/>
    <mergeCell ref="K394:L394"/>
    <mergeCell ref="K395:L395"/>
    <mergeCell ref="T390:T392"/>
    <mergeCell ref="U390:U392"/>
    <mergeCell ref="V390:V392"/>
    <mergeCell ref="R291:R293"/>
    <mergeCell ref="Q384:Q385"/>
    <mergeCell ref="R384:R385"/>
    <mergeCell ref="AO291:AO293"/>
    <mergeCell ref="AP291:AP293"/>
    <mergeCell ref="AH291:AH293"/>
    <mergeCell ref="AI291:AI293"/>
    <mergeCell ref="AJ291:AJ293"/>
    <mergeCell ref="AK291:AK293"/>
    <mergeCell ref="AL291:AL293"/>
    <mergeCell ref="AI380:AI381"/>
    <mergeCell ref="AJ380:AJ381"/>
    <mergeCell ref="AK380:AK381"/>
    <mergeCell ref="AL380:AL381"/>
    <mergeCell ref="AM380:AM381"/>
    <mergeCell ref="AN380:AN381"/>
    <mergeCell ref="W291:W293"/>
    <mergeCell ref="X291:X293"/>
    <mergeCell ref="W380:W381"/>
    <mergeCell ref="X380:X381"/>
    <mergeCell ref="Y380:Y381"/>
    <mergeCell ref="AS390:AS392"/>
    <mergeCell ref="K391:L391"/>
    <mergeCell ref="K392:L392"/>
    <mergeCell ref="AP390:AP392"/>
    <mergeCell ref="AQ380:AQ381"/>
    <mergeCell ref="AR380:AR381"/>
    <mergeCell ref="AO390:AO392"/>
    <mergeCell ref="S220:S221"/>
    <mergeCell ref="S253:S254"/>
    <mergeCell ref="K276:K277"/>
    <mergeCell ref="S276:S277"/>
    <mergeCell ref="AQ390:AQ392"/>
    <mergeCell ref="AR390:AR392"/>
    <mergeCell ref="Q220:Q221"/>
    <mergeCell ref="R220:R221"/>
    <mergeCell ref="K220:K221"/>
    <mergeCell ref="AI390:AN392"/>
    <mergeCell ref="L291:L293"/>
    <mergeCell ref="AS380:AS381"/>
    <mergeCell ref="S384:S385"/>
    <mergeCell ref="T384:T385"/>
    <mergeCell ref="S380:S381"/>
    <mergeCell ref="L220:L221"/>
    <mergeCell ref="S390:S392"/>
    <mergeCell ref="AO216:AO217"/>
    <mergeCell ref="AO101:AO102"/>
    <mergeCell ref="W177:W178"/>
    <mergeCell ref="X177:X178"/>
    <mergeCell ref="Y177:Y178"/>
    <mergeCell ref="Z177:Z178"/>
    <mergeCell ref="AA177:AA178"/>
    <mergeCell ref="AK136:AK137"/>
    <mergeCell ref="AF101:AF102"/>
    <mergeCell ref="AG101:AG102"/>
    <mergeCell ref="AO136:AO137"/>
    <mergeCell ref="AG136:AG137"/>
    <mergeCell ref="AA101:AA102"/>
    <mergeCell ref="AH136:AH137"/>
    <mergeCell ref="W216:W217"/>
    <mergeCell ref="X216:X217"/>
    <mergeCell ref="Y216:Y217"/>
    <mergeCell ref="Z216:Z217"/>
    <mergeCell ref="AS101:AS102"/>
    <mergeCell ref="AP101:AP102"/>
    <mergeCell ref="S101:S102"/>
    <mergeCell ref="T101:T102"/>
    <mergeCell ref="AQ101:AQ102"/>
    <mergeCell ref="AR101:AR102"/>
    <mergeCell ref="L101:L102"/>
    <mergeCell ref="P101:P102"/>
    <mergeCell ref="AB101:AB102"/>
    <mergeCell ref="Q101:Q102"/>
    <mergeCell ref="R101:R102"/>
    <mergeCell ref="Z101:Z102"/>
    <mergeCell ref="AR136:AR137"/>
    <mergeCell ref="AS136:AS137"/>
    <mergeCell ref="K177:K178"/>
    <mergeCell ref="L177:L178"/>
    <mergeCell ref="Q177:Q178"/>
    <mergeCell ref="R177:R178"/>
    <mergeCell ref="R136:R137"/>
    <mergeCell ref="S177:S178"/>
    <mergeCell ref="AQ136:AQ137"/>
    <mergeCell ref="L136:L137"/>
    <mergeCell ref="AN177:AN178"/>
    <mergeCell ref="AO177:AO178"/>
    <mergeCell ref="AB177:AB178"/>
    <mergeCell ref="AC177:AC178"/>
    <mergeCell ref="AD177:AD178"/>
    <mergeCell ref="AE177:AE178"/>
    <mergeCell ref="AF177:AF178"/>
    <mergeCell ref="AG177:AG178"/>
    <mergeCell ref="AH177:AH178"/>
    <mergeCell ref="AI177:AI178"/>
    <mergeCell ref="AP136:AP137"/>
    <mergeCell ref="K136:K137"/>
    <mergeCell ref="AJ136:AJ137"/>
    <mergeCell ref="Q136:Q137"/>
    <mergeCell ref="AD220:AD221"/>
    <mergeCell ref="AE220:AE221"/>
    <mergeCell ref="AC220:AC221"/>
    <mergeCell ref="AF220:AF221"/>
    <mergeCell ref="AG220:AG221"/>
    <mergeCell ref="A220:A221"/>
    <mergeCell ref="B220:B221"/>
    <mergeCell ref="C220:C221"/>
    <mergeCell ref="D220:D221"/>
    <mergeCell ref="AA220:AA221"/>
    <mergeCell ref="AB220:AB221"/>
    <mergeCell ref="B101:B102"/>
    <mergeCell ref="A101:A102"/>
    <mergeCell ref="C101:C102"/>
    <mergeCell ref="D101:D102"/>
    <mergeCell ref="J101:J102"/>
    <mergeCell ref="J220:J221"/>
    <mergeCell ref="A177:A178"/>
    <mergeCell ref="B177:B178"/>
    <mergeCell ref="C177:C178"/>
    <mergeCell ref="D177:D178"/>
    <mergeCell ref="J177:J178"/>
    <mergeCell ref="A216:A217"/>
    <mergeCell ref="B216:B217"/>
    <mergeCell ref="C216:C217"/>
    <mergeCell ref="D216:D217"/>
    <mergeCell ref="J216:J217"/>
    <mergeCell ref="J136:J137"/>
    <mergeCell ref="K101:K102"/>
    <mergeCell ref="L216:L217"/>
    <mergeCell ref="Q216:Q217"/>
    <mergeCell ref="R216:R217"/>
    <mergeCell ref="K216:K217"/>
    <mergeCell ref="AA216:AA217"/>
    <mergeCell ref="AB216:AB217"/>
    <mergeCell ref="L231:L232"/>
    <mergeCell ref="S19:S20"/>
    <mergeCell ref="Q19:Q20"/>
    <mergeCell ref="R19:R20"/>
    <mergeCell ref="Y94:Y95"/>
    <mergeCell ref="Z94:Z95"/>
    <mergeCell ref="AA94:AA95"/>
    <mergeCell ref="X101:X102"/>
    <mergeCell ref="Y101:Y102"/>
    <mergeCell ref="AF12:AF13"/>
    <mergeCell ref="AG12:AG13"/>
    <mergeCell ref="AH12:AH13"/>
    <mergeCell ref="AH101:AH102"/>
    <mergeCell ref="AC136:AC137"/>
    <mergeCell ref="AC90:AC91"/>
    <mergeCell ref="AD90:AD91"/>
    <mergeCell ref="AE90:AE91"/>
    <mergeCell ref="AF90:AF91"/>
    <mergeCell ref="AG90:AG91"/>
    <mergeCell ref="AH90:AH91"/>
    <mergeCell ref="AG21:AG22"/>
    <mergeCell ref="AH21:AH22"/>
    <mergeCell ref="Y12:Y13"/>
    <mergeCell ref="Z12:Z13"/>
    <mergeCell ref="AA12:AA13"/>
    <mergeCell ref="AB12:AB13"/>
    <mergeCell ref="W101:W102"/>
    <mergeCell ref="K94:K95"/>
    <mergeCell ref="L94:L95"/>
    <mergeCell ref="Z136:Z137"/>
    <mergeCell ref="AA136:AA137"/>
    <mergeCell ref="AB136:AB137"/>
    <mergeCell ref="Y136:Y137"/>
    <mergeCell ref="W136:W137"/>
    <mergeCell ref="X136:X137"/>
    <mergeCell ref="W12:W13"/>
    <mergeCell ref="X12:X13"/>
    <mergeCell ref="P94:P95"/>
    <mergeCell ref="Q94:Q95"/>
    <mergeCell ref="R94:R95"/>
    <mergeCell ref="S94:S95"/>
    <mergeCell ref="T94:T95"/>
    <mergeCell ref="AA90:AA91"/>
    <mergeCell ref="AB90:AB91"/>
    <mergeCell ref="W94:W95"/>
    <mergeCell ref="X94:X95"/>
    <mergeCell ref="W285:W286"/>
    <mergeCell ref="X285:X286"/>
    <mergeCell ref="Y285:Y286"/>
    <mergeCell ref="Z285:Z286"/>
    <mergeCell ref="AB285:AB286"/>
    <mergeCell ref="W220:W221"/>
    <mergeCell ref="X220:X221"/>
    <mergeCell ref="Y220:Y221"/>
    <mergeCell ref="Z220:Z221"/>
    <mergeCell ref="Z276:Z277"/>
    <mergeCell ref="X270:X271"/>
    <mergeCell ref="Y270:Y271"/>
    <mergeCell ref="Z270:Z271"/>
    <mergeCell ref="W270:W271"/>
    <mergeCell ref="AA285:AA286"/>
    <mergeCell ref="W253:W254"/>
    <mergeCell ref="X253:X254"/>
    <mergeCell ref="Y253:Y254"/>
    <mergeCell ref="X276:X277"/>
    <mergeCell ref="W276:W277"/>
    <mergeCell ref="X231:X232"/>
    <mergeCell ref="Y231:Y232"/>
    <mergeCell ref="Z231:Z232"/>
    <mergeCell ref="AA231:AA232"/>
    <mergeCell ref="Y291:Y293"/>
    <mergeCell ref="Z291:Z293"/>
    <mergeCell ref="AA291:AA293"/>
    <mergeCell ref="AB291:AB293"/>
    <mergeCell ref="AC291:AC293"/>
    <mergeCell ref="AD291:AD293"/>
    <mergeCell ref="AE291:AE293"/>
    <mergeCell ref="AC285:AC286"/>
    <mergeCell ref="AF270:AF271"/>
    <mergeCell ref="AA270:AA271"/>
    <mergeCell ref="AB270:AB271"/>
    <mergeCell ref="AC270:AC271"/>
    <mergeCell ref="Y276:Y277"/>
    <mergeCell ref="AB276:AB277"/>
    <mergeCell ref="AA276:AA277"/>
    <mergeCell ref="AJ253:AJ254"/>
    <mergeCell ref="AK253:AK254"/>
    <mergeCell ref="AJ231:AJ232"/>
    <mergeCell ref="AK231:AK232"/>
    <mergeCell ref="AM253:AM254"/>
    <mergeCell ref="Q253:Q254"/>
    <mergeCell ref="Z253:Z254"/>
    <mergeCell ref="AA253:AA254"/>
    <mergeCell ref="AB253:AB254"/>
    <mergeCell ref="AC253:AC254"/>
    <mergeCell ref="AD253:AD254"/>
    <mergeCell ref="AE253:AE254"/>
    <mergeCell ref="AI253:AI254"/>
    <mergeCell ref="AF231:AF232"/>
    <mergeCell ref="AG231:AG232"/>
    <mergeCell ref="AH231:AH232"/>
    <mergeCell ref="AI231:AI232"/>
    <mergeCell ref="AG253:AG254"/>
    <mergeCell ref="AH253:AH254"/>
    <mergeCell ref="AF253:AF254"/>
    <mergeCell ref="AB231:AB232"/>
    <mergeCell ref="W231:W232"/>
  </mergeCells>
  <phoneticPr fontId="13"/>
  <dataValidations count="16">
    <dataValidation type="list" allowBlank="1" showInputMessage="1" showErrorMessage="1" sqref="K175:K176 K105 K107:K108 K110 K118 K122:K123 K145 K150 K170 K172 K215 K295 K193 K204 K87 K226 K228:K229 K382 K8:K9 K284 K288 K297:K298 K300 K304 K309 K311:K312 K320 K322 K324 K326:K327 K333 K337 K340 K344:K345 K350 K378:K379 K373 K247 K266">
      <formula1>"廃止,事業全体の抜本的改善,事業内容の改善,現状通り"</formula1>
    </dataValidation>
    <dataValidation type="list" allowBlank="1" showInputMessage="1" showErrorMessage="1" sqref="AP8:AP9">
      <formula1>"前年度新規,最終実施年度 ,その他"</formula1>
    </dataValidation>
    <dataValidation type="list" allowBlank="1" showInputMessage="1" showErrorMessage="1" sqref="Q389 Q101 Q384">
      <formula1>"廃止,縮減, 執行等改善,予定通り終了,現状通り"</formula1>
    </dataValidation>
    <dataValidation type="list" allowBlank="1" showInputMessage="1" showErrorMessage="1" sqref="AQ383:AR388 AS382:AS388 AQ8:AS12 AQ103:AS136 AQ96:AS101 AQ23:AS94 AQ233:AS253 AQ255:AS270 AQ14:AS19 AQ138:AS231 AQ272:AS380">
      <formula1>"○, 　,"</formula1>
    </dataValidation>
    <dataValidation type="list" allowBlank="1" showInputMessage="1" showErrorMessage="1" sqref="K313:K319 K328:K332 K346:K349 K92:K94 K173:K174 K305:K308 K310 K14:K19 K21 K321 K109 K301:K303 K299 K124:K136 K255:K265 K325 K96:K101 K138:K144 K119:K121 K278:K283 K111:K117 K177 K146:K149 K334:K336 K194:K203 K380 K383:K384 K103:K104 K33:K86 K171 K222:K225 K106 K323 K227 K285 K287 K248:K253 K181:K192 K88:K90 K341:K343 K374:K377 K289:K294 K151:K169 K216 K296 K272:K276 K267:K270 K213:K214 K231 K10:K12 K23:K31 K357:K372 K351:K355 K233:K246 K386:K389 K218:K220 K205:K211 K338:K339">
      <formula1>"廃止,事業全体の抜本的な改善,事業内容の一部改善,終了予定,現状通り"</formula1>
    </dataValidation>
    <dataValidation type="list" allowBlank="1" showInputMessage="1" showErrorMessage="1" sqref="K230">
      <formula1>"廃止,事業全体の抜本的な改善,事業内容の一部改善,終了予定,現状通り,予定通り終了"</formula1>
    </dataValidation>
    <dataValidation allowBlank="1" showInputMessage="1" sqref="AQ389:AS389"/>
    <dataValidation type="list" allowBlank="1" showInputMessage="1" showErrorMessage="1" sqref="AP389">
      <formula1>"前年度新規,最終実施年度 ,行革推進会議,継続の是非,その他,平成２５年度対象,平成２６年度対象,平成２７年度対象"</formula1>
    </dataValidation>
    <dataValidation type="list" allowBlank="1" showInputMessage="1" showErrorMessage="1" sqref="Q299 Q380 Q334:Q336 Q109 Q227 Q351:Q355 Q88:Q90 Q287 Q341:Q343 Q296 Q111:Q117 Q96:Q100 Q305:Q308 Q92:Q94 Q151:Q169 Q177 Q374:Q377 Q248:Q253 Q216 Q325 Q328:Q332 Q222:Q225 Q301:Q303 Q310 Q313:Q319 Q321 Q103:Q104 Q346:Q349 Q10:Q12 Q218:Q220 Q267:Q270 Q106 Q323 Q171 Q146:Q149 Q138:Q144 Q255:Q265 Q173:Q174 Q33:Q85 Q186:Q192 Q205:Q214 Q278:Q283 Q294 K212 Q383 Q119:Q121 Q21 Q289:Q291 Q124:Q136 Q272:Q276 Q285 Q23:Q31 Q357:Q372 Q194:Q203 Q230:Q246 Q386:Q388 Q14:Q19 Q179:Q184 K179:K180 Q338:Q339">
      <formula1>"廃止,縮減, 執行等改善,年度内に改善を検討,予定通り終了,現状通り"</formula1>
    </dataValidation>
    <dataValidation type="whole" allowBlank="1" showInputMessage="1" showErrorMessage="1" sqref="AC3:AD3">
      <formula1>0</formula1>
      <formula2>9999</formula2>
    </dataValidation>
    <dataValidation type="whole" allowBlank="1" showInputMessage="1" showErrorMessage="1" sqref="AH146:AH149 AN136 AH109 AB109 AH106 AB124:AB136 AH124:AH136 AH171 AB171 AB173:AB174 AB146:AB149 AB111:AB117 AN231 AH173:AH174 AB194:AB203 AB248:AB252 AN270 AB287 AN291 AB294 AB296 AB222:AB225 AB310 AH301:AH303 AH299 AB299 AH313:AH319 AH305:AH308 AH321 AB321 AH323 AB323 AB179:AB184 AB301:AB303 AH227 AN285 AB338:AB339 AN343 AB313:AB319 AH328:AH332 AH222:AH225 AH383:AH384 AH386:AH389 AN90 AB328:AB332 AB151:AB169 AH380 AB289:AB291 AH289:AH291 AH294 AB285 AH287 AH285 AB267:AB270 AH267:AH270 AH248:AH253 AB334:AB336 AB230:AB231 AH230:AH231 AH218:AH220 AN220 AB216 AB205:AB214 AH205:AH214 AB278:AB283 AB96:AB101 AH96:AH101 AB383:AB384 AH296 AH138:AH144 AN101 AB92:AB94 AN94 AB88:AB90 AH88:AH90 AH92:AH94 AH21 AN21 AN12 AH19 AN19 AB21 AB23:AB86 AB341:AB343 AB380 AH272:AH283 AH334:AH336 AN253 AB177 AB19 AH111:AH117 AB186:AB192 AH255:AH265 AB255:AB265 AH194:AH203 AB10:AB12 AH119:AH121 AH23:AH86 AH10:AH12 AB374:AB377 AB106 AB103:AB104 AB119:AB121 AH310 AH346:AH349 AB346:AB349 AH179:AH184 AH177 AN177 AB138:AB144 AH186:AH192 AH216 AN216 AB218:AB220 AB227 AH103:AH104 AH151:AH169 AB305:AB308 AB325 AB272:AB276 AH374:AH377 AH357:AH372 AB14:AB17 AB233:AB246 AH233:AH246 AH341:AH343 AB386:AB389 AH14:AH17 AH325 AB351:AB355 AH351:AH355 AB357:AB372 AH338:AH339">
      <formula1>0</formula1>
      <formula2>99</formula2>
    </dataValidation>
    <dataValidation type="list" allowBlank="1" showInputMessage="1" showErrorMessage="1" sqref="X389 AD389 AJ389">
      <formula1>"新29,新30"</formula1>
    </dataValidation>
    <dataValidation type="list" allowBlank="1" showInputMessage="1" showErrorMessage="1" sqref="AC383:AC384 AC173:AC174 AI173:AI174 W92:W94 AC109 AI109 W109 AC124:AC136 AI138:AI144 W138:W144 AC171 AI171 W151:W169 AI383:AI384 W383:W384 W205:W214 W171 W124:W136 W287 AC285 AI294 W294 AC294 AI296 AC296 AI305:AI308 AC301:AC303 W289:W291 AI151:AI169 W299 AC299 AI299 AC313:AC319 AI313:AI319 W301:W303 AC321 AI321 W310 AC323 AI323 W321 W328:W332 AI179:AI184 W179:W184 AC305:AC308 W313:W319 AC328:AC332 AI23:AI86 W334:W336 AC334:AC336 AC222:AC225 AI334:AI336 AI338:AI339 W338:W339 W323 AI285 W88:W90 AC106 W386:W389 AC146:AC149 AI146:AI149 AI341:AI343 AC272:AC283 W173:W174 AI386:AI389 AC380 AI380 W194:W203 AC289:AC291 AI289:AI291 W285 AC287 AI287 AI267:AI270 AC267:AC270 AC248:AC253 W248:W253 W230:W231 AI230:AI231 AC230:AC231 AI216 W218:W220 AC194:AC203 AI205:AI214 AC205:AC214 AI248:AI253 AI96:AI101 AC96:AC101 AI124:AI136 W296 W380 W103:W104 AI92:AI94 AC92:AC94 AC88:AC90 AI88:AI90 AI21 AC21 W21 AC23:AC86 W267:W270 AI272:AI283 AI328:AI332 AI177 W222:W225 AC138:AC144 AI186:AI192 AI255:AI265 AC255:AC265 W255:W265 AI222:AI225 AI194:AI203 AC111:AC117 W10:W12 AC119:AC121 W23:W86 AC10:AC12 AI10:AI12 W106 AI106 AI111:AI117 W96:W101 W119:W121 AI119:AI121 AC310 AI310 W346:W349 W374:W377 AC346:AC349 AI346:AI349 AC179:AC184 AC227 W177 AC177 W146:W149 W186:W192 AC186:AC192 W111:W117 W216 AC216 AC218:AC220 AI218:AI220 W227 AI227 AI103:AI104 AC103:AC104 AC151:AC169 AI301:AI303 W305:W308 W325 W272:W276 W278:W283 AI374:AI377 AC374:AC377 AC357:AC372 AC233:AC246 AI233:AI246 W233:W246 AC341:AC343 W341:W343 AC386:AC389 AC14:AC19 AI325 AC325 AC351:AC355 AI14:AI19 W14:W19 W351:W355 AI351:AI355 AI357:AI372 W357:W372 AC338:AC339">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X103:X104 AD109 AJ109 X109 X106 X380 AJ138:AJ144 AD124:AD136 AJ96:AJ101 AD146:AD149 AJ146:AJ149 X138:X144 X124:X136 AD171 AJ171 X151:X169 AD173:AD174 AJ173:AJ174 X171 X205:X214 AD194:AD203 AD272:AD283 AJ285 X287 AD285 AJ294 X294 AD294 AJ296 X296 AJ305:AJ308 X301:X303 AJ151:AJ169 X299 AD301:AD303 AD299 AJ299 X328:X332 AD313:AD319 AJ313:AJ319 X310 AD321 AJ321 X313:X319 AD323 AJ323 X321 AJ179:AJ184 X179:X184 AD305:AD308 AD328:AD332 AJ23:AJ86 AD222:AD225 X334:X336 AD334:AD336 AJ338:AJ339 X338:X339 AJ341:AJ343 X323 X173:X174 AD383:AD384 AJ383:AJ384 AJ328:AJ332 AD179:AD184 AD380 AJ380 X289:X291 AD289:AD291 AJ289:AJ291 X285 AD287 AJ287 X267:X270 AJ267:AJ270 AD267:AD270 AJ248:AJ253 AD248:AD253 AJ334:AJ336 X230:X231 AJ230:AJ231 AD230:AD231 AJ218:AJ220 AD216 AD205:AD214 AJ205:AJ214 X248:X253 AD96:AD101 X383:X384 X92:X94 AJ124:AJ136 AD296 AJ92:AJ94 AD92:AD94 AD88:AD90 AJ88:AJ90 X88:X90 AJ21 AD21 X21 AD23:AD86 X222:X225 AJ272:AJ283 AD177 X194:X203 AD138:AD144 AJ186:AJ192 AJ255:AJ265 X255:X265 AD255:AD265 AJ222:AJ225 AJ194:AJ203 AD111:AD117 X10:X12 AD119:AD121 X23:X86 AD10:AD12 AJ10:AJ12 AD106 AJ106 AJ111:AJ117 AJ103:AJ104 X119:X121 AJ119:AJ121 AD310 AJ310 AD346:AD349 X357:X372 AJ346:AJ349 X346:X349 AD357:AD372 X374:X377 AJ227 X177 AJ177 X146:X149 AD186:AD192 X186:X192 X216 AJ216 X218:X220 AD218:AD220 AD227 X227 AD103:AD104 X96:X101 AD151:AD169 AJ301:AJ303 X305:X308 X111:X117 X325 X272:X276 X278:X283 AJ374:AJ377 AD374:AD377 AJ357:AJ372 AD233:AD246 AJ233:AJ246 X233:X246 AD341:AD343 X341:X343 X386:X388 AJ14:AJ19 AJ325 AD325 AJ351:AJ355 X14:X19 AD14:AD19 X351:X355 AD351:AD355 AD386:AD388 AJ386:AJ388 AD338:AD339">
      <formula1>"新30,新31"</formula1>
    </dataValidation>
    <dataValidation type="list" allowBlank="1" showInputMessage="1" showErrorMessage="1" sqref="AP273:AP282 AP257:AP269 AP360:AP365 AP142 AP11:AP15 AP383:AP388 AP320:AP334 AP17 AP101:AP110 AP112:AP118 AP120:AP125 AP253:AP254 AP144:AP145 AP87:AP99 AP150:AP151 AP157 AP159:AP160 AP153:AP155 AP162:AP163 AP136:AP140 AP188:AP189 AP184:AP186 AP181:AP182 AP207:AP210 AP191:AP198 AP204:AP205 AP224:AP235 AP241:AP242 AP245:AP248 AP212:AP222 AP239 AP284:AP291 AP357:AP358 AP367:AP368 AP78:AP85 AP378:AP381 AP128:AP134 AP33 AP147:AP148 AP165:AP179 AP250:AP251 AP294:AP295 AP370:AP371 AP19:AP22 AP24 AP374:AP376 AP297:AP298 AP300:AP318 AP336:AP355">
      <formula1>"前年度新規,最終実施年度 ,行革推進会議,継続の是非,その他,平成２６年度対象,平成２７年度対象,平成２８年度対象,平成２９年度対象,平成３０年度対象"</formula1>
    </dataValidation>
    <dataValidation type="list" allowBlank="1" showInputMessage="1" showErrorMessage="1" sqref="AP283 AP183 AP359 AP10 AP25:AP32 AP86 AP111 AP119 AP126:AP127 AP135 AP143 AP146 AP152 AP156 AP158 AP161 AP164 AP180 AP187 AP190 AP206 AP211 AP223 AP240 AP243:AP244 AP249 AP252 AP270:AP272 AP299 AP319 AP335 AP366 AP369 AP372 AP141 AP199:AP203 AP100 AP149 AP236:AP238 AP255:AP256 AP296 AP34:AP77 AP18 AP23 AP16 AP377">
      <formula1>"前年度新規,最終実施年度 ,行革推進会議,継続の是非,その他,平成２６年度対象,平成２７年度対象,平成２８年度対象,平成２９年度対象,平成３０年度対象,令和元年度対象"</formula1>
    </dataValidation>
  </dataValidations>
  <printOptions horizontalCentered="1"/>
  <pageMargins left="0.25" right="0.25" top="0.75" bottom="0.75" header="0.3" footer="0.3"/>
  <pageSetup paperSize="9" scale="22" fitToHeight="0" orientation="landscape" cellComments="asDisplayed" horizontalDpi="300" verticalDpi="300" r:id="rId38"/>
  <headerFooter alignWithMargins="0">
    <oddHeader>&amp;L&amp;28様式１&amp;R&amp;26別添３</oddHeader>
    <oddFooter>&amp;C&amp;P/&amp;N</oddFooter>
  </headerFooter>
  <rowBreaks count="1" manualBreakCount="1">
    <brk id="39" max="45" man="1"/>
  </rowBreaks>
  <legacyDrawing r:id="rId3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2:M67"/>
  <sheetViews>
    <sheetView view="pageBreakPreview" zoomScale="85" zoomScaleNormal="60" zoomScaleSheetLayoutView="85" zoomScalePageLayoutView="85" workbookViewId="0">
      <selection activeCell="A63" sqref="A63:B66"/>
    </sheetView>
  </sheetViews>
  <sheetFormatPr defaultColWidth="9" defaultRowHeight="13.2"/>
  <cols>
    <col min="1" max="1" width="6.6640625" style="352" customWidth="1"/>
    <col min="2" max="2" width="15.109375" style="203" customWidth="1"/>
    <col min="3" max="3" width="40.109375" style="203" customWidth="1"/>
    <col min="4" max="4" width="53.88671875" style="203" customWidth="1"/>
    <col min="5" max="6" width="15" style="352" bestFit="1" customWidth="1"/>
    <col min="7" max="7" width="15" style="352" customWidth="1"/>
    <col min="8" max="8" width="15" style="352" bestFit="1" customWidth="1"/>
    <col min="9" max="9" width="55.6640625" style="352" customWidth="1"/>
    <col min="10" max="10" width="10.6640625" style="352" customWidth="1"/>
    <col min="11" max="11" width="17.6640625" style="352" customWidth="1"/>
    <col min="12" max="12" width="10.6640625" style="352" customWidth="1"/>
    <col min="13" max="13" width="28.88671875" style="352" customWidth="1"/>
    <col min="14" max="16384" width="9" style="352"/>
  </cols>
  <sheetData>
    <row r="2" spans="1:13" ht="16.2">
      <c r="A2" s="19" t="s">
        <v>1044</v>
      </c>
      <c r="J2" s="16"/>
      <c r="K2" s="16"/>
      <c r="L2" s="16"/>
      <c r="M2" s="16"/>
    </row>
    <row r="3" spans="1:13" ht="19.2">
      <c r="A3" s="1484" t="s">
        <v>1045</v>
      </c>
      <c r="B3" s="1484"/>
      <c r="C3" s="1484"/>
      <c r="D3" s="1484"/>
      <c r="E3" s="1484"/>
      <c r="F3" s="1484"/>
      <c r="G3" s="1484"/>
      <c r="H3" s="1484"/>
      <c r="I3" s="1484"/>
      <c r="J3" s="1484"/>
      <c r="K3" s="1484"/>
      <c r="L3" s="1484"/>
      <c r="M3" s="1484"/>
    </row>
    <row r="4" spans="1:13" ht="23.1" customHeight="1" thickBot="1">
      <c r="A4" s="16" t="s">
        <v>736</v>
      </c>
      <c r="I4" s="10"/>
      <c r="J4" s="16"/>
      <c r="K4" s="16"/>
      <c r="L4" s="16"/>
      <c r="M4" s="10" t="s">
        <v>40</v>
      </c>
    </row>
    <row r="5" spans="1:13" ht="14.1" customHeight="1">
      <c r="A5" s="1268" t="s">
        <v>65</v>
      </c>
      <c r="B5" s="1271" t="s">
        <v>11</v>
      </c>
      <c r="C5" s="1271" t="s">
        <v>12</v>
      </c>
      <c r="D5" s="1271" t="s">
        <v>70</v>
      </c>
      <c r="E5" s="1276" t="s">
        <v>1040</v>
      </c>
      <c r="F5" s="1487" t="s">
        <v>157</v>
      </c>
      <c r="G5" s="1488"/>
      <c r="H5" s="1276" t="s">
        <v>1041</v>
      </c>
      <c r="I5" s="1256" t="s">
        <v>13</v>
      </c>
      <c r="J5" s="1475" t="s">
        <v>60</v>
      </c>
      <c r="K5" s="1475" t="s">
        <v>56</v>
      </c>
      <c r="L5" s="1478" t="s">
        <v>49</v>
      </c>
      <c r="M5" s="1479"/>
    </row>
    <row r="6" spans="1:13" ht="14.1" customHeight="1">
      <c r="A6" s="1269"/>
      <c r="B6" s="1272"/>
      <c r="C6" s="1272"/>
      <c r="D6" s="1272"/>
      <c r="E6" s="1277"/>
      <c r="F6" s="1277" t="s">
        <v>66</v>
      </c>
      <c r="G6" s="1277" t="s">
        <v>51</v>
      </c>
      <c r="H6" s="1277"/>
      <c r="I6" s="1490"/>
      <c r="J6" s="1492"/>
      <c r="K6" s="1476"/>
      <c r="L6" s="1480" t="s">
        <v>52</v>
      </c>
      <c r="M6" s="1482" t="s">
        <v>50</v>
      </c>
    </row>
    <row r="7" spans="1:13" ht="13.8" thickBot="1">
      <c r="A7" s="1485"/>
      <c r="B7" s="1486"/>
      <c r="C7" s="1486"/>
      <c r="D7" s="1486"/>
      <c r="E7" s="1278"/>
      <c r="F7" s="1278"/>
      <c r="G7" s="1278"/>
      <c r="H7" s="1489"/>
      <c r="I7" s="1491"/>
      <c r="J7" s="1493"/>
      <c r="K7" s="1477"/>
      <c r="L7" s="1481"/>
      <c r="M7" s="1483"/>
    </row>
    <row r="8" spans="1:13" ht="26.4">
      <c r="A8" s="189">
        <v>1</v>
      </c>
      <c r="B8" s="214" t="s">
        <v>14</v>
      </c>
      <c r="C8" s="204" t="s">
        <v>15</v>
      </c>
      <c r="D8" s="204" t="s">
        <v>16</v>
      </c>
      <c r="E8" s="412">
        <v>1000</v>
      </c>
      <c r="F8" s="412">
        <v>1001</v>
      </c>
      <c r="G8" s="412">
        <v>980</v>
      </c>
      <c r="H8" s="412">
        <v>980</v>
      </c>
      <c r="I8" s="191" t="s">
        <v>17</v>
      </c>
      <c r="J8" s="192"/>
      <c r="K8" s="190" t="s">
        <v>144</v>
      </c>
      <c r="L8" s="193"/>
      <c r="M8" s="194"/>
    </row>
    <row r="9" spans="1:13" ht="26.4">
      <c r="A9" s="195">
        <v>2</v>
      </c>
      <c r="B9" s="211" t="s">
        <v>1046</v>
      </c>
      <c r="C9" s="205" t="s">
        <v>18</v>
      </c>
      <c r="D9" s="205" t="s">
        <v>16</v>
      </c>
      <c r="E9" s="413">
        <v>10000</v>
      </c>
      <c r="F9" s="414">
        <v>10000</v>
      </c>
      <c r="G9" s="413">
        <v>9500</v>
      </c>
      <c r="H9" s="415">
        <v>9000</v>
      </c>
      <c r="I9" s="197" t="s">
        <v>19</v>
      </c>
      <c r="J9" s="198"/>
      <c r="K9" s="196"/>
      <c r="L9" s="199"/>
      <c r="M9" s="200"/>
    </row>
    <row r="10" spans="1:13" ht="39.6">
      <c r="A10" s="195">
        <v>3</v>
      </c>
      <c r="B10" s="211" t="s">
        <v>1047</v>
      </c>
      <c r="C10" s="205" t="s">
        <v>20</v>
      </c>
      <c r="D10" s="205" t="s">
        <v>1048</v>
      </c>
      <c r="E10" s="415">
        <v>7000</v>
      </c>
      <c r="F10" s="416">
        <v>7000</v>
      </c>
      <c r="G10" s="415">
        <v>7000</v>
      </c>
      <c r="H10" s="415">
        <v>7800</v>
      </c>
      <c r="I10" s="197" t="s">
        <v>17</v>
      </c>
      <c r="J10" s="201"/>
      <c r="K10" s="196"/>
      <c r="L10" s="202"/>
      <c r="M10" s="200"/>
    </row>
    <row r="11" spans="1:13" ht="26.4">
      <c r="A11" s="195">
        <v>4</v>
      </c>
      <c r="B11" s="211" t="s">
        <v>1047</v>
      </c>
      <c r="C11" s="205" t="s">
        <v>21</v>
      </c>
      <c r="D11" s="205" t="s">
        <v>1</v>
      </c>
      <c r="E11" s="415">
        <v>12000</v>
      </c>
      <c r="F11" s="416">
        <v>12000</v>
      </c>
      <c r="G11" s="415">
        <v>11500</v>
      </c>
      <c r="H11" s="415">
        <v>10000</v>
      </c>
      <c r="I11" s="197" t="s">
        <v>1049</v>
      </c>
      <c r="J11" s="201"/>
      <c r="K11" s="196"/>
      <c r="L11" s="202"/>
      <c r="M11" s="200"/>
    </row>
    <row r="12" spans="1:13" ht="52.8">
      <c r="A12" s="195">
        <v>5</v>
      </c>
      <c r="B12" s="211" t="s">
        <v>5</v>
      </c>
      <c r="C12" s="205" t="s">
        <v>23</v>
      </c>
      <c r="D12" s="205" t="s">
        <v>24</v>
      </c>
      <c r="E12" s="415">
        <v>5000</v>
      </c>
      <c r="F12" s="416">
        <v>5000</v>
      </c>
      <c r="G12" s="415">
        <v>5000</v>
      </c>
      <c r="H12" s="415">
        <v>5000</v>
      </c>
      <c r="I12" s="197" t="s">
        <v>22</v>
      </c>
      <c r="J12" s="201"/>
      <c r="K12" s="196"/>
      <c r="L12" s="202"/>
      <c r="M12" s="200"/>
    </row>
    <row r="13" spans="1:13" ht="26.4">
      <c r="A13" s="195">
        <v>6</v>
      </c>
      <c r="B13" s="211" t="s">
        <v>25</v>
      </c>
      <c r="C13" s="211"/>
      <c r="D13" s="205"/>
      <c r="E13" s="415">
        <v>5000</v>
      </c>
      <c r="F13" s="416">
        <v>5000</v>
      </c>
      <c r="G13" s="415">
        <v>5000</v>
      </c>
      <c r="H13" s="415">
        <v>4000</v>
      </c>
      <c r="I13" s="197"/>
      <c r="J13" s="201"/>
      <c r="K13" s="196"/>
      <c r="L13" s="202"/>
      <c r="M13" s="200"/>
    </row>
    <row r="14" spans="1:13">
      <c r="A14" s="4">
        <v>7</v>
      </c>
      <c r="B14" s="212" t="s">
        <v>5</v>
      </c>
      <c r="C14" s="212"/>
      <c r="D14" s="206"/>
      <c r="E14" s="417"/>
      <c r="F14" s="418"/>
      <c r="G14" s="418"/>
      <c r="H14" s="417"/>
      <c r="I14" s="5"/>
      <c r="J14" s="27"/>
      <c r="K14" s="23"/>
      <c r="L14" s="29"/>
      <c r="M14" s="31"/>
    </row>
    <row r="15" spans="1:13" ht="26.4">
      <c r="A15" s="4">
        <v>8</v>
      </c>
      <c r="B15" s="212" t="s">
        <v>26</v>
      </c>
      <c r="C15" s="212"/>
      <c r="D15" s="206"/>
      <c r="E15" s="417"/>
      <c r="F15" s="418"/>
      <c r="G15" s="418"/>
      <c r="H15" s="417"/>
      <c r="I15" s="5"/>
      <c r="J15" s="27"/>
      <c r="K15" s="23"/>
      <c r="L15" s="29"/>
      <c r="M15" s="31"/>
    </row>
    <row r="16" spans="1:13">
      <c r="A16" s="4">
        <v>9</v>
      </c>
      <c r="B16" s="212" t="s">
        <v>5</v>
      </c>
      <c r="C16" s="212"/>
      <c r="D16" s="206"/>
      <c r="E16" s="417"/>
      <c r="F16" s="418"/>
      <c r="G16" s="418"/>
      <c r="H16" s="417"/>
      <c r="I16" s="5"/>
      <c r="J16" s="27"/>
      <c r="K16" s="23"/>
      <c r="L16" s="29"/>
      <c r="M16" s="31"/>
    </row>
    <row r="17" spans="1:13">
      <c r="A17" s="4">
        <v>10</v>
      </c>
      <c r="B17" s="212" t="s">
        <v>5</v>
      </c>
      <c r="C17" s="212"/>
      <c r="D17" s="206"/>
      <c r="E17" s="417"/>
      <c r="F17" s="418"/>
      <c r="G17" s="418"/>
      <c r="H17" s="417"/>
      <c r="I17" s="5"/>
      <c r="J17" s="27"/>
      <c r="K17" s="23"/>
      <c r="L17" s="29"/>
      <c r="M17" s="31"/>
    </row>
    <row r="18" spans="1:13">
      <c r="A18" s="4">
        <v>11</v>
      </c>
      <c r="B18" s="212"/>
      <c r="C18" s="212"/>
      <c r="D18" s="206"/>
      <c r="E18" s="417"/>
      <c r="F18" s="418"/>
      <c r="G18" s="418"/>
      <c r="H18" s="417"/>
      <c r="I18" s="5"/>
      <c r="J18" s="27"/>
      <c r="K18" s="23"/>
      <c r="L18" s="29"/>
      <c r="M18" s="31"/>
    </row>
    <row r="19" spans="1:13">
      <c r="A19" s="4">
        <v>12</v>
      </c>
      <c r="B19" s="212"/>
      <c r="C19" s="212"/>
      <c r="D19" s="206"/>
      <c r="E19" s="417"/>
      <c r="F19" s="418"/>
      <c r="G19" s="418"/>
      <c r="H19" s="417"/>
      <c r="I19" s="5"/>
      <c r="J19" s="27"/>
      <c r="K19" s="23"/>
      <c r="L19" s="29"/>
      <c r="M19" s="31"/>
    </row>
    <row r="20" spans="1:13">
      <c r="A20" s="4">
        <v>13</v>
      </c>
      <c r="B20" s="212"/>
      <c r="C20" s="212"/>
      <c r="D20" s="206"/>
      <c r="E20" s="417"/>
      <c r="F20" s="418"/>
      <c r="G20" s="418"/>
      <c r="H20" s="417"/>
      <c r="I20" s="5"/>
      <c r="J20" s="27"/>
      <c r="K20" s="23"/>
      <c r="L20" s="29"/>
      <c r="M20" s="31"/>
    </row>
    <row r="21" spans="1:13">
      <c r="A21" s="4">
        <v>14</v>
      </c>
      <c r="B21" s="212"/>
      <c r="C21" s="212"/>
      <c r="D21" s="206"/>
      <c r="E21" s="417"/>
      <c r="F21" s="418"/>
      <c r="G21" s="418"/>
      <c r="H21" s="417"/>
      <c r="I21" s="5"/>
      <c r="J21" s="27"/>
      <c r="K21" s="23"/>
      <c r="L21" s="29"/>
      <c r="M21" s="31"/>
    </row>
    <row r="22" spans="1:13">
      <c r="A22" s="4">
        <v>15</v>
      </c>
      <c r="B22" s="212"/>
      <c r="C22" s="212"/>
      <c r="D22" s="206"/>
      <c r="E22" s="417"/>
      <c r="F22" s="418"/>
      <c r="G22" s="418"/>
      <c r="H22" s="417"/>
      <c r="I22" s="5"/>
      <c r="J22" s="27"/>
      <c r="K22" s="23"/>
      <c r="L22" s="29"/>
      <c r="M22" s="31"/>
    </row>
    <row r="23" spans="1:13">
      <c r="A23" s="4">
        <v>16</v>
      </c>
      <c r="B23" s="212"/>
      <c r="C23" s="212"/>
      <c r="D23" s="206"/>
      <c r="E23" s="417"/>
      <c r="F23" s="418"/>
      <c r="G23" s="418"/>
      <c r="H23" s="417"/>
      <c r="I23" s="5"/>
      <c r="J23" s="27"/>
      <c r="K23" s="23"/>
      <c r="L23" s="29"/>
      <c r="M23" s="31"/>
    </row>
    <row r="24" spans="1:13">
      <c r="A24" s="4">
        <v>17</v>
      </c>
      <c r="B24" s="212"/>
      <c r="C24" s="212"/>
      <c r="D24" s="206"/>
      <c r="E24" s="417"/>
      <c r="F24" s="418"/>
      <c r="G24" s="418"/>
      <c r="H24" s="417"/>
      <c r="I24" s="5"/>
      <c r="J24" s="27"/>
      <c r="K24" s="23"/>
      <c r="L24" s="29"/>
      <c r="M24" s="31"/>
    </row>
    <row r="25" spans="1:13" ht="39.6">
      <c r="A25" s="4">
        <v>18</v>
      </c>
      <c r="B25" s="212" t="s">
        <v>27</v>
      </c>
      <c r="C25" s="206" t="s">
        <v>28</v>
      </c>
      <c r="D25" s="206" t="s">
        <v>16</v>
      </c>
      <c r="E25" s="417"/>
      <c r="F25" s="418"/>
      <c r="G25" s="418"/>
      <c r="H25" s="417"/>
      <c r="I25" s="5" t="s">
        <v>29</v>
      </c>
      <c r="J25" s="27"/>
      <c r="K25" s="23"/>
      <c r="L25" s="29"/>
      <c r="M25" s="31"/>
    </row>
    <row r="26" spans="1:13">
      <c r="A26" s="4">
        <v>19</v>
      </c>
      <c r="B26" s="212" t="s">
        <v>5</v>
      </c>
      <c r="C26" s="206" t="s">
        <v>30</v>
      </c>
      <c r="D26" s="206"/>
      <c r="E26" s="417"/>
      <c r="F26" s="418"/>
      <c r="G26" s="418"/>
      <c r="H26" s="417"/>
      <c r="I26" s="5" t="s">
        <v>17</v>
      </c>
      <c r="J26" s="27"/>
      <c r="K26" s="23"/>
      <c r="L26" s="29"/>
      <c r="M26" s="31"/>
    </row>
    <row r="27" spans="1:13" ht="26.4">
      <c r="A27" s="4">
        <v>20</v>
      </c>
      <c r="B27" s="212" t="s">
        <v>5</v>
      </c>
      <c r="C27" s="206" t="s">
        <v>21</v>
      </c>
      <c r="D27" s="206" t="s">
        <v>31</v>
      </c>
      <c r="E27" s="417"/>
      <c r="F27" s="418"/>
      <c r="G27" s="418"/>
      <c r="H27" s="417"/>
      <c r="I27" s="5" t="s">
        <v>22</v>
      </c>
      <c r="J27" s="27"/>
      <c r="K27" s="23"/>
      <c r="L27" s="29"/>
      <c r="M27" s="31"/>
    </row>
    <row r="28" spans="1:13">
      <c r="A28" s="4">
        <v>21</v>
      </c>
      <c r="B28" s="212" t="s">
        <v>5</v>
      </c>
      <c r="C28" s="212"/>
      <c r="D28" s="206"/>
      <c r="E28" s="417"/>
      <c r="F28" s="418"/>
      <c r="G28" s="418"/>
      <c r="H28" s="417"/>
      <c r="I28" s="5"/>
      <c r="J28" s="27"/>
      <c r="K28" s="23"/>
      <c r="L28" s="29"/>
      <c r="M28" s="31"/>
    </row>
    <row r="29" spans="1:13">
      <c r="A29" s="4"/>
      <c r="B29" s="212"/>
      <c r="C29" s="212"/>
      <c r="D29" s="206"/>
      <c r="E29" s="417"/>
      <c r="F29" s="418"/>
      <c r="G29" s="418"/>
      <c r="H29" s="417"/>
      <c r="I29" s="5"/>
      <c r="J29" s="27"/>
      <c r="K29" s="23"/>
      <c r="L29" s="29"/>
      <c r="M29" s="31"/>
    </row>
    <row r="30" spans="1:13">
      <c r="A30" s="4"/>
      <c r="B30" s="212"/>
      <c r="C30" s="212"/>
      <c r="D30" s="206"/>
      <c r="E30" s="417"/>
      <c r="F30" s="418"/>
      <c r="G30" s="418"/>
      <c r="H30" s="417"/>
      <c r="I30" s="5"/>
      <c r="J30" s="27"/>
      <c r="K30" s="23"/>
      <c r="L30" s="29"/>
      <c r="M30" s="31"/>
    </row>
    <row r="31" spans="1:13">
      <c r="A31" s="4"/>
      <c r="B31" s="212"/>
      <c r="C31" s="212"/>
      <c r="D31" s="206"/>
      <c r="E31" s="417"/>
      <c r="F31" s="418"/>
      <c r="G31" s="418"/>
      <c r="H31" s="417"/>
      <c r="I31" s="5"/>
      <c r="J31" s="27"/>
      <c r="K31" s="23"/>
      <c r="L31" s="29"/>
      <c r="M31" s="31"/>
    </row>
    <row r="32" spans="1:13">
      <c r="A32" s="4"/>
      <c r="B32" s="212"/>
      <c r="C32" s="212"/>
      <c r="D32" s="206"/>
      <c r="E32" s="417"/>
      <c r="F32" s="418"/>
      <c r="G32" s="418"/>
      <c r="H32" s="417"/>
      <c r="I32" s="5"/>
      <c r="J32" s="27"/>
      <c r="K32" s="23"/>
      <c r="L32" s="29"/>
      <c r="M32" s="31"/>
    </row>
    <row r="33" spans="1:13">
      <c r="A33" s="4"/>
      <c r="B33" s="212"/>
      <c r="C33" s="212"/>
      <c r="D33" s="206"/>
      <c r="E33" s="417"/>
      <c r="F33" s="418"/>
      <c r="G33" s="418"/>
      <c r="H33" s="417"/>
      <c r="I33" s="5"/>
      <c r="J33" s="27"/>
      <c r="K33" s="23"/>
      <c r="L33" s="29"/>
      <c r="M33" s="31"/>
    </row>
    <row r="34" spans="1:13">
      <c r="A34" s="4"/>
      <c r="B34" s="212"/>
      <c r="C34" s="212"/>
      <c r="D34" s="206"/>
      <c r="E34" s="417"/>
      <c r="F34" s="418"/>
      <c r="G34" s="418"/>
      <c r="H34" s="417"/>
      <c r="I34" s="5"/>
      <c r="J34" s="27"/>
      <c r="K34" s="23"/>
      <c r="L34" s="29"/>
      <c r="M34" s="31"/>
    </row>
    <row r="35" spans="1:13">
      <c r="A35" s="4"/>
      <c r="B35" s="212"/>
      <c r="C35" s="212"/>
      <c r="D35" s="206"/>
      <c r="E35" s="417"/>
      <c r="F35" s="418"/>
      <c r="G35" s="418"/>
      <c r="H35" s="417"/>
      <c r="I35" s="5"/>
      <c r="J35" s="27"/>
      <c r="K35" s="23"/>
      <c r="L35" s="29"/>
      <c r="M35" s="31"/>
    </row>
    <row r="36" spans="1:13">
      <c r="A36" s="4"/>
      <c r="B36" s="212"/>
      <c r="C36" s="212"/>
      <c r="D36" s="206"/>
      <c r="E36" s="417"/>
      <c r="F36" s="418"/>
      <c r="G36" s="418"/>
      <c r="H36" s="417"/>
      <c r="I36" s="5"/>
      <c r="J36" s="27"/>
      <c r="K36" s="23"/>
      <c r="L36" s="29"/>
      <c r="M36" s="31"/>
    </row>
    <row r="37" spans="1:13">
      <c r="A37" s="4"/>
      <c r="B37" s="212"/>
      <c r="C37" s="212"/>
      <c r="D37" s="206"/>
      <c r="E37" s="417"/>
      <c r="F37" s="418"/>
      <c r="G37" s="418"/>
      <c r="H37" s="417"/>
      <c r="I37" s="5"/>
      <c r="J37" s="27"/>
      <c r="K37" s="23"/>
      <c r="L37" s="29"/>
      <c r="M37" s="31"/>
    </row>
    <row r="38" spans="1:13">
      <c r="A38" s="4"/>
      <c r="B38" s="212"/>
      <c r="C38" s="212"/>
      <c r="D38" s="206"/>
      <c r="E38" s="417"/>
      <c r="F38" s="418"/>
      <c r="G38" s="418"/>
      <c r="H38" s="417"/>
      <c r="I38" s="5"/>
      <c r="J38" s="27"/>
      <c r="K38" s="23"/>
      <c r="L38" s="29"/>
      <c r="M38" s="31"/>
    </row>
    <row r="39" spans="1:13">
      <c r="A39" s="4"/>
      <c r="B39" s="212"/>
      <c r="C39" s="212"/>
      <c r="D39" s="206"/>
      <c r="E39" s="417"/>
      <c r="F39" s="418"/>
      <c r="G39" s="418"/>
      <c r="H39" s="417"/>
      <c r="I39" s="5"/>
      <c r="J39" s="27"/>
      <c r="K39" s="23"/>
      <c r="L39" s="29"/>
      <c r="M39" s="31"/>
    </row>
    <row r="40" spans="1:13">
      <c r="A40" s="4"/>
      <c r="B40" s="212"/>
      <c r="C40" s="212"/>
      <c r="D40" s="206"/>
      <c r="E40" s="417"/>
      <c r="F40" s="418"/>
      <c r="G40" s="418"/>
      <c r="H40" s="417"/>
      <c r="I40" s="5"/>
      <c r="J40" s="27"/>
      <c r="K40" s="23"/>
      <c r="L40" s="29"/>
      <c r="M40" s="31"/>
    </row>
    <row r="41" spans="1:13">
      <c r="A41" s="4"/>
      <c r="B41" s="212"/>
      <c r="C41" s="212"/>
      <c r="D41" s="206"/>
      <c r="E41" s="417"/>
      <c r="F41" s="418"/>
      <c r="G41" s="418"/>
      <c r="H41" s="417"/>
      <c r="I41" s="5"/>
      <c r="J41" s="27"/>
      <c r="K41" s="23"/>
      <c r="L41" s="29"/>
      <c r="M41" s="31"/>
    </row>
    <row r="42" spans="1:13">
      <c r="A42" s="4"/>
      <c r="B42" s="212"/>
      <c r="C42" s="212"/>
      <c r="D42" s="206"/>
      <c r="E42" s="417"/>
      <c r="F42" s="418"/>
      <c r="G42" s="418"/>
      <c r="H42" s="417"/>
      <c r="I42" s="5"/>
      <c r="J42" s="27"/>
      <c r="K42" s="23"/>
      <c r="L42" s="29"/>
      <c r="M42" s="31"/>
    </row>
    <row r="43" spans="1:13">
      <c r="A43" s="4"/>
      <c r="B43" s="212"/>
      <c r="C43" s="212"/>
      <c r="D43" s="206"/>
      <c r="E43" s="417"/>
      <c r="F43" s="418"/>
      <c r="G43" s="418"/>
      <c r="H43" s="417"/>
      <c r="I43" s="5"/>
      <c r="J43" s="27"/>
      <c r="K43" s="23"/>
      <c r="L43" s="29"/>
      <c r="M43" s="31"/>
    </row>
    <row r="44" spans="1:13">
      <c r="A44" s="4"/>
      <c r="B44" s="212"/>
      <c r="C44" s="212"/>
      <c r="D44" s="206"/>
      <c r="E44" s="417"/>
      <c r="F44" s="418"/>
      <c r="G44" s="418"/>
      <c r="H44" s="417"/>
      <c r="I44" s="5"/>
      <c r="J44" s="27"/>
      <c r="K44" s="23"/>
      <c r="L44" s="29"/>
      <c r="M44" s="31"/>
    </row>
    <row r="45" spans="1:13">
      <c r="A45" s="4"/>
      <c r="B45" s="212"/>
      <c r="C45" s="212"/>
      <c r="D45" s="206"/>
      <c r="E45" s="417"/>
      <c r="F45" s="418"/>
      <c r="G45" s="418"/>
      <c r="H45" s="417"/>
      <c r="I45" s="5"/>
      <c r="J45" s="27"/>
      <c r="K45" s="23"/>
      <c r="L45" s="29"/>
      <c r="M45" s="31"/>
    </row>
    <row r="46" spans="1:13">
      <c r="A46" s="4"/>
      <c r="B46" s="212"/>
      <c r="C46" s="212"/>
      <c r="D46" s="206"/>
      <c r="E46" s="417"/>
      <c r="F46" s="418"/>
      <c r="G46" s="418"/>
      <c r="H46" s="417"/>
      <c r="I46" s="5"/>
      <c r="J46" s="27"/>
      <c r="K46" s="23"/>
      <c r="L46" s="29"/>
      <c r="M46" s="31"/>
    </row>
    <row r="47" spans="1:13">
      <c r="A47" s="4"/>
      <c r="B47" s="212"/>
      <c r="C47" s="212"/>
      <c r="D47" s="206"/>
      <c r="E47" s="417"/>
      <c r="F47" s="418"/>
      <c r="G47" s="418"/>
      <c r="H47" s="417"/>
      <c r="I47" s="5"/>
      <c r="J47" s="27"/>
      <c r="K47" s="23"/>
      <c r="L47" s="29"/>
      <c r="M47" s="31"/>
    </row>
    <row r="48" spans="1:13">
      <c r="A48" s="4"/>
      <c r="B48" s="212"/>
      <c r="C48" s="212"/>
      <c r="D48" s="206"/>
      <c r="E48" s="417"/>
      <c r="F48" s="418"/>
      <c r="G48" s="418"/>
      <c r="H48" s="417"/>
      <c r="I48" s="5"/>
      <c r="J48" s="27"/>
      <c r="K48" s="23"/>
      <c r="L48" s="29"/>
      <c r="M48" s="31"/>
    </row>
    <row r="49" spans="1:13">
      <c r="A49" s="4"/>
      <c r="B49" s="212"/>
      <c r="C49" s="212"/>
      <c r="D49" s="206"/>
      <c r="E49" s="417"/>
      <c r="F49" s="418"/>
      <c r="G49" s="418"/>
      <c r="H49" s="417"/>
      <c r="I49" s="5"/>
      <c r="J49" s="27"/>
      <c r="K49" s="23"/>
      <c r="L49" s="29"/>
      <c r="M49" s="31"/>
    </row>
    <row r="50" spans="1:13">
      <c r="A50" s="4"/>
      <c r="B50" s="212"/>
      <c r="C50" s="212"/>
      <c r="D50" s="206"/>
      <c r="E50" s="417"/>
      <c r="F50" s="418"/>
      <c r="G50" s="418"/>
      <c r="H50" s="417"/>
      <c r="I50" s="5"/>
      <c r="J50" s="27"/>
      <c r="K50" s="23"/>
      <c r="L50" s="29"/>
      <c r="M50" s="31"/>
    </row>
    <row r="51" spans="1:13">
      <c r="A51" s="4"/>
      <c r="B51" s="212"/>
      <c r="C51" s="212"/>
      <c r="D51" s="206"/>
      <c r="E51" s="417"/>
      <c r="F51" s="418"/>
      <c r="G51" s="418"/>
      <c r="H51" s="417"/>
      <c r="I51" s="5"/>
      <c r="J51" s="27"/>
      <c r="K51" s="23"/>
      <c r="L51" s="29"/>
      <c r="M51" s="31"/>
    </row>
    <row r="52" spans="1:13">
      <c r="A52" s="4"/>
      <c r="B52" s="212"/>
      <c r="C52" s="212"/>
      <c r="D52" s="206"/>
      <c r="E52" s="417"/>
      <c r="F52" s="418"/>
      <c r="G52" s="418"/>
      <c r="H52" s="417"/>
      <c r="I52" s="5"/>
      <c r="J52" s="27"/>
      <c r="K52" s="23"/>
      <c r="L52" s="29"/>
      <c r="M52" s="31"/>
    </row>
    <row r="53" spans="1:13">
      <c r="A53" s="4"/>
      <c r="B53" s="212"/>
      <c r="C53" s="212"/>
      <c r="D53" s="206"/>
      <c r="E53" s="417"/>
      <c r="F53" s="418"/>
      <c r="G53" s="418"/>
      <c r="H53" s="417"/>
      <c r="I53" s="5"/>
      <c r="J53" s="27"/>
      <c r="K53" s="23"/>
      <c r="L53" s="29"/>
      <c r="M53" s="31"/>
    </row>
    <row r="54" spans="1:13">
      <c r="A54" s="4"/>
      <c r="B54" s="212"/>
      <c r="C54" s="212"/>
      <c r="D54" s="206"/>
      <c r="E54" s="417"/>
      <c r="F54" s="418"/>
      <c r="G54" s="418"/>
      <c r="H54" s="417"/>
      <c r="I54" s="5"/>
      <c r="J54" s="27"/>
      <c r="K54" s="23"/>
      <c r="L54" s="29"/>
      <c r="M54" s="31"/>
    </row>
    <row r="55" spans="1:13">
      <c r="A55" s="4"/>
      <c r="B55" s="212"/>
      <c r="C55" s="212"/>
      <c r="D55" s="206"/>
      <c r="E55" s="417"/>
      <c r="F55" s="418"/>
      <c r="G55" s="418"/>
      <c r="H55" s="417"/>
      <c r="I55" s="5"/>
      <c r="J55" s="27"/>
      <c r="K55" s="23"/>
      <c r="L55" s="29"/>
      <c r="M55" s="31"/>
    </row>
    <row r="56" spans="1:13">
      <c r="A56" s="4"/>
      <c r="B56" s="212"/>
      <c r="C56" s="212"/>
      <c r="D56" s="206"/>
      <c r="E56" s="417"/>
      <c r="F56" s="418"/>
      <c r="G56" s="418"/>
      <c r="H56" s="417"/>
      <c r="I56" s="5"/>
      <c r="J56" s="27"/>
      <c r="K56" s="23"/>
      <c r="L56" s="29"/>
      <c r="M56" s="31"/>
    </row>
    <row r="57" spans="1:13">
      <c r="A57" s="4"/>
      <c r="B57" s="212"/>
      <c r="C57" s="212"/>
      <c r="D57" s="206"/>
      <c r="E57" s="417"/>
      <c r="F57" s="418"/>
      <c r="G57" s="418"/>
      <c r="H57" s="417"/>
      <c r="I57" s="5"/>
      <c r="J57" s="27"/>
      <c r="K57" s="23"/>
      <c r="L57" s="29"/>
      <c r="M57" s="31"/>
    </row>
    <row r="58" spans="1:13" ht="13.8" thickBot="1">
      <c r="A58" s="6"/>
      <c r="B58" s="213"/>
      <c r="C58" s="213"/>
      <c r="D58" s="207"/>
      <c r="E58" s="419"/>
      <c r="F58" s="420"/>
      <c r="G58" s="420"/>
      <c r="H58" s="419"/>
      <c r="I58" s="33"/>
      <c r="J58" s="28"/>
      <c r="K58" s="24"/>
      <c r="L58" s="30"/>
      <c r="M58" s="32"/>
    </row>
    <row r="59" spans="1:13" ht="15" thickTop="1">
      <c r="A59" s="1451" t="s">
        <v>57</v>
      </c>
      <c r="B59" s="1452"/>
      <c r="C59" s="1453"/>
      <c r="D59" s="208" t="s">
        <v>2</v>
      </c>
      <c r="E59" s="11"/>
      <c r="F59" s="41"/>
      <c r="G59" s="41"/>
      <c r="H59" s="11"/>
      <c r="I59" s="1460"/>
      <c r="J59" s="1463"/>
      <c r="K59" s="1466"/>
      <c r="L59" s="1469"/>
      <c r="M59" s="1472"/>
    </row>
    <row r="60" spans="1:13" ht="14.4">
      <c r="A60" s="1454"/>
      <c r="B60" s="1455"/>
      <c r="C60" s="1456"/>
      <c r="D60" s="206" t="s">
        <v>32</v>
      </c>
      <c r="E60" s="12"/>
      <c r="F60" s="40"/>
      <c r="G60" s="40"/>
      <c r="H60" s="12"/>
      <c r="I60" s="1461"/>
      <c r="J60" s="1464"/>
      <c r="K60" s="1467"/>
      <c r="L60" s="1470"/>
      <c r="M60" s="1473"/>
    </row>
    <row r="61" spans="1:13" ht="14.4">
      <c r="A61" s="1454"/>
      <c r="B61" s="1455"/>
      <c r="C61" s="1456"/>
      <c r="D61" s="209" t="s">
        <v>33</v>
      </c>
      <c r="E61" s="12"/>
      <c r="F61" s="40"/>
      <c r="G61" s="40"/>
      <c r="H61" s="12"/>
      <c r="I61" s="1461"/>
      <c r="J61" s="1464"/>
      <c r="K61" s="1467"/>
      <c r="L61" s="1470"/>
      <c r="M61" s="1473"/>
    </row>
    <row r="62" spans="1:13" ht="15" thickBot="1">
      <c r="A62" s="1457"/>
      <c r="B62" s="1458"/>
      <c r="C62" s="1459"/>
      <c r="D62" s="210" t="s">
        <v>33</v>
      </c>
      <c r="E62" s="13"/>
      <c r="F62" s="42"/>
      <c r="G62" s="42"/>
      <c r="H62" s="13"/>
      <c r="I62" s="1462"/>
      <c r="J62" s="1465"/>
      <c r="K62" s="1468"/>
      <c r="L62" s="1471"/>
      <c r="M62" s="1474"/>
    </row>
    <row r="63" spans="1:13" ht="20.25" customHeight="1">
      <c r="A63" s="289" t="s">
        <v>1042</v>
      </c>
      <c r="B63" s="289"/>
      <c r="C63" s="289"/>
      <c r="D63" s="290"/>
      <c r="E63" s="72"/>
      <c r="F63" s="73"/>
      <c r="G63" s="73"/>
      <c r="H63" s="72"/>
      <c r="I63" s="266"/>
      <c r="J63" s="71"/>
      <c r="K63" s="71"/>
      <c r="L63" s="71"/>
      <c r="M63" s="71"/>
    </row>
    <row r="64" spans="1:13" ht="20.25" customHeight="1">
      <c r="A64" s="286" t="s">
        <v>1043</v>
      </c>
      <c r="B64" s="291"/>
      <c r="C64" s="291"/>
      <c r="E64" s="271"/>
      <c r="F64" s="271"/>
      <c r="G64" s="271"/>
      <c r="H64" s="271"/>
      <c r="I64" s="263"/>
      <c r="J64" s="18"/>
      <c r="K64" s="18"/>
      <c r="L64" s="18"/>
      <c r="M64" s="18"/>
    </row>
    <row r="65" spans="1:13" ht="20.25" customHeight="1">
      <c r="A65" s="287" t="s">
        <v>139</v>
      </c>
      <c r="J65" s="278"/>
      <c r="K65" s="278"/>
      <c r="L65" s="278"/>
      <c r="M65" s="278"/>
    </row>
    <row r="66" spans="1:13" ht="20.25" customHeight="1">
      <c r="A66" s="288" t="s">
        <v>130</v>
      </c>
      <c r="J66" s="7"/>
      <c r="K66" s="7"/>
      <c r="L66" s="7"/>
      <c r="M66" s="7"/>
    </row>
    <row r="67" spans="1:13" ht="20.25" customHeight="1">
      <c r="A67" s="287"/>
      <c r="J67" s="278"/>
      <c r="K67" s="278"/>
      <c r="L67" s="278"/>
      <c r="M67" s="278"/>
    </row>
  </sheetData>
  <customSheetViews>
    <customSheetView guid="{7A00AC99-C952-49F6-B680-B603633D281E}"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1"/>
      <headerFooter alignWithMargins="0">
        <oddHeader xml:space="preserve">&amp;L&amp;18　　　　　様式６&amp;R&amp;"ＭＳ Ｐゴシック,太字"&amp;12 </oddHeader>
        <oddFooter>&amp;C&amp;P/&amp;N</oddFooter>
      </headerFooter>
    </customSheetView>
    <customSheetView guid="{00C02763-35C5-46C5-838A-029350C097CB}"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2"/>
      <headerFooter alignWithMargins="0">
        <oddHeader xml:space="preserve">&amp;L&amp;18　　　　　様式６&amp;R&amp;"ＭＳ Ｐゴシック,太字"&amp;12 </oddHeader>
        <oddFooter>&amp;C&amp;P/&amp;N</oddFooter>
      </headerFooter>
    </customSheetView>
    <customSheetView guid="{91C2A9E4-FF26-4931-8E34-D820D22EBFE1}"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3"/>
      <headerFooter alignWithMargins="0">
        <oddHeader xml:space="preserve">&amp;L&amp;18　　　　　様式６&amp;R&amp;"ＭＳ Ｐゴシック,太字"&amp;12 </oddHeader>
        <oddFooter>&amp;C&amp;P/&amp;N</oddFooter>
      </headerFooter>
    </customSheetView>
    <customSheetView guid="{EFE33A2F-60D7-4D3D-ADD4-BE01598E99BC}"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4"/>
      <headerFooter alignWithMargins="0">
        <oddHeader xml:space="preserve">&amp;L&amp;18　　　　　様式６&amp;R&amp;"ＭＳ Ｐゴシック,太字"&amp;12 </oddHeader>
        <oddFooter>&amp;C&amp;P/&amp;N</oddFooter>
      </headerFooter>
    </customSheetView>
    <customSheetView guid="{E43E7C0D-6C6B-4033-B8B4-4825F835CEA2}"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5"/>
      <headerFooter alignWithMargins="0">
        <oddHeader xml:space="preserve">&amp;L&amp;18　　　　　様式６&amp;R&amp;"ＭＳ Ｐゴシック,太字"&amp;12 </oddHeader>
        <oddFooter>&amp;C&amp;P/&amp;N</oddFooter>
      </headerFooter>
    </customSheetView>
    <customSheetView guid="{67D00834-D6C2-4B8A-8E69-334E66599ADB}"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6"/>
      <headerFooter alignWithMargins="0">
        <oddHeader xml:space="preserve">&amp;L&amp;18　　　　　様式６&amp;R&amp;"ＭＳ Ｐゴシック,太字"&amp;12 </oddHeader>
        <oddFooter>&amp;C&amp;P/&amp;N</oddFooter>
      </headerFooter>
    </customSheetView>
    <customSheetView guid="{4FB8370B-FC8A-467B-B796-3BD25ABEA806}"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7"/>
      <headerFooter alignWithMargins="0">
        <oddHeader xml:space="preserve">&amp;L&amp;18　　　　　様式６&amp;R&amp;"ＭＳ Ｐゴシック,太字"&amp;12 </oddHeader>
        <oddFooter>&amp;C&amp;P/&amp;N</oddFooter>
      </headerFooter>
    </customSheetView>
    <customSheetView guid="{6ED85C4B-DE61-48B6-BF5D-2E0266484EC0}"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8"/>
      <headerFooter alignWithMargins="0">
        <oddHeader xml:space="preserve">&amp;L&amp;18　　　　　様式６&amp;R&amp;"ＭＳ Ｐゴシック,太字"&amp;12 </oddHeader>
        <oddFooter>&amp;C&amp;P/&amp;N</oddFooter>
      </headerFooter>
    </customSheetView>
    <customSheetView guid="{48A8C26C-2E6C-4496-99DA-F5181B6D5F4F}"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9"/>
      <headerFooter alignWithMargins="0">
        <oddHeader xml:space="preserve">&amp;L&amp;18　　　　　様式６&amp;R&amp;"ＭＳ Ｐゴシック,太字"&amp;12 </oddHeader>
        <oddFooter>&amp;C&amp;P/&amp;N</oddFooter>
      </headerFooter>
    </customSheetView>
    <customSheetView guid="{F75EB0C6-A5CF-4E65-9A79-1E3C11FE9EE9}"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10"/>
      <headerFooter alignWithMargins="0">
        <oddHeader xml:space="preserve">&amp;L&amp;18　　　　　様式６&amp;R&amp;"ＭＳ Ｐゴシック,太字"&amp;12 </oddHeader>
        <oddFooter>&amp;C&amp;P/&amp;N</oddFooter>
      </headerFooter>
    </customSheetView>
    <customSheetView guid="{7C6D8C4C-C6E2-46B1-A54F-21DB550C5D06}"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11"/>
      <headerFooter alignWithMargins="0">
        <oddHeader xml:space="preserve">&amp;L&amp;18　　　　　様式６&amp;R&amp;"ＭＳ Ｐゴシック,太字"&amp;12 </oddHeader>
        <oddFooter>&amp;C&amp;P/&amp;N</oddFooter>
      </headerFooter>
    </customSheetView>
    <customSheetView guid="{686C140A-BC75-474C-B323-DE7E7673703D}"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12"/>
      <headerFooter alignWithMargins="0">
        <oddHeader xml:space="preserve">&amp;L&amp;18　　　　　様式６&amp;R&amp;"ＭＳ Ｐゴシック,太字"&amp;12 </oddHeader>
        <oddFooter>&amp;C&amp;P/&amp;N</oddFooter>
      </headerFooter>
    </customSheetView>
    <customSheetView guid="{746F9C95-3230-4510-AA85-993064D6DE50}"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13"/>
      <headerFooter alignWithMargins="0">
        <oddHeader xml:space="preserve">&amp;L&amp;18　　　　　様式６&amp;R&amp;"ＭＳ Ｐゴシック,太字"&amp;12 </oddHeader>
        <oddFooter>&amp;C&amp;P/&amp;N</oddFooter>
      </headerFooter>
    </customSheetView>
    <customSheetView guid="{286AEFDA-F5F6-4CD4-928C-1D5BCF3D5A02}"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14"/>
      <headerFooter alignWithMargins="0">
        <oddHeader xml:space="preserve">&amp;L&amp;18　　　　　様式６&amp;R&amp;"ＭＳ Ｐゴシック,太字"&amp;12 </oddHeader>
        <oddFooter>&amp;C&amp;P/&amp;N</oddFooter>
      </headerFooter>
    </customSheetView>
    <customSheetView guid="{BA237893-A2F8-4207-BB82-F1421F582871}"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15"/>
      <headerFooter alignWithMargins="0">
        <oddHeader xml:space="preserve">&amp;L&amp;18　　　　　様式６&amp;R&amp;"ＭＳ Ｐゴシック,太字"&amp;12 </oddHeader>
        <oddFooter>&amp;C&amp;P/&amp;N</oddFooter>
      </headerFooter>
    </customSheetView>
    <customSheetView guid="{077E155F-B449-49DB-BF13-C9D7D3AF2E17}"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16"/>
      <headerFooter alignWithMargins="0">
        <oddHeader xml:space="preserve">&amp;L&amp;18　　　　　様式６&amp;R&amp;"ＭＳ Ｐゴシック,太字"&amp;12 </oddHeader>
        <oddFooter>&amp;C&amp;P/&amp;N</oddFooter>
      </headerFooter>
    </customSheetView>
    <customSheetView guid="{474F27B7-45F4-48F1-B2C8-AED018DE879B}"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17"/>
      <headerFooter alignWithMargins="0">
        <oddHeader xml:space="preserve">&amp;L&amp;18　　　　　様式６&amp;R&amp;"ＭＳ Ｐゴシック,太字"&amp;12 </oddHeader>
        <oddFooter>&amp;C&amp;P/&amp;N</oddFooter>
      </headerFooter>
    </customSheetView>
    <customSheetView guid="{6763DF27-DDE4-4EA2-8175-3EE308949750}"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18"/>
      <headerFooter alignWithMargins="0">
        <oddHeader xml:space="preserve">&amp;L&amp;18　　　　　様式６&amp;R&amp;"ＭＳ Ｐゴシック,太字"&amp;12 </oddHeader>
        <oddFooter>&amp;C&amp;P/&amp;N</oddFooter>
      </headerFooter>
    </customSheetView>
    <customSheetView guid="{F37EB29B-9E49-46EA-A856-4BA0907C136B}"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19"/>
      <headerFooter alignWithMargins="0">
        <oddHeader xml:space="preserve">&amp;L&amp;18　　　　　様式６&amp;R&amp;"ＭＳ Ｐゴシック,太字"&amp;12 </oddHeader>
        <oddFooter>&amp;C&amp;P/&amp;N</oddFooter>
      </headerFooter>
    </customSheetView>
    <customSheetView guid="{B8EAC03D-9BA8-4F69-9756-0FBB8602DF8A}"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20"/>
      <headerFooter alignWithMargins="0">
        <oddHeader xml:space="preserve">&amp;L&amp;18　　　　　様式６&amp;R&amp;"ＭＳ Ｐゴシック,太字"&amp;12 </oddHeader>
        <oddFooter>&amp;C&amp;P/&amp;N</oddFooter>
      </headerFooter>
    </customSheetView>
    <customSheetView guid="{DA22CB91-4B6B-48B0-8325-CFB8631D4CDF}"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21"/>
      <headerFooter alignWithMargins="0">
        <oddHeader xml:space="preserve">&amp;L&amp;18　　　　　様式６&amp;R&amp;"ＭＳ Ｐゴシック,太字"&amp;12 </oddHeader>
        <oddFooter>&amp;C&amp;P/&amp;N</oddFooter>
      </headerFooter>
    </customSheetView>
    <customSheetView guid="{8D14B127-CE46-44DC-9A06-6C91B7006001}"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22"/>
      <headerFooter alignWithMargins="0">
        <oddHeader xml:space="preserve">&amp;L&amp;18　　　　　様式６&amp;R&amp;"ＭＳ Ｐゴシック,太字"&amp;12 </oddHeader>
        <oddFooter>&amp;C&amp;P/&amp;N</oddFooter>
      </headerFooter>
    </customSheetView>
    <customSheetView guid="{195120EB-34BA-408A-A974-091C66DFAB94}"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23"/>
      <headerFooter alignWithMargins="0">
        <oddHeader xml:space="preserve">&amp;L&amp;18　　　　　様式６&amp;R&amp;"ＭＳ Ｐゴシック,太字"&amp;12 </oddHeader>
        <oddFooter>&amp;C&amp;P/&amp;N</oddFooter>
      </headerFooter>
    </customSheetView>
    <customSheetView guid="{ED8D1864-DD4E-4697-90C3-07BD2751C295}"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24"/>
      <headerFooter alignWithMargins="0">
        <oddHeader xml:space="preserve">&amp;L&amp;18　　　　　様式６&amp;R&amp;"ＭＳ Ｐゴシック,太字"&amp;12 </oddHeader>
        <oddFooter>&amp;C&amp;P/&amp;N</oddFooter>
      </headerFooter>
    </customSheetView>
    <customSheetView guid="{9A692187-2967-4324-A35E-908BAEC51B2A}"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25"/>
      <headerFooter alignWithMargins="0">
        <oddHeader xml:space="preserve">&amp;L&amp;18　　　　　様式６&amp;R&amp;"ＭＳ Ｐゴシック,太字"&amp;12 </oddHeader>
        <oddFooter>&amp;C&amp;P/&amp;N</oddFooter>
      </headerFooter>
    </customSheetView>
    <customSheetView guid="{A763937E-446A-4928-8F42-29A905B91EDA}"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26"/>
      <headerFooter alignWithMargins="0">
        <oddHeader xml:space="preserve">&amp;L&amp;18　　　　　様式６&amp;R&amp;"ＭＳ Ｐゴシック,太字"&amp;12 </oddHeader>
        <oddFooter>&amp;C&amp;P/&amp;N</oddFooter>
      </headerFooter>
    </customSheetView>
    <customSheetView guid="{6CB4CA19-3EC0-4518-BCA3-526291B5F29A}"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27"/>
      <headerFooter alignWithMargins="0">
        <oddHeader xml:space="preserve">&amp;L&amp;18　　　　　様式６&amp;R&amp;"ＭＳ Ｐゴシック,太字"&amp;12 </oddHeader>
        <oddFooter>&amp;C&amp;P/&amp;N</oddFooter>
      </headerFooter>
    </customSheetView>
    <customSheetView guid="{2212A5A9-6870-48B3-AE1E-E100CE10C9A6}"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28"/>
      <headerFooter alignWithMargins="0">
        <oddHeader xml:space="preserve">&amp;L&amp;18　　　　　様式６&amp;R&amp;"ＭＳ Ｐゴシック,太字"&amp;12 </oddHeader>
        <oddFooter>&amp;C&amp;P/&amp;N</oddFooter>
      </headerFooter>
    </customSheetView>
    <customSheetView guid="{AEA5DD58-BC63-4BF6-8024-5E428F44863F}"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29"/>
      <headerFooter alignWithMargins="0">
        <oddHeader xml:space="preserve">&amp;L&amp;18　　　　　様式６&amp;R&amp;"ＭＳ Ｐゴシック,太字"&amp;12 </oddHeader>
        <oddFooter>&amp;C&amp;P/&amp;N</oddFooter>
      </headerFooter>
    </customSheetView>
    <customSheetView guid="{A9740F7C-916A-418C-A166-87E83260F243}"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30"/>
      <headerFooter alignWithMargins="0">
        <oddHeader xml:space="preserve">&amp;L&amp;18　　　　　様式６&amp;R&amp;"ＭＳ Ｐゴシック,太字"&amp;12 </oddHeader>
        <oddFooter>&amp;C&amp;P/&amp;N</oddFooter>
      </headerFooter>
    </customSheetView>
    <customSheetView guid="{1904D5FA-AADE-4FD2-BC03-EEF6842D3E08}"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31"/>
      <headerFooter alignWithMargins="0">
        <oddHeader xml:space="preserve">&amp;L&amp;18　　　　　様式６&amp;R&amp;"ＭＳ Ｐゴシック,太字"&amp;12 </oddHeader>
        <oddFooter>&amp;C&amp;P/&amp;N</oddFooter>
      </headerFooter>
    </customSheetView>
    <customSheetView guid="{8DB54C10-352E-414D-9A6C-249EC46D6C07}"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32"/>
      <headerFooter alignWithMargins="0">
        <oddHeader xml:space="preserve">&amp;L&amp;18　　　　　様式６&amp;R&amp;"ＭＳ Ｐゴシック,太字"&amp;12 </oddHeader>
        <oddFooter>&amp;C&amp;P/&amp;N</oddFooter>
      </headerFooter>
    </customSheetView>
    <customSheetView guid="{9FAA8A35-559A-4FA9-A8D5-72C61E918D9F}"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33"/>
      <headerFooter alignWithMargins="0">
        <oddHeader xml:space="preserve">&amp;L&amp;18　　　　　様式６&amp;R&amp;"ＭＳ Ｐゴシック,太字"&amp;12 </oddHeader>
        <oddFooter>&amp;C&amp;P/&amp;N</oddFooter>
      </headerFooter>
    </customSheetView>
    <customSheetView guid="{9B0902EB-ECDB-4FB0-A950-3C02467C2C15}"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34"/>
      <headerFooter alignWithMargins="0">
        <oddHeader xml:space="preserve">&amp;L&amp;18　　　　　様式６&amp;R&amp;"ＭＳ Ｐゴシック,太字"&amp;12 </oddHeader>
        <oddFooter>&amp;C&amp;P/&amp;N</oddFooter>
      </headerFooter>
    </customSheetView>
    <customSheetView guid="{661C07BE-73CE-497F-8606-4ABE0DAD5073}"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35"/>
      <headerFooter alignWithMargins="0">
        <oddHeader xml:space="preserve">&amp;L&amp;18　　　　　様式６&amp;R&amp;"ＭＳ Ｐゴシック,太字"&amp;12 </oddHeader>
        <oddFooter>&amp;C&amp;P/&amp;N</oddFooter>
      </headerFooter>
    </customSheetView>
    <customSheetView guid="{623A4A86-A924-4368-AA11-17C4CF89F9A4}"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36"/>
      <headerFooter alignWithMargins="0">
        <oddHeader xml:space="preserve">&amp;L&amp;18　　　　　様式６&amp;R&amp;"ＭＳ Ｐゴシック,太字"&amp;12 </oddHeader>
        <oddFooter>&amp;C&amp;P/&amp;N</oddFooter>
      </headerFooter>
    </customSheetView>
    <customSheetView guid="{92EA7FDE-D898-4697-9738-36577187C2B0}" scale="85" showPageBreaks="1" printArea="1" state="hidden" view="pageBreakPreview">
      <selection activeCell="A63" sqref="A63:B6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37"/>
      <headerFooter alignWithMargins="0">
        <oddHeader xml:space="preserve">&amp;L&amp;18　　　　　様式６&amp;R&amp;"ＭＳ Ｐゴシック,太字"&amp;12 </oddHeader>
        <oddFooter>&amp;C&amp;P/&amp;N</oddFooter>
      </headerFooter>
    </customSheetView>
  </customSheetViews>
  <mergeCells count="22">
    <mergeCell ref="A3:M3"/>
    <mergeCell ref="A5:A7"/>
    <mergeCell ref="B5:B7"/>
    <mergeCell ref="C5:C7"/>
    <mergeCell ref="D5:D7"/>
    <mergeCell ref="E5:E7"/>
    <mergeCell ref="F5:G5"/>
    <mergeCell ref="H5:H7"/>
    <mergeCell ref="I5:I7"/>
    <mergeCell ref="J5:J7"/>
    <mergeCell ref="M59:M62"/>
    <mergeCell ref="K5:K7"/>
    <mergeCell ref="L5:M5"/>
    <mergeCell ref="F6:F7"/>
    <mergeCell ref="G6:G7"/>
    <mergeCell ref="L6:L7"/>
    <mergeCell ref="M6:M7"/>
    <mergeCell ref="A59:C62"/>
    <mergeCell ref="I59:I62"/>
    <mergeCell ref="J59:J62"/>
    <mergeCell ref="K59:K62"/>
    <mergeCell ref="L59:L62"/>
  </mergeCells>
  <phoneticPr fontId="13"/>
  <printOptions horizontalCentered="1"/>
  <pageMargins left="0.39370078740157483" right="0.39370078740157483" top="0.78740157480314965" bottom="0.59055118110236227" header="0.51181102362204722" footer="0.39370078740157483"/>
  <pageSetup paperSize="8" scale="65" orientation="landscape" cellComments="asDisplayed" horizontalDpi="300" verticalDpi="300" r:id="rId38"/>
  <headerFooter alignWithMargins="0">
    <oddHeader xml:space="preserve">&amp;L&amp;18　　　　　様式６&amp;R&amp;"ＭＳ Ｐゴシック,太字"&amp;12 </oddHeader>
    <oddFooter>&amp;C&amp;P/&amp;N</oddFooter>
  </headerFooter>
  <colBreaks count="1" manualBreakCount="1">
    <brk id="13" max="1048575" man="1"/>
  </colBreaks>
  <drawing r:id="rId39"/>
  <legacyDrawing r:id="rId4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2"/>
  <sheetViews>
    <sheetView topLeftCell="A259" zoomScale="85" zoomScaleNormal="85" workbookViewId="0">
      <selection activeCell="D4" sqref="D4"/>
    </sheetView>
  </sheetViews>
  <sheetFormatPr defaultColWidth="9" defaultRowHeight="13.2"/>
  <cols>
    <col min="1" max="1" width="13.6640625" style="408" customWidth="1"/>
    <col min="2" max="2" width="11.109375" style="409" bestFit="1" customWidth="1"/>
    <col min="3" max="16384" width="9" style="409"/>
  </cols>
  <sheetData>
    <row r="1" spans="1:1">
      <c r="A1" s="408" t="s">
        <v>756</v>
      </c>
    </row>
    <row r="2" spans="1:1">
      <c r="A2" s="410" t="s">
        <v>757</v>
      </c>
    </row>
    <row r="3" spans="1:1">
      <c r="A3" s="410" t="s">
        <v>758</v>
      </c>
    </row>
    <row r="4" spans="1:1">
      <c r="A4" s="410" t="s">
        <v>759</v>
      </c>
    </row>
    <row r="5" spans="1:1">
      <c r="A5" s="410" t="s">
        <v>760</v>
      </c>
    </row>
    <row r="6" spans="1:1">
      <c r="A6" s="410" t="s">
        <v>761</v>
      </c>
    </row>
    <row r="7" spans="1:1">
      <c r="A7" s="410" t="s">
        <v>762</v>
      </c>
    </row>
    <row r="8" spans="1:1">
      <c r="A8" s="410" t="s">
        <v>763</v>
      </c>
    </row>
    <row r="9" spans="1:1">
      <c r="A9" s="410" t="s">
        <v>764</v>
      </c>
    </row>
    <row r="10" spans="1:1">
      <c r="A10" s="410" t="s">
        <v>765</v>
      </c>
    </row>
    <row r="11" spans="1:1">
      <c r="A11" s="410" t="s">
        <v>766</v>
      </c>
    </row>
    <row r="12" spans="1:1">
      <c r="A12" s="410" t="s">
        <v>767</v>
      </c>
    </row>
    <row r="13" spans="1:1">
      <c r="A13" s="410" t="s">
        <v>768</v>
      </c>
    </row>
    <row r="14" spans="1:1">
      <c r="A14" s="410" t="s">
        <v>769</v>
      </c>
    </row>
    <row r="15" spans="1:1">
      <c r="A15" s="410" t="s">
        <v>770</v>
      </c>
    </row>
    <row r="16" spans="1:1">
      <c r="A16" s="410" t="s">
        <v>771</v>
      </c>
    </row>
    <row r="17" spans="1:1">
      <c r="A17" s="410" t="s">
        <v>772</v>
      </c>
    </row>
    <row r="18" spans="1:1">
      <c r="A18" s="410" t="s">
        <v>773</v>
      </c>
    </row>
    <row r="19" spans="1:1">
      <c r="A19" s="410" t="s">
        <v>774</v>
      </c>
    </row>
    <row r="20" spans="1:1">
      <c r="A20" s="410" t="s">
        <v>775</v>
      </c>
    </row>
    <row r="21" spans="1:1">
      <c r="A21" s="410" t="s">
        <v>776</v>
      </c>
    </row>
    <row r="22" spans="1:1">
      <c r="A22" s="410" t="s">
        <v>777</v>
      </c>
    </row>
    <row r="23" spans="1:1">
      <c r="A23" s="410" t="s">
        <v>778</v>
      </c>
    </row>
    <row r="24" spans="1:1">
      <c r="A24" s="410" t="s">
        <v>779</v>
      </c>
    </row>
    <row r="25" spans="1:1">
      <c r="A25" s="410" t="s">
        <v>780</v>
      </c>
    </row>
    <row r="26" spans="1:1">
      <c r="A26" s="410" t="s">
        <v>781</v>
      </c>
    </row>
    <row r="27" spans="1:1">
      <c r="A27" s="410" t="s">
        <v>782</v>
      </c>
    </row>
    <row r="28" spans="1:1">
      <c r="A28" s="410" t="s">
        <v>783</v>
      </c>
    </row>
    <row r="29" spans="1:1">
      <c r="A29" s="410" t="s">
        <v>784</v>
      </c>
    </row>
    <row r="30" spans="1:1">
      <c r="A30" s="410" t="s">
        <v>785</v>
      </c>
    </row>
    <row r="31" spans="1:1">
      <c r="A31" s="410" t="s">
        <v>786</v>
      </c>
    </row>
    <row r="32" spans="1:1">
      <c r="A32" s="410" t="s">
        <v>787</v>
      </c>
    </row>
    <row r="33" spans="1:1">
      <c r="A33" s="410" t="s">
        <v>788</v>
      </c>
    </row>
    <row r="34" spans="1:1">
      <c r="A34" s="410" t="s">
        <v>789</v>
      </c>
    </row>
    <row r="35" spans="1:1">
      <c r="A35" s="410" t="s">
        <v>790</v>
      </c>
    </row>
    <row r="36" spans="1:1">
      <c r="A36" s="410" t="s">
        <v>791</v>
      </c>
    </row>
    <row r="37" spans="1:1">
      <c r="A37" s="410" t="s">
        <v>792</v>
      </c>
    </row>
    <row r="38" spans="1:1">
      <c r="A38" s="410" t="s">
        <v>793</v>
      </c>
    </row>
    <row r="39" spans="1:1">
      <c r="A39" s="410" t="s">
        <v>794</v>
      </c>
    </row>
    <row r="40" spans="1:1">
      <c r="A40" s="410" t="s">
        <v>795</v>
      </c>
    </row>
    <row r="41" spans="1:1">
      <c r="A41" s="410" t="s">
        <v>796</v>
      </c>
    </row>
    <row r="42" spans="1:1">
      <c r="A42" s="410" t="s">
        <v>797</v>
      </c>
    </row>
    <row r="43" spans="1:1">
      <c r="A43" s="410" t="s">
        <v>798</v>
      </c>
    </row>
    <row r="44" spans="1:1">
      <c r="A44" s="410" t="s">
        <v>799</v>
      </c>
    </row>
    <row r="45" spans="1:1">
      <c r="A45" s="410" t="s">
        <v>800</v>
      </c>
    </row>
    <row r="46" spans="1:1">
      <c r="A46" s="410" t="s">
        <v>801</v>
      </c>
    </row>
    <row r="47" spans="1:1">
      <c r="A47" s="410" t="s">
        <v>802</v>
      </c>
    </row>
    <row r="48" spans="1:1">
      <c r="A48" s="410" t="s">
        <v>803</v>
      </c>
    </row>
    <row r="49" spans="1:1">
      <c r="A49" s="410" t="s">
        <v>804</v>
      </c>
    </row>
    <row r="50" spans="1:1">
      <c r="A50" s="410" t="s">
        <v>805</v>
      </c>
    </row>
    <row r="51" spans="1:1">
      <c r="A51" s="410" t="s">
        <v>806</v>
      </c>
    </row>
    <row r="52" spans="1:1">
      <c r="A52" s="410" t="s">
        <v>807</v>
      </c>
    </row>
    <row r="53" spans="1:1">
      <c r="A53" s="410" t="s">
        <v>808</v>
      </c>
    </row>
    <row r="54" spans="1:1">
      <c r="A54" s="410" t="s">
        <v>809</v>
      </c>
    </row>
    <row r="55" spans="1:1">
      <c r="A55" s="410" t="s">
        <v>810</v>
      </c>
    </row>
    <row r="56" spans="1:1">
      <c r="A56" s="410" t="s">
        <v>811</v>
      </c>
    </row>
    <row r="57" spans="1:1">
      <c r="A57" s="410" t="s">
        <v>812</v>
      </c>
    </row>
    <row r="58" spans="1:1">
      <c r="A58" s="410" t="s">
        <v>813</v>
      </c>
    </row>
    <row r="59" spans="1:1">
      <c r="A59" s="410" t="s">
        <v>814</v>
      </c>
    </row>
    <row r="60" spans="1:1">
      <c r="A60" s="410" t="s">
        <v>815</v>
      </c>
    </row>
    <row r="61" spans="1:1">
      <c r="A61" s="410" t="s">
        <v>816</v>
      </c>
    </row>
    <row r="62" spans="1:1">
      <c r="A62" s="410" t="s">
        <v>817</v>
      </c>
    </row>
    <row r="63" spans="1:1">
      <c r="A63" s="410" t="s">
        <v>818</v>
      </c>
    </row>
    <row r="64" spans="1:1">
      <c r="A64" s="410" t="s">
        <v>819</v>
      </c>
    </row>
    <row r="65" spans="1:1">
      <c r="A65" s="410" t="s">
        <v>820</v>
      </c>
    </row>
    <row r="66" spans="1:1">
      <c r="A66" s="410" t="s">
        <v>821</v>
      </c>
    </row>
    <row r="67" spans="1:1">
      <c r="A67" s="410" t="s">
        <v>822</v>
      </c>
    </row>
    <row r="68" spans="1:1">
      <c r="A68" s="410" t="s">
        <v>823</v>
      </c>
    </row>
    <row r="69" spans="1:1">
      <c r="A69" s="410" t="s">
        <v>824</v>
      </c>
    </row>
    <row r="70" spans="1:1">
      <c r="A70" s="410" t="s">
        <v>825</v>
      </c>
    </row>
    <row r="71" spans="1:1">
      <c r="A71" s="410" t="s">
        <v>826</v>
      </c>
    </row>
    <row r="72" spans="1:1">
      <c r="A72" s="410" t="s">
        <v>827</v>
      </c>
    </row>
    <row r="73" spans="1:1">
      <c r="A73" s="410" t="s">
        <v>828</v>
      </c>
    </row>
    <row r="74" spans="1:1">
      <c r="A74" s="410" t="s">
        <v>829</v>
      </c>
    </row>
    <row r="75" spans="1:1">
      <c r="A75" s="410" t="s">
        <v>830</v>
      </c>
    </row>
    <row r="76" spans="1:1">
      <c r="A76" s="410" t="s">
        <v>831</v>
      </c>
    </row>
    <row r="77" spans="1:1">
      <c r="A77" s="410" t="s">
        <v>832</v>
      </c>
    </row>
    <row r="78" spans="1:1">
      <c r="A78" s="410" t="s">
        <v>833</v>
      </c>
    </row>
    <row r="79" spans="1:1">
      <c r="A79" s="410" t="s">
        <v>834</v>
      </c>
    </row>
    <row r="80" spans="1:1">
      <c r="A80" s="410" t="s">
        <v>835</v>
      </c>
    </row>
    <row r="81" spans="1:1">
      <c r="A81" s="410" t="s">
        <v>835</v>
      </c>
    </row>
    <row r="82" spans="1:1">
      <c r="A82" s="410" t="s">
        <v>836</v>
      </c>
    </row>
    <row r="83" spans="1:1">
      <c r="A83" s="410" t="s">
        <v>837</v>
      </c>
    </row>
    <row r="84" spans="1:1">
      <c r="A84" s="410" t="s">
        <v>838</v>
      </c>
    </row>
    <row r="85" spans="1:1">
      <c r="A85" s="410" t="s">
        <v>839</v>
      </c>
    </row>
    <row r="86" spans="1:1">
      <c r="A86" s="410" t="s">
        <v>840</v>
      </c>
    </row>
    <row r="87" spans="1:1">
      <c r="A87" s="410" t="s">
        <v>841</v>
      </c>
    </row>
    <row r="88" spans="1:1">
      <c r="A88" s="410" t="s">
        <v>842</v>
      </c>
    </row>
    <row r="89" spans="1:1">
      <c r="A89" s="410" t="s">
        <v>843</v>
      </c>
    </row>
    <row r="90" spans="1:1">
      <c r="A90" s="410" t="s">
        <v>844</v>
      </c>
    </row>
    <row r="91" spans="1:1">
      <c r="A91" s="410" t="s">
        <v>845</v>
      </c>
    </row>
    <row r="92" spans="1:1">
      <c r="A92" s="410" t="s">
        <v>846</v>
      </c>
    </row>
    <row r="93" spans="1:1">
      <c r="A93" s="410" t="s">
        <v>847</v>
      </c>
    </row>
    <row r="94" spans="1:1">
      <c r="A94" s="410" t="s">
        <v>848</v>
      </c>
    </row>
    <row r="95" spans="1:1">
      <c r="A95" s="410" t="s">
        <v>849</v>
      </c>
    </row>
    <row r="96" spans="1:1">
      <c r="A96" s="410" t="s">
        <v>850</v>
      </c>
    </row>
    <row r="97" spans="1:1">
      <c r="A97" s="410" t="s">
        <v>851</v>
      </c>
    </row>
    <row r="98" spans="1:1">
      <c r="A98" s="410" t="s">
        <v>852</v>
      </c>
    </row>
    <row r="99" spans="1:1">
      <c r="A99" s="410" t="s">
        <v>853</v>
      </c>
    </row>
    <row r="100" spans="1:1">
      <c r="A100" s="410" t="s">
        <v>854</v>
      </c>
    </row>
    <row r="101" spans="1:1">
      <c r="A101" s="410" t="s">
        <v>855</v>
      </c>
    </row>
    <row r="102" spans="1:1">
      <c r="A102" s="410" t="s">
        <v>856</v>
      </c>
    </row>
    <row r="103" spans="1:1">
      <c r="A103" s="410" t="s">
        <v>857</v>
      </c>
    </row>
    <row r="104" spans="1:1">
      <c r="A104" s="410" t="s">
        <v>858</v>
      </c>
    </row>
    <row r="105" spans="1:1">
      <c r="A105" s="410" t="s">
        <v>859</v>
      </c>
    </row>
    <row r="106" spans="1:1">
      <c r="A106" s="410" t="s">
        <v>860</v>
      </c>
    </row>
    <row r="107" spans="1:1">
      <c r="A107" s="410" t="s">
        <v>861</v>
      </c>
    </row>
    <row r="108" spans="1:1">
      <c r="A108" s="410" t="s">
        <v>862</v>
      </c>
    </row>
    <row r="109" spans="1:1">
      <c r="A109" s="410" t="s">
        <v>863</v>
      </c>
    </row>
    <row r="110" spans="1:1">
      <c r="A110" s="410" t="s">
        <v>864</v>
      </c>
    </row>
    <row r="111" spans="1:1">
      <c r="A111" s="410" t="s">
        <v>865</v>
      </c>
    </row>
    <row r="112" spans="1:1">
      <c r="A112" s="410" t="s">
        <v>866</v>
      </c>
    </row>
    <row r="113" spans="1:1">
      <c r="A113" s="410" t="s">
        <v>867</v>
      </c>
    </row>
    <row r="114" spans="1:1">
      <c r="A114" s="410" t="s">
        <v>868</v>
      </c>
    </row>
    <row r="115" spans="1:1">
      <c r="A115" s="410" t="s">
        <v>869</v>
      </c>
    </row>
    <row r="116" spans="1:1">
      <c r="A116" s="410" t="s">
        <v>870</v>
      </c>
    </row>
    <row r="117" spans="1:1">
      <c r="A117" s="410" t="s">
        <v>871</v>
      </c>
    </row>
    <row r="118" spans="1:1">
      <c r="A118" s="410" t="s">
        <v>872</v>
      </c>
    </row>
    <row r="119" spans="1:1">
      <c r="A119" s="410" t="s">
        <v>873</v>
      </c>
    </row>
    <row r="120" spans="1:1">
      <c r="A120" s="410" t="s">
        <v>874</v>
      </c>
    </row>
    <row r="121" spans="1:1">
      <c r="A121" s="410" t="s">
        <v>875</v>
      </c>
    </row>
    <row r="122" spans="1:1">
      <c r="A122" s="410" t="s">
        <v>876</v>
      </c>
    </row>
    <row r="123" spans="1:1">
      <c r="A123" s="410" t="s">
        <v>877</v>
      </c>
    </row>
    <row r="124" spans="1:1">
      <c r="A124" s="410" t="s">
        <v>878</v>
      </c>
    </row>
    <row r="125" spans="1:1">
      <c r="A125" s="410" t="s">
        <v>879</v>
      </c>
    </row>
    <row r="126" spans="1:1">
      <c r="A126" s="410" t="s">
        <v>880</v>
      </c>
    </row>
    <row r="127" spans="1:1">
      <c r="A127" s="410" t="s">
        <v>881</v>
      </c>
    </row>
    <row r="128" spans="1:1">
      <c r="A128" s="410" t="s">
        <v>882</v>
      </c>
    </row>
    <row r="129" spans="1:1">
      <c r="A129" s="410" t="s">
        <v>883</v>
      </c>
    </row>
    <row r="130" spans="1:1">
      <c r="A130" s="410" t="s">
        <v>884</v>
      </c>
    </row>
    <row r="131" spans="1:1">
      <c r="A131" s="410" t="s">
        <v>885</v>
      </c>
    </row>
    <row r="132" spans="1:1">
      <c r="A132" s="410" t="s">
        <v>886</v>
      </c>
    </row>
    <row r="133" spans="1:1">
      <c r="A133" s="410" t="s">
        <v>887</v>
      </c>
    </row>
    <row r="134" spans="1:1">
      <c r="A134" s="410" t="s">
        <v>888</v>
      </c>
    </row>
    <row r="135" spans="1:1">
      <c r="A135" s="410" t="s">
        <v>889</v>
      </c>
    </row>
    <row r="136" spans="1:1">
      <c r="A136" s="410" t="s">
        <v>890</v>
      </c>
    </row>
    <row r="137" spans="1:1">
      <c r="A137" s="410" t="s">
        <v>891</v>
      </c>
    </row>
    <row r="138" spans="1:1">
      <c r="A138" s="410" t="s">
        <v>892</v>
      </c>
    </row>
    <row r="139" spans="1:1">
      <c r="A139" s="410" t="s">
        <v>893</v>
      </c>
    </row>
    <row r="140" spans="1:1">
      <c r="A140" s="410" t="s">
        <v>894</v>
      </c>
    </row>
    <row r="141" spans="1:1">
      <c r="A141" s="410" t="s">
        <v>895</v>
      </c>
    </row>
    <row r="142" spans="1:1">
      <c r="A142" s="410" t="s">
        <v>896</v>
      </c>
    </row>
    <row r="143" spans="1:1">
      <c r="A143" s="410" t="s">
        <v>897</v>
      </c>
    </row>
    <row r="144" spans="1:1">
      <c r="A144" s="410" t="s">
        <v>898</v>
      </c>
    </row>
    <row r="145" spans="1:1">
      <c r="A145" s="410" t="s">
        <v>899</v>
      </c>
    </row>
    <row r="146" spans="1:1">
      <c r="A146" s="410" t="s">
        <v>900</v>
      </c>
    </row>
    <row r="147" spans="1:1">
      <c r="A147" s="410" t="s">
        <v>901</v>
      </c>
    </row>
    <row r="148" spans="1:1">
      <c r="A148" s="410" t="s">
        <v>902</v>
      </c>
    </row>
    <row r="149" spans="1:1">
      <c r="A149" s="410" t="s">
        <v>903</v>
      </c>
    </row>
    <row r="150" spans="1:1">
      <c r="A150" s="410" t="s">
        <v>904</v>
      </c>
    </row>
    <row r="151" spans="1:1">
      <c r="A151" s="410" t="s">
        <v>905</v>
      </c>
    </row>
    <row r="152" spans="1:1">
      <c r="A152" s="410" t="s">
        <v>906</v>
      </c>
    </row>
    <row r="153" spans="1:1">
      <c r="A153" s="410" t="s">
        <v>907</v>
      </c>
    </row>
    <row r="154" spans="1:1">
      <c r="A154" s="410" t="s">
        <v>908</v>
      </c>
    </row>
    <row r="155" spans="1:1">
      <c r="A155" s="410" t="s">
        <v>909</v>
      </c>
    </row>
    <row r="156" spans="1:1">
      <c r="A156" s="410" t="s">
        <v>910</v>
      </c>
    </row>
    <row r="157" spans="1:1">
      <c r="A157" s="410" t="s">
        <v>911</v>
      </c>
    </row>
    <row r="158" spans="1:1">
      <c r="A158" s="410" t="s">
        <v>912</v>
      </c>
    </row>
    <row r="159" spans="1:1">
      <c r="A159" s="410" t="s">
        <v>913</v>
      </c>
    </row>
    <row r="160" spans="1:1">
      <c r="A160" s="410" t="s">
        <v>914</v>
      </c>
    </row>
    <row r="161" spans="1:1">
      <c r="A161" s="410" t="s">
        <v>915</v>
      </c>
    </row>
    <row r="162" spans="1:1">
      <c r="A162" s="410" t="s">
        <v>916</v>
      </c>
    </row>
    <row r="163" spans="1:1">
      <c r="A163" s="410" t="s">
        <v>917</v>
      </c>
    </row>
    <row r="164" spans="1:1">
      <c r="A164" s="410" t="s">
        <v>918</v>
      </c>
    </row>
    <row r="165" spans="1:1">
      <c r="A165" s="410" t="s">
        <v>919</v>
      </c>
    </row>
    <row r="166" spans="1:1">
      <c r="A166" s="410" t="s">
        <v>920</v>
      </c>
    </row>
    <row r="167" spans="1:1">
      <c r="A167" s="410" t="s">
        <v>921</v>
      </c>
    </row>
    <row r="168" spans="1:1">
      <c r="A168" s="410" t="s">
        <v>922</v>
      </c>
    </row>
    <row r="169" spans="1:1">
      <c r="A169" s="410" t="s">
        <v>923</v>
      </c>
    </row>
    <row r="170" spans="1:1">
      <c r="A170" s="410" t="s">
        <v>924</v>
      </c>
    </row>
    <row r="171" spans="1:1">
      <c r="A171" s="410" t="s">
        <v>925</v>
      </c>
    </row>
    <row r="172" spans="1:1">
      <c r="A172" s="410" t="s">
        <v>926</v>
      </c>
    </row>
    <row r="173" spans="1:1">
      <c r="A173" s="410" t="s">
        <v>927</v>
      </c>
    </row>
    <row r="174" spans="1:1">
      <c r="A174" s="410" t="s">
        <v>928</v>
      </c>
    </row>
    <row r="175" spans="1:1">
      <c r="A175" s="410" t="s">
        <v>929</v>
      </c>
    </row>
    <row r="176" spans="1:1">
      <c r="A176" s="410" t="s">
        <v>930</v>
      </c>
    </row>
    <row r="177" spans="1:1">
      <c r="A177" s="410" t="s">
        <v>931</v>
      </c>
    </row>
    <row r="178" spans="1:1">
      <c r="A178" s="410" t="s">
        <v>932</v>
      </c>
    </row>
    <row r="179" spans="1:1">
      <c r="A179" s="410" t="s">
        <v>933</v>
      </c>
    </row>
    <row r="180" spans="1:1">
      <c r="A180" s="410" t="s">
        <v>934</v>
      </c>
    </row>
    <row r="181" spans="1:1">
      <c r="A181" s="410" t="s">
        <v>935</v>
      </c>
    </row>
    <row r="182" spans="1:1">
      <c r="A182" s="410" t="s">
        <v>936</v>
      </c>
    </row>
    <row r="183" spans="1:1">
      <c r="A183" s="410" t="s">
        <v>937</v>
      </c>
    </row>
    <row r="184" spans="1:1">
      <c r="A184" s="410" t="s">
        <v>938</v>
      </c>
    </row>
    <row r="185" spans="1:1">
      <c r="A185" s="410" t="s">
        <v>939</v>
      </c>
    </row>
    <row r="186" spans="1:1">
      <c r="A186" s="410" t="s">
        <v>940</v>
      </c>
    </row>
    <row r="187" spans="1:1">
      <c r="A187" s="410" t="s">
        <v>941</v>
      </c>
    </row>
    <row r="188" spans="1:1">
      <c r="A188" s="410" t="s">
        <v>942</v>
      </c>
    </row>
    <row r="189" spans="1:1">
      <c r="A189" s="410" t="s">
        <v>943</v>
      </c>
    </row>
    <row r="190" spans="1:1">
      <c r="A190" s="410" t="s">
        <v>944</v>
      </c>
    </row>
    <row r="191" spans="1:1">
      <c r="A191" s="410" t="s">
        <v>945</v>
      </c>
    </row>
    <row r="192" spans="1:1">
      <c r="A192" s="410" t="s">
        <v>946</v>
      </c>
    </row>
    <row r="193" spans="1:1">
      <c r="A193" s="410" t="s">
        <v>947</v>
      </c>
    </row>
    <row r="194" spans="1:1">
      <c r="A194" s="410" t="s">
        <v>948</v>
      </c>
    </row>
    <row r="195" spans="1:1">
      <c r="A195" s="410" t="s">
        <v>949</v>
      </c>
    </row>
    <row r="196" spans="1:1">
      <c r="A196" s="410" t="s">
        <v>950</v>
      </c>
    </row>
    <row r="197" spans="1:1">
      <c r="A197" s="410" t="s">
        <v>951</v>
      </c>
    </row>
    <row r="198" spans="1:1">
      <c r="A198" s="410" t="s">
        <v>952</v>
      </c>
    </row>
    <row r="199" spans="1:1">
      <c r="A199" s="410" t="s">
        <v>953</v>
      </c>
    </row>
    <row r="200" spans="1:1">
      <c r="A200" s="410" t="s">
        <v>954</v>
      </c>
    </row>
    <row r="201" spans="1:1">
      <c r="A201" s="410" t="s">
        <v>955</v>
      </c>
    </row>
    <row r="202" spans="1:1">
      <c r="A202" s="410" t="s">
        <v>956</v>
      </c>
    </row>
    <row r="203" spans="1:1">
      <c r="A203" s="410" t="s">
        <v>957</v>
      </c>
    </row>
    <row r="204" spans="1:1">
      <c r="A204" s="410" t="s">
        <v>958</v>
      </c>
    </row>
    <row r="205" spans="1:1">
      <c r="A205" s="410" t="s">
        <v>959</v>
      </c>
    </row>
    <row r="206" spans="1:1">
      <c r="A206" s="410" t="s">
        <v>960</v>
      </c>
    </row>
    <row r="207" spans="1:1">
      <c r="A207" s="410" t="s">
        <v>961</v>
      </c>
    </row>
    <row r="208" spans="1:1">
      <c r="A208" s="410" t="s">
        <v>962</v>
      </c>
    </row>
    <row r="209" spans="1:1">
      <c r="A209" s="410" t="s">
        <v>963</v>
      </c>
    </row>
    <row r="210" spans="1:1">
      <c r="A210" s="410" t="s">
        <v>964</v>
      </c>
    </row>
    <row r="211" spans="1:1">
      <c r="A211" s="410" t="s">
        <v>965</v>
      </c>
    </row>
    <row r="212" spans="1:1">
      <c r="A212" s="410" t="s">
        <v>966</v>
      </c>
    </row>
    <row r="213" spans="1:1">
      <c r="A213" s="410" t="s">
        <v>967</v>
      </c>
    </row>
    <row r="214" spans="1:1">
      <c r="A214" s="410" t="s">
        <v>968</v>
      </c>
    </row>
    <row r="215" spans="1:1">
      <c r="A215" s="410" t="s">
        <v>969</v>
      </c>
    </row>
    <row r="216" spans="1:1">
      <c r="A216" s="410" t="s">
        <v>970</v>
      </c>
    </row>
    <row r="217" spans="1:1">
      <c r="A217" s="410" t="s">
        <v>971</v>
      </c>
    </row>
    <row r="218" spans="1:1">
      <c r="A218" s="410" t="s">
        <v>972</v>
      </c>
    </row>
    <row r="219" spans="1:1">
      <c r="A219" s="410" t="s">
        <v>973</v>
      </c>
    </row>
    <row r="220" spans="1:1">
      <c r="A220" s="410" t="s">
        <v>974</v>
      </c>
    </row>
    <row r="221" spans="1:1">
      <c r="A221" s="410" t="s">
        <v>975</v>
      </c>
    </row>
    <row r="222" spans="1:1">
      <c r="A222" s="410" t="s">
        <v>976</v>
      </c>
    </row>
    <row r="223" spans="1:1">
      <c r="A223" s="410" t="s">
        <v>977</v>
      </c>
    </row>
    <row r="224" spans="1:1">
      <c r="A224" s="410" t="s">
        <v>978</v>
      </c>
    </row>
    <row r="225" spans="1:1">
      <c r="A225" s="410" t="s">
        <v>979</v>
      </c>
    </row>
    <row r="226" spans="1:1">
      <c r="A226" s="410" t="s">
        <v>980</v>
      </c>
    </row>
    <row r="227" spans="1:1">
      <c r="A227" s="410" t="s">
        <v>981</v>
      </c>
    </row>
    <row r="228" spans="1:1">
      <c r="A228" s="410" t="s">
        <v>982</v>
      </c>
    </row>
    <row r="229" spans="1:1">
      <c r="A229" s="410" t="s">
        <v>983</v>
      </c>
    </row>
    <row r="230" spans="1:1">
      <c r="A230" s="410" t="s">
        <v>984</v>
      </c>
    </row>
    <row r="231" spans="1:1">
      <c r="A231" s="410" t="s">
        <v>985</v>
      </c>
    </row>
    <row r="232" spans="1:1">
      <c r="A232" s="410" t="s">
        <v>986</v>
      </c>
    </row>
    <row r="233" spans="1:1">
      <c r="A233" s="410" t="s">
        <v>987</v>
      </c>
    </row>
    <row r="234" spans="1:1">
      <c r="A234" s="410" t="s">
        <v>988</v>
      </c>
    </row>
    <row r="235" spans="1:1">
      <c r="A235" s="410" t="s">
        <v>989</v>
      </c>
    </row>
    <row r="236" spans="1:1">
      <c r="A236" s="410" t="s">
        <v>990</v>
      </c>
    </row>
    <row r="237" spans="1:1">
      <c r="A237" s="410" t="s">
        <v>991</v>
      </c>
    </row>
    <row r="238" spans="1:1">
      <c r="A238" s="410" t="s">
        <v>992</v>
      </c>
    </row>
    <row r="239" spans="1:1">
      <c r="A239" s="411" t="s">
        <v>993</v>
      </c>
    </row>
    <row r="240" spans="1:1">
      <c r="A240" s="411" t="s">
        <v>994</v>
      </c>
    </row>
    <row r="241" spans="1:1">
      <c r="A241" s="411" t="s">
        <v>995</v>
      </c>
    </row>
    <row r="242" spans="1:1">
      <c r="A242" s="411" t="s">
        <v>996</v>
      </c>
    </row>
    <row r="243" spans="1:1">
      <c r="A243" s="411" t="s">
        <v>997</v>
      </c>
    </row>
    <row r="244" spans="1:1">
      <c r="A244" s="411" t="s">
        <v>998</v>
      </c>
    </row>
    <row r="245" spans="1:1">
      <c r="A245" s="411" t="s">
        <v>999</v>
      </c>
    </row>
    <row r="246" spans="1:1">
      <c r="A246" s="411" t="s">
        <v>1000</v>
      </c>
    </row>
    <row r="247" spans="1:1">
      <c r="A247" s="411" t="s">
        <v>1001</v>
      </c>
    </row>
    <row r="248" spans="1:1">
      <c r="A248" s="411" t="s">
        <v>1002</v>
      </c>
    </row>
    <row r="249" spans="1:1">
      <c r="A249" s="411" t="s">
        <v>1003</v>
      </c>
    </row>
    <row r="250" spans="1:1">
      <c r="A250" s="411" t="s">
        <v>1004</v>
      </c>
    </row>
    <row r="251" spans="1:1">
      <c r="A251" s="411" t="s">
        <v>1005</v>
      </c>
    </row>
    <row r="252" spans="1:1">
      <c r="A252" s="411" t="s">
        <v>1006</v>
      </c>
    </row>
    <row r="253" spans="1:1">
      <c r="A253" s="411" t="s">
        <v>1007</v>
      </c>
    </row>
    <row r="254" spans="1:1">
      <c r="A254" s="411" t="s">
        <v>1008</v>
      </c>
    </row>
    <row r="255" spans="1:1">
      <c r="A255" s="411" t="s">
        <v>1009</v>
      </c>
    </row>
    <row r="256" spans="1:1">
      <c r="A256" s="411" t="s">
        <v>1010</v>
      </c>
    </row>
    <row r="257" spans="1:1">
      <c r="A257" s="411" t="s">
        <v>1011</v>
      </c>
    </row>
    <row r="258" spans="1:1">
      <c r="A258" s="411" t="s">
        <v>1012</v>
      </c>
    </row>
    <row r="259" spans="1:1">
      <c r="A259" s="411" t="s">
        <v>1013</v>
      </c>
    </row>
    <row r="260" spans="1:1">
      <c r="A260" s="411" t="s">
        <v>1014</v>
      </c>
    </row>
    <row r="261" spans="1:1">
      <c r="A261" s="411" t="s">
        <v>1015</v>
      </c>
    </row>
    <row r="262" spans="1:1">
      <c r="A262" s="411" t="s">
        <v>1016</v>
      </c>
    </row>
    <row r="263" spans="1:1">
      <c r="A263" s="411" t="s">
        <v>1017</v>
      </c>
    </row>
    <row r="264" spans="1:1">
      <c r="A264" s="411" t="s">
        <v>1018</v>
      </c>
    </row>
    <row r="265" spans="1:1">
      <c r="A265" s="411" t="s">
        <v>1019</v>
      </c>
    </row>
    <row r="266" spans="1:1">
      <c r="A266" s="411" t="s">
        <v>1020</v>
      </c>
    </row>
    <row r="267" spans="1:1">
      <c r="A267" s="411" t="s">
        <v>1021</v>
      </c>
    </row>
    <row r="268" spans="1:1">
      <c r="A268" s="411" t="s">
        <v>1022</v>
      </c>
    </row>
    <row r="269" spans="1:1">
      <c r="A269" s="411" t="s">
        <v>1023</v>
      </c>
    </row>
    <row r="270" spans="1:1">
      <c r="A270" s="411" t="s">
        <v>1024</v>
      </c>
    </row>
    <row r="271" spans="1:1">
      <c r="A271" s="411" t="s">
        <v>1025</v>
      </c>
    </row>
    <row r="272" spans="1:1">
      <c r="A272" s="411" t="s">
        <v>1026</v>
      </c>
    </row>
    <row r="273" spans="1:1">
      <c r="A273" s="411" t="s">
        <v>1027</v>
      </c>
    </row>
    <row r="274" spans="1:1">
      <c r="A274" s="411" t="s">
        <v>1028</v>
      </c>
    </row>
    <row r="275" spans="1:1">
      <c r="A275" s="411" t="s">
        <v>1029</v>
      </c>
    </row>
    <row r="276" spans="1:1">
      <c r="A276" s="411" t="s">
        <v>1030</v>
      </c>
    </row>
    <row r="277" spans="1:1">
      <c r="A277" s="411" t="s">
        <v>1031</v>
      </c>
    </row>
    <row r="278" spans="1:1">
      <c r="A278" s="411" t="s">
        <v>1032</v>
      </c>
    </row>
    <row r="279" spans="1:1">
      <c r="A279" s="411" t="s">
        <v>1033</v>
      </c>
    </row>
    <row r="280" spans="1:1">
      <c r="A280" s="411" t="s">
        <v>1034</v>
      </c>
    </row>
    <row r="281" spans="1:1">
      <c r="A281" s="411" t="s">
        <v>1035</v>
      </c>
    </row>
    <row r="282" spans="1:1">
      <c r="A282" s="411" t="s">
        <v>1036</v>
      </c>
    </row>
  </sheetData>
  <customSheetViews>
    <customSheetView guid="{7A00AC99-C952-49F6-B680-B603633D281E}"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1"/>
    </customSheetView>
    <customSheetView guid="{00C02763-35C5-46C5-838A-029350C097CB}"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2"/>
    </customSheetView>
    <customSheetView guid="{91C2A9E4-FF26-4931-8E34-D820D22EBFE1}"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3"/>
    </customSheetView>
    <customSheetView guid="{EFE33A2F-60D7-4D3D-ADD4-BE01598E99BC}"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4"/>
    </customSheetView>
    <customSheetView guid="{E43E7C0D-6C6B-4033-B8B4-4825F835CEA2}"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5"/>
    </customSheetView>
    <customSheetView guid="{67D00834-D6C2-4B8A-8E69-334E66599ADB}"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6"/>
    </customSheetView>
    <customSheetView guid="{4FB8370B-FC8A-467B-B796-3BD25ABEA806}"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7"/>
    </customSheetView>
    <customSheetView guid="{6ED85C4B-DE61-48B6-BF5D-2E0266484EC0}"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8"/>
    </customSheetView>
    <customSheetView guid="{48A8C26C-2E6C-4496-99DA-F5181B6D5F4F}"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9"/>
    </customSheetView>
    <customSheetView guid="{F75EB0C6-A5CF-4E65-9A79-1E3C11FE9EE9}"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10"/>
    </customSheetView>
    <customSheetView guid="{7C6D8C4C-C6E2-46B1-A54F-21DB550C5D06}"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11"/>
    </customSheetView>
    <customSheetView guid="{686C140A-BC75-474C-B323-DE7E7673703D}"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12"/>
    </customSheetView>
    <customSheetView guid="{746F9C95-3230-4510-AA85-993064D6DE50}"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13"/>
    </customSheetView>
    <customSheetView guid="{286AEFDA-F5F6-4CD4-928C-1D5BCF3D5A02}"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14"/>
    </customSheetView>
    <customSheetView guid="{BA237893-A2F8-4207-BB82-F1421F582871}"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15"/>
    </customSheetView>
    <customSheetView guid="{077E155F-B449-49DB-BF13-C9D7D3AF2E17}"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16"/>
    </customSheetView>
    <customSheetView guid="{474F27B7-45F4-48F1-B2C8-AED018DE879B}"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17"/>
    </customSheetView>
    <customSheetView guid="{6763DF27-DDE4-4EA2-8175-3EE308949750}"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18"/>
    </customSheetView>
    <customSheetView guid="{F37EB29B-9E49-46EA-A856-4BA0907C136B}"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19"/>
    </customSheetView>
    <customSheetView guid="{B8EAC03D-9BA8-4F69-9756-0FBB8602DF8A}"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20"/>
    </customSheetView>
    <customSheetView guid="{DA22CB91-4B6B-48B0-8325-CFB8631D4CDF}"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21"/>
    </customSheetView>
    <customSheetView guid="{8D14B127-CE46-44DC-9A06-6C91B7006001}"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22"/>
    </customSheetView>
    <customSheetView guid="{195120EB-34BA-408A-A974-091C66DFAB94}"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23"/>
    </customSheetView>
    <customSheetView guid="{ED8D1864-DD4E-4697-90C3-07BD2751C295}"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24"/>
    </customSheetView>
    <customSheetView guid="{9A692187-2967-4324-A35E-908BAEC51B2A}"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25"/>
    </customSheetView>
    <customSheetView guid="{A763937E-446A-4928-8F42-29A905B91EDA}"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26"/>
    </customSheetView>
    <customSheetView guid="{6CB4CA19-3EC0-4518-BCA3-526291B5F29A}"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27"/>
    </customSheetView>
    <customSheetView guid="{2212A5A9-6870-48B3-AE1E-E100CE10C9A6}"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28"/>
    </customSheetView>
    <customSheetView guid="{AEA5DD58-BC63-4BF6-8024-5E428F44863F}"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29"/>
    </customSheetView>
    <customSheetView guid="{A9740F7C-916A-418C-A166-87E83260F243}"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30"/>
    </customSheetView>
    <customSheetView guid="{1904D5FA-AADE-4FD2-BC03-EEF6842D3E08}"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31"/>
    </customSheetView>
    <customSheetView guid="{8DB54C10-352E-414D-9A6C-249EC46D6C07}"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32"/>
    </customSheetView>
    <customSheetView guid="{9FAA8A35-559A-4FA9-A8D5-72C61E918D9F}"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33"/>
    </customSheetView>
    <customSheetView guid="{9B0902EB-ECDB-4FB0-A950-3C02467C2C15}"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34"/>
    </customSheetView>
    <customSheetView guid="{661C07BE-73CE-497F-8606-4ABE0DAD5073}"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35"/>
    </customSheetView>
    <customSheetView guid="{623A4A86-A924-4368-AA11-17C4CF89F9A4}" scale="85" showPageBreaks="1"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36"/>
    </customSheetView>
    <customSheetView guid="{92EA7FDE-D898-4697-9738-36577187C2B0}" scale="85" fitToPage="1" topLeftCell="A259">
      <selection activeCell="D4" sqref="D4"/>
      <rowBreaks count="1" manualBreakCount="1">
        <brk id="48" max="16383" man="1"/>
      </rowBreaks>
      <pageMargins left="0.51181102362204722" right="0.51181102362204722" top="0.35433070866141736" bottom="0.35433070866141736" header="0.31496062992125984" footer="0.31496062992125984"/>
      <pageSetup paperSize="9" scale="57" fitToHeight="0" orientation="portrait" r:id="rId37"/>
    </customSheetView>
  </customSheetViews>
  <phoneticPr fontId="13"/>
  <pageMargins left="0.51181102362204722" right="0.51181102362204722" top="0.35433070866141736" bottom="0.35433070866141736" header="0.31496062992125984" footer="0.31496062992125984"/>
  <pageSetup paperSize="9" scale="57" fitToHeight="0" orientation="portrait" r:id="rId38"/>
  <rowBreaks count="1" manualBreakCount="1">
    <brk id="4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2:AQ108"/>
  <sheetViews>
    <sheetView view="pageBreakPreview" topLeftCell="L7" zoomScale="85" zoomScaleNormal="100" zoomScaleSheetLayoutView="85" zoomScalePageLayoutView="85" workbookViewId="0">
      <selection activeCell="AN23" sqref="AN23"/>
    </sheetView>
  </sheetViews>
  <sheetFormatPr defaultColWidth="9" defaultRowHeight="13.2"/>
  <cols>
    <col min="1" max="1" width="6.6640625" style="278" customWidth="1"/>
    <col min="2" max="2" width="35.109375" style="278" customWidth="1"/>
    <col min="3" max="3" width="11.33203125" style="278" customWidth="1"/>
    <col min="4" max="5" width="12.6640625" style="278" customWidth="1"/>
    <col min="6" max="6" width="11.109375" style="278" customWidth="1"/>
    <col min="7" max="7" width="11.33203125" style="278" customWidth="1"/>
    <col min="8" max="8" width="33.109375" style="278" customWidth="1"/>
    <col min="9" max="9" width="13.6640625" style="278" customWidth="1"/>
    <col min="10" max="10" width="35.33203125" style="278" customWidth="1"/>
    <col min="11" max="11" width="14.33203125" style="278" customWidth="1"/>
    <col min="12" max="12" width="14.6640625" style="278" customWidth="1"/>
    <col min="13" max="14" width="12.6640625" style="278" customWidth="1"/>
    <col min="15" max="15" width="13.6640625" style="278" customWidth="1"/>
    <col min="16" max="16" width="32.109375" style="278" customWidth="1"/>
    <col min="17" max="17" width="17.33203125" style="278" customWidth="1"/>
    <col min="18" max="18" width="14.6640625" style="278" customWidth="1"/>
    <col min="19" max="19" width="14.109375" style="278" customWidth="1"/>
    <col min="20" max="20" width="22.6640625" style="278" customWidth="1"/>
    <col min="21" max="21" width="6.6640625" style="278" customWidth="1"/>
    <col min="22" max="22" width="4.6640625" style="278" customWidth="1"/>
    <col min="23" max="23" width="2.6640625" style="278" customWidth="1"/>
    <col min="24" max="24" width="4.6640625" style="278" customWidth="1"/>
    <col min="25" max="26" width="2.6640625" style="278" customWidth="1"/>
    <col min="27" max="27" width="6.6640625" style="278" customWidth="1"/>
    <col min="28" max="28" width="4.6640625" style="278" customWidth="1"/>
    <col min="29" max="29" width="2.6640625" style="278" customWidth="1"/>
    <col min="30" max="30" width="4.6640625" style="278" customWidth="1"/>
    <col min="31" max="32" width="2.6640625" style="278" customWidth="1"/>
    <col min="33" max="33" width="6.6640625" style="278" customWidth="1"/>
    <col min="34" max="34" width="4.6640625" style="278" customWidth="1"/>
    <col min="35" max="35" width="2.6640625" style="278" customWidth="1"/>
    <col min="36" max="36" width="4.6640625" style="278" customWidth="1"/>
    <col min="37" max="38" width="2.6640625" style="278" customWidth="1"/>
    <col min="39" max="39" width="15.6640625" style="278" customWidth="1"/>
    <col min="40" max="40" width="16.109375" style="278" customWidth="1"/>
    <col min="41" max="42" width="4.6640625" style="278" customWidth="1"/>
    <col min="43" max="43" width="5" style="278" customWidth="1"/>
    <col min="44" max="16384" width="9" style="278"/>
  </cols>
  <sheetData>
    <row r="2" spans="1:43" ht="19.2">
      <c r="A2" s="17" t="s">
        <v>47</v>
      </c>
      <c r="AA2" s="1"/>
      <c r="AB2" s="1"/>
    </row>
    <row r="3" spans="1:43" ht="21">
      <c r="A3" s="1201" t="s">
        <v>706</v>
      </c>
      <c r="B3" s="1201"/>
      <c r="C3" s="1201"/>
      <c r="D3" s="1201"/>
      <c r="E3" s="1201"/>
      <c r="F3" s="1201"/>
      <c r="G3" s="1201"/>
      <c r="H3" s="1201"/>
      <c r="I3" s="1201"/>
      <c r="J3" s="1201"/>
      <c r="K3" s="1201"/>
      <c r="L3" s="1201"/>
      <c r="M3" s="1201"/>
      <c r="N3" s="1201"/>
      <c r="O3" s="1201"/>
      <c r="P3" s="1201"/>
      <c r="Q3" s="1201"/>
      <c r="R3" s="1201"/>
      <c r="S3" s="1201"/>
      <c r="T3" s="1201"/>
      <c r="U3" s="346"/>
      <c r="V3" s="346"/>
      <c r="W3" s="346"/>
      <c r="X3" s="346"/>
      <c r="Y3" s="346"/>
      <c r="Z3" s="346"/>
      <c r="AA3" s="305"/>
      <c r="AB3" s="305"/>
      <c r="AC3" s="346"/>
      <c r="AD3" s="346"/>
      <c r="AE3" s="346"/>
      <c r="AF3" s="346"/>
      <c r="AG3" s="346"/>
      <c r="AH3" s="346"/>
      <c r="AI3" s="346"/>
      <c r="AJ3" s="346"/>
      <c r="AK3" s="346"/>
      <c r="AL3" s="346"/>
      <c r="AM3" s="346"/>
      <c r="AN3" s="346"/>
    </row>
    <row r="4" spans="1:43" ht="23.1" customHeight="1" thickBot="1">
      <c r="A4" s="360" t="s">
        <v>707</v>
      </c>
      <c r="B4" s="3"/>
      <c r="C4" s="3"/>
      <c r="D4" s="3"/>
      <c r="E4" s="3"/>
      <c r="F4" s="3"/>
      <c r="G4" s="1"/>
      <c r="H4" s="1"/>
      <c r="I4" s="1"/>
      <c r="J4" s="1"/>
      <c r="K4" s="1"/>
      <c r="L4" s="1"/>
      <c r="M4" s="1"/>
      <c r="N4" s="1"/>
      <c r="O4" s="1"/>
      <c r="P4" s="1"/>
      <c r="Q4" s="1"/>
      <c r="R4" s="1"/>
      <c r="S4" s="3"/>
      <c r="T4" s="345"/>
      <c r="U4" s="61"/>
      <c r="V4" s="61"/>
      <c r="W4" s="61"/>
      <c r="X4" s="61"/>
      <c r="Y4" s="61"/>
      <c r="Z4" s="61"/>
      <c r="AA4" s="61"/>
      <c r="AB4" s="61"/>
      <c r="AC4" s="61"/>
      <c r="AD4" s="61"/>
      <c r="AE4" s="61"/>
      <c r="AF4" s="61"/>
      <c r="AG4" s="61"/>
      <c r="AH4" s="61"/>
      <c r="AI4" s="61"/>
      <c r="AJ4" s="61"/>
      <c r="AK4" s="61"/>
      <c r="AL4" s="61"/>
      <c r="AM4" s="61"/>
      <c r="AN4" s="1202" t="s">
        <v>75</v>
      </c>
      <c r="AO4" s="1202"/>
      <c r="AP4" s="1202"/>
      <c r="AQ4" s="1203"/>
    </row>
    <row r="5" spans="1:43" ht="20.25" customHeight="1">
      <c r="A5" s="1204" t="s">
        <v>65</v>
      </c>
      <c r="B5" s="1207" t="s">
        <v>70</v>
      </c>
      <c r="C5" s="1210" t="s">
        <v>142</v>
      </c>
      <c r="D5" s="1192" t="s">
        <v>143</v>
      </c>
      <c r="E5" s="1192" t="s">
        <v>708</v>
      </c>
      <c r="F5" s="1213" t="s">
        <v>709</v>
      </c>
      <c r="G5" s="1214"/>
      <c r="H5" s="1192" t="s">
        <v>155</v>
      </c>
      <c r="I5" s="1215" t="s">
        <v>98</v>
      </c>
      <c r="J5" s="1214"/>
      <c r="K5" s="343" t="s">
        <v>710</v>
      </c>
      <c r="L5" s="343" t="s">
        <v>711</v>
      </c>
      <c r="M5" s="1182" t="s">
        <v>39</v>
      </c>
      <c r="N5" s="1215" t="s">
        <v>120</v>
      </c>
      <c r="O5" s="1216"/>
      <c r="P5" s="1217"/>
      <c r="Q5" s="1207" t="s">
        <v>76</v>
      </c>
      <c r="R5" s="1207" t="s">
        <v>56</v>
      </c>
      <c r="S5" s="1207" t="s">
        <v>117</v>
      </c>
      <c r="T5" s="1220" t="s">
        <v>712</v>
      </c>
      <c r="U5" s="1183" t="s">
        <v>713</v>
      </c>
      <c r="V5" s="1184"/>
      <c r="W5" s="1184"/>
      <c r="X5" s="1184"/>
      <c r="Y5" s="1184"/>
      <c r="Z5" s="1184"/>
      <c r="AA5" s="1184"/>
      <c r="AB5" s="1184"/>
      <c r="AC5" s="1184"/>
      <c r="AD5" s="1184"/>
      <c r="AE5" s="1184"/>
      <c r="AF5" s="1184"/>
      <c r="AG5" s="1184"/>
      <c r="AH5" s="1184"/>
      <c r="AI5" s="1184"/>
      <c r="AJ5" s="1184"/>
      <c r="AK5" s="1184"/>
      <c r="AL5" s="1184"/>
      <c r="AM5" s="1185"/>
      <c r="AN5" s="1189" t="s">
        <v>156</v>
      </c>
      <c r="AO5" s="1192" t="s">
        <v>135</v>
      </c>
      <c r="AP5" s="1192" t="s">
        <v>136</v>
      </c>
      <c r="AQ5" s="1195" t="s">
        <v>126</v>
      </c>
    </row>
    <row r="6" spans="1:43" ht="20.25" customHeight="1">
      <c r="A6" s="1205"/>
      <c r="B6" s="1208"/>
      <c r="C6" s="1211"/>
      <c r="D6" s="1212"/>
      <c r="E6" s="1208"/>
      <c r="F6" s="1176" t="s">
        <v>137</v>
      </c>
      <c r="G6" s="1178" t="s">
        <v>51</v>
      </c>
      <c r="H6" s="1212"/>
      <c r="I6" s="1180" t="s">
        <v>53</v>
      </c>
      <c r="J6" s="1178" t="s">
        <v>48</v>
      </c>
      <c r="K6" s="344" t="s">
        <v>37</v>
      </c>
      <c r="L6" s="344" t="s">
        <v>38</v>
      </c>
      <c r="M6" s="1176"/>
      <c r="N6" s="1178" t="s">
        <v>78</v>
      </c>
      <c r="O6" s="1180" t="s">
        <v>714</v>
      </c>
      <c r="P6" s="1223"/>
      <c r="Q6" s="1208"/>
      <c r="R6" s="1218"/>
      <c r="S6" s="1218"/>
      <c r="T6" s="1221"/>
      <c r="U6" s="1186"/>
      <c r="V6" s="1187"/>
      <c r="W6" s="1187"/>
      <c r="X6" s="1187"/>
      <c r="Y6" s="1187"/>
      <c r="Z6" s="1187"/>
      <c r="AA6" s="1187"/>
      <c r="AB6" s="1187"/>
      <c r="AC6" s="1187"/>
      <c r="AD6" s="1187"/>
      <c r="AE6" s="1187"/>
      <c r="AF6" s="1187"/>
      <c r="AG6" s="1187"/>
      <c r="AH6" s="1187"/>
      <c r="AI6" s="1187"/>
      <c r="AJ6" s="1187"/>
      <c r="AK6" s="1187"/>
      <c r="AL6" s="1187"/>
      <c r="AM6" s="1188"/>
      <c r="AN6" s="1190"/>
      <c r="AO6" s="1193"/>
      <c r="AP6" s="1193"/>
      <c r="AQ6" s="1196"/>
    </row>
    <row r="7" spans="1:43" ht="21.6" customHeight="1" thickBot="1">
      <c r="A7" s="1206"/>
      <c r="B7" s="1209"/>
      <c r="C7" s="1181"/>
      <c r="D7" s="1179"/>
      <c r="E7" s="1209"/>
      <c r="F7" s="1177"/>
      <c r="G7" s="1179"/>
      <c r="H7" s="1179"/>
      <c r="I7" s="1181"/>
      <c r="J7" s="1179"/>
      <c r="K7" s="74" t="s">
        <v>715</v>
      </c>
      <c r="L7" s="74" t="s">
        <v>45</v>
      </c>
      <c r="M7" s="75" t="s">
        <v>716</v>
      </c>
      <c r="N7" s="1179"/>
      <c r="O7" s="1181"/>
      <c r="P7" s="1224"/>
      <c r="Q7" s="1209"/>
      <c r="R7" s="1219"/>
      <c r="S7" s="1219"/>
      <c r="T7" s="1222"/>
      <c r="U7" s="1198" t="s">
        <v>674</v>
      </c>
      <c r="V7" s="1199"/>
      <c r="W7" s="1199"/>
      <c r="X7" s="1199"/>
      <c r="Y7" s="1199"/>
      <c r="Z7" s="1200"/>
      <c r="AA7" s="1198" t="s">
        <v>675</v>
      </c>
      <c r="AB7" s="1199"/>
      <c r="AC7" s="1199"/>
      <c r="AD7" s="1199"/>
      <c r="AE7" s="1199"/>
      <c r="AF7" s="1200"/>
      <c r="AG7" s="1198" t="s">
        <v>676</v>
      </c>
      <c r="AH7" s="1199"/>
      <c r="AI7" s="1199"/>
      <c r="AJ7" s="1199"/>
      <c r="AK7" s="1199"/>
      <c r="AL7" s="1200"/>
      <c r="AM7" s="347" t="s">
        <v>677</v>
      </c>
      <c r="AN7" s="1191"/>
      <c r="AO7" s="1194"/>
      <c r="AP7" s="1194"/>
      <c r="AQ7" s="1197"/>
    </row>
    <row r="8" spans="1:43" ht="21.6" customHeight="1">
      <c r="A8" s="76"/>
      <c r="B8" s="77" t="s">
        <v>92</v>
      </c>
      <c r="C8" s="77"/>
      <c r="D8" s="77"/>
      <c r="E8" s="78"/>
      <c r="F8" s="79"/>
      <c r="G8" s="79"/>
      <c r="H8" s="79"/>
      <c r="I8" s="79"/>
      <c r="J8" s="79"/>
      <c r="K8" s="80"/>
      <c r="L8" s="80"/>
      <c r="M8" s="80"/>
      <c r="N8" s="81"/>
      <c r="O8" s="81"/>
      <c r="P8" s="79"/>
      <c r="Q8" s="78"/>
      <c r="R8" s="78"/>
      <c r="S8" s="78"/>
      <c r="T8" s="82"/>
      <c r="U8" s="82"/>
      <c r="V8" s="82"/>
      <c r="W8" s="82"/>
      <c r="X8" s="82"/>
      <c r="Y8" s="82"/>
      <c r="Z8" s="82"/>
      <c r="AA8" s="82"/>
      <c r="AB8" s="82"/>
      <c r="AC8" s="82"/>
      <c r="AD8" s="82"/>
      <c r="AE8" s="82"/>
      <c r="AF8" s="82"/>
      <c r="AG8" s="82"/>
      <c r="AH8" s="82"/>
      <c r="AI8" s="82"/>
      <c r="AJ8" s="82"/>
      <c r="AK8" s="82"/>
      <c r="AL8" s="82"/>
      <c r="AM8" s="82"/>
      <c r="AN8" s="82"/>
      <c r="AO8" s="78"/>
      <c r="AP8" s="78"/>
      <c r="AQ8" s="83"/>
    </row>
    <row r="9" spans="1:43" ht="21.6">
      <c r="A9" s="163">
        <v>1</v>
      </c>
      <c r="B9" s="164" t="s">
        <v>1</v>
      </c>
      <c r="C9" s="164"/>
      <c r="D9" s="164"/>
      <c r="E9" s="165">
        <v>10000</v>
      </c>
      <c r="F9" s="84">
        <v>10000</v>
      </c>
      <c r="G9" s="85">
        <v>9500</v>
      </c>
      <c r="H9" s="85" t="s">
        <v>140</v>
      </c>
      <c r="I9" s="86" t="s">
        <v>122</v>
      </c>
      <c r="J9" s="87" t="s">
        <v>125</v>
      </c>
      <c r="K9" s="165">
        <v>9000</v>
      </c>
      <c r="L9" s="85">
        <v>0</v>
      </c>
      <c r="M9" s="84">
        <f t="shared" ref="M9:M16" si="0">L9-K9</f>
        <v>-9000</v>
      </c>
      <c r="N9" s="88">
        <v>-9000</v>
      </c>
      <c r="O9" s="332" t="s">
        <v>41</v>
      </c>
      <c r="P9" s="89" t="s">
        <v>41</v>
      </c>
      <c r="Q9" s="175"/>
      <c r="R9" s="175" t="s">
        <v>62</v>
      </c>
      <c r="S9" s="176" t="s">
        <v>2</v>
      </c>
      <c r="T9" s="177" t="s">
        <v>3</v>
      </c>
      <c r="U9" s="354"/>
      <c r="V9" s="355"/>
      <c r="W9" s="356" t="s">
        <v>717</v>
      </c>
      <c r="X9" s="357"/>
      <c r="Y9" s="356" t="s">
        <v>698</v>
      </c>
      <c r="Z9" s="358"/>
      <c r="AA9" s="354"/>
      <c r="AB9" s="355"/>
      <c r="AC9" s="356" t="s">
        <v>718</v>
      </c>
      <c r="AD9" s="357"/>
      <c r="AE9" s="356" t="s">
        <v>718</v>
      </c>
      <c r="AF9" s="358"/>
      <c r="AG9" s="354"/>
      <c r="AH9" s="355"/>
      <c r="AI9" s="356" t="s">
        <v>717</v>
      </c>
      <c r="AJ9" s="357"/>
      <c r="AK9" s="356" t="s">
        <v>718</v>
      </c>
      <c r="AL9" s="358"/>
      <c r="AM9" s="359"/>
      <c r="AN9" s="178" t="s">
        <v>114</v>
      </c>
      <c r="AO9" s="173" t="s">
        <v>128</v>
      </c>
      <c r="AP9" s="173"/>
      <c r="AQ9" s="174"/>
    </row>
    <row r="10" spans="1:43" ht="43.2">
      <c r="A10" s="166">
        <v>2</v>
      </c>
      <c r="B10" s="167" t="s">
        <v>4</v>
      </c>
      <c r="C10" s="167"/>
      <c r="D10" s="167"/>
      <c r="E10" s="168">
        <v>7000</v>
      </c>
      <c r="F10" s="94">
        <v>7000</v>
      </c>
      <c r="G10" s="262">
        <v>7000</v>
      </c>
      <c r="H10" s="262" t="s">
        <v>719</v>
      </c>
      <c r="I10" s="242" t="s">
        <v>132</v>
      </c>
      <c r="J10" s="95" t="s">
        <v>124</v>
      </c>
      <c r="K10" s="168">
        <v>6500</v>
      </c>
      <c r="L10" s="262">
        <v>3000</v>
      </c>
      <c r="M10" s="94">
        <f t="shared" si="0"/>
        <v>-3500</v>
      </c>
      <c r="N10" s="251">
        <v>-3000</v>
      </c>
      <c r="O10" s="336" t="s">
        <v>158</v>
      </c>
      <c r="P10" s="258" t="s">
        <v>720</v>
      </c>
      <c r="Q10" s="169"/>
      <c r="R10" s="169" t="s">
        <v>63</v>
      </c>
      <c r="S10" s="170" t="s">
        <v>721</v>
      </c>
      <c r="T10" s="171" t="s">
        <v>6</v>
      </c>
      <c r="U10" s="354"/>
      <c r="V10" s="355"/>
      <c r="W10" s="356" t="s">
        <v>698</v>
      </c>
      <c r="X10" s="357"/>
      <c r="Y10" s="356" t="s">
        <v>698</v>
      </c>
      <c r="Z10" s="358"/>
      <c r="AA10" s="354"/>
      <c r="AB10" s="355"/>
      <c r="AC10" s="356" t="s">
        <v>718</v>
      </c>
      <c r="AD10" s="357"/>
      <c r="AE10" s="356" t="s">
        <v>698</v>
      </c>
      <c r="AF10" s="358"/>
      <c r="AG10" s="354"/>
      <c r="AH10" s="355"/>
      <c r="AI10" s="356" t="s">
        <v>718</v>
      </c>
      <c r="AJ10" s="357"/>
      <c r="AK10" s="356" t="s">
        <v>718</v>
      </c>
      <c r="AL10" s="358"/>
      <c r="AM10" s="359"/>
      <c r="AN10" s="172" t="s">
        <v>596</v>
      </c>
      <c r="AO10" s="173" t="s">
        <v>128</v>
      </c>
      <c r="AP10" s="173"/>
      <c r="AQ10" s="174"/>
    </row>
    <row r="11" spans="1:43" ht="21.6">
      <c r="A11" s="166">
        <v>3</v>
      </c>
      <c r="B11" s="167" t="s">
        <v>9</v>
      </c>
      <c r="C11" s="167"/>
      <c r="D11" s="167"/>
      <c r="E11" s="168">
        <v>12000</v>
      </c>
      <c r="F11" s="94">
        <v>12000</v>
      </c>
      <c r="G11" s="262">
        <v>11500</v>
      </c>
      <c r="H11" s="262" t="s">
        <v>722</v>
      </c>
      <c r="I11" s="242" t="s">
        <v>133</v>
      </c>
      <c r="J11" s="95" t="s">
        <v>123</v>
      </c>
      <c r="K11" s="168">
        <v>12000</v>
      </c>
      <c r="L11" s="262">
        <v>11500</v>
      </c>
      <c r="M11" s="94">
        <f t="shared" si="0"/>
        <v>-500</v>
      </c>
      <c r="N11" s="251">
        <v>-500</v>
      </c>
      <c r="O11" s="336" t="s">
        <v>122</v>
      </c>
      <c r="P11" s="258" t="s">
        <v>720</v>
      </c>
      <c r="Q11" s="169" t="s">
        <v>110</v>
      </c>
      <c r="R11" s="169" t="s">
        <v>64</v>
      </c>
      <c r="S11" s="170" t="s">
        <v>5</v>
      </c>
      <c r="T11" s="172"/>
      <c r="U11" s="354"/>
      <c r="V11" s="355"/>
      <c r="W11" s="356" t="s">
        <v>698</v>
      </c>
      <c r="X11" s="357"/>
      <c r="Y11" s="356" t="s">
        <v>717</v>
      </c>
      <c r="Z11" s="358"/>
      <c r="AA11" s="354"/>
      <c r="AB11" s="355"/>
      <c r="AC11" s="356" t="s">
        <v>717</v>
      </c>
      <c r="AD11" s="357"/>
      <c r="AE11" s="356" t="s">
        <v>698</v>
      </c>
      <c r="AF11" s="358"/>
      <c r="AG11" s="354"/>
      <c r="AH11" s="355"/>
      <c r="AI11" s="356" t="s">
        <v>698</v>
      </c>
      <c r="AJ11" s="357"/>
      <c r="AK11" s="356" t="s">
        <v>717</v>
      </c>
      <c r="AL11" s="358"/>
      <c r="AM11" s="359"/>
      <c r="AN11" s="172" t="s">
        <v>113</v>
      </c>
      <c r="AO11" s="173"/>
      <c r="AP11" s="173" t="s">
        <v>128</v>
      </c>
      <c r="AQ11" s="174"/>
    </row>
    <row r="12" spans="1:43" ht="43.35" customHeight="1">
      <c r="A12" s="166">
        <v>4</v>
      </c>
      <c r="B12" s="167" t="s">
        <v>7</v>
      </c>
      <c r="C12" s="167"/>
      <c r="D12" s="167"/>
      <c r="E12" s="168">
        <v>5000</v>
      </c>
      <c r="F12" s="94">
        <v>5000</v>
      </c>
      <c r="G12" s="262">
        <v>5000</v>
      </c>
      <c r="H12" s="262" t="s">
        <v>723</v>
      </c>
      <c r="I12" s="242" t="s">
        <v>133</v>
      </c>
      <c r="J12" s="95" t="s">
        <v>121</v>
      </c>
      <c r="K12" s="168">
        <v>5000</v>
      </c>
      <c r="L12" s="262">
        <v>3500</v>
      </c>
      <c r="M12" s="94">
        <f t="shared" si="0"/>
        <v>-1500</v>
      </c>
      <c r="N12" s="251">
        <v>-3500</v>
      </c>
      <c r="O12" s="336" t="s">
        <v>74</v>
      </c>
      <c r="P12" s="258" t="s">
        <v>720</v>
      </c>
      <c r="Q12" s="169" t="s">
        <v>127</v>
      </c>
      <c r="R12" s="169"/>
      <c r="S12" s="170" t="s">
        <v>724</v>
      </c>
      <c r="T12" s="172"/>
      <c r="U12" s="354"/>
      <c r="V12" s="355"/>
      <c r="W12" s="356" t="s">
        <v>698</v>
      </c>
      <c r="X12" s="357"/>
      <c r="Y12" s="356" t="s">
        <v>717</v>
      </c>
      <c r="Z12" s="358"/>
      <c r="AA12" s="354"/>
      <c r="AB12" s="355"/>
      <c r="AC12" s="356" t="s">
        <v>698</v>
      </c>
      <c r="AD12" s="357"/>
      <c r="AE12" s="356" t="s">
        <v>718</v>
      </c>
      <c r="AF12" s="358"/>
      <c r="AG12" s="354"/>
      <c r="AH12" s="355"/>
      <c r="AI12" s="356" t="s">
        <v>718</v>
      </c>
      <c r="AJ12" s="357"/>
      <c r="AK12" s="356" t="s">
        <v>698</v>
      </c>
      <c r="AL12" s="358"/>
      <c r="AM12" s="359"/>
      <c r="AN12" s="172" t="s">
        <v>584</v>
      </c>
      <c r="AO12" s="173"/>
      <c r="AP12" s="173"/>
      <c r="AQ12" s="174"/>
    </row>
    <row r="13" spans="1:43" ht="21.6">
      <c r="A13" s="166">
        <v>5</v>
      </c>
      <c r="B13" s="167" t="s">
        <v>55</v>
      </c>
      <c r="C13" s="167"/>
      <c r="D13" s="167"/>
      <c r="E13" s="168">
        <v>1000</v>
      </c>
      <c r="F13" s="94">
        <v>1000</v>
      </c>
      <c r="G13" s="262">
        <v>1000</v>
      </c>
      <c r="H13" s="262" t="s">
        <v>141</v>
      </c>
      <c r="I13" s="242" t="s">
        <v>54</v>
      </c>
      <c r="J13" s="95" t="s">
        <v>725</v>
      </c>
      <c r="K13" s="168">
        <v>900</v>
      </c>
      <c r="L13" s="262">
        <v>1000</v>
      </c>
      <c r="M13" s="94">
        <f t="shared" si="0"/>
        <v>100</v>
      </c>
      <c r="N13" s="262">
        <v>0</v>
      </c>
      <c r="O13" s="336" t="s">
        <v>91</v>
      </c>
      <c r="P13" s="258" t="s">
        <v>726</v>
      </c>
      <c r="Q13" s="169"/>
      <c r="R13" s="169"/>
      <c r="S13" s="170" t="s">
        <v>5</v>
      </c>
      <c r="T13" s="172"/>
      <c r="U13" s="354"/>
      <c r="V13" s="355"/>
      <c r="W13" s="356" t="s">
        <v>698</v>
      </c>
      <c r="X13" s="357"/>
      <c r="Y13" s="356" t="s">
        <v>718</v>
      </c>
      <c r="Z13" s="358"/>
      <c r="AA13" s="354"/>
      <c r="AB13" s="355"/>
      <c r="AC13" s="356" t="s">
        <v>718</v>
      </c>
      <c r="AD13" s="357"/>
      <c r="AE13" s="356" t="s">
        <v>718</v>
      </c>
      <c r="AF13" s="358"/>
      <c r="AG13" s="354"/>
      <c r="AH13" s="355"/>
      <c r="AI13" s="356" t="s">
        <v>717</v>
      </c>
      <c r="AJ13" s="357"/>
      <c r="AK13" s="356" t="s">
        <v>698</v>
      </c>
      <c r="AL13" s="358"/>
      <c r="AM13" s="359"/>
      <c r="AN13" s="172" t="s">
        <v>727</v>
      </c>
      <c r="AO13" s="173"/>
      <c r="AP13" s="173"/>
      <c r="AQ13" s="174" t="s">
        <v>128</v>
      </c>
    </row>
    <row r="14" spans="1:43" ht="21.6" customHeight="1">
      <c r="A14" s="100"/>
      <c r="B14" s="101" t="s">
        <v>93</v>
      </c>
      <c r="C14" s="101"/>
      <c r="D14" s="101"/>
      <c r="E14" s="102"/>
      <c r="F14" s="102"/>
      <c r="G14" s="102"/>
      <c r="H14" s="102"/>
      <c r="I14" s="103"/>
      <c r="J14" s="104"/>
      <c r="K14" s="102"/>
      <c r="L14" s="102"/>
      <c r="M14" s="102"/>
      <c r="N14" s="102"/>
      <c r="O14" s="105"/>
      <c r="P14" s="101"/>
      <c r="Q14" s="101"/>
      <c r="R14" s="101"/>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7"/>
      <c r="AP14" s="107"/>
      <c r="AQ14" s="108"/>
    </row>
    <row r="15" spans="1:43" ht="21.6">
      <c r="A15" s="91">
        <v>6</v>
      </c>
      <c r="B15" s="92" t="s">
        <v>68</v>
      </c>
      <c r="C15" s="92"/>
      <c r="D15" s="92"/>
      <c r="E15" s="93">
        <v>600</v>
      </c>
      <c r="F15" s="94">
        <v>600</v>
      </c>
      <c r="G15" s="262">
        <v>600</v>
      </c>
      <c r="H15" s="262" t="s">
        <v>141</v>
      </c>
      <c r="I15" s="242" t="s">
        <v>132</v>
      </c>
      <c r="J15" s="95" t="s">
        <v>100</v>
      </c>
      <c r="K15" s="93">
        <v>600</v>
      </c>
      <c r="L15" s="262">
        <v>300</v>
      </c>
      <c r="M15" s="109">
        <f t="shared" si="0"/>
        <v>-300</v>
      </c>
      <c r="N15" s="262">
        <v>-300</v>
      </c>
      <c r="O15" s="336" t="s">
        <v>89</v>
      </c>
      <c r="P15" s="258" t="s">
        <v>97</v>
      </c>
      <c r="Q15" s="96"/>
      <c r="R15" s="96"/>
      <c r="S15" s="97" t="s">
        <v>728</v>
      </c>
      <c r="T15" s="99"/>
      <c r="U15" s="295"/>
      <c r="V15" s="296"/>
      <c r="W15" s="333" t="s">
        <v>698</v>
      </c>
      <c r="X15" s="297"/>
      <c r="Y15" s="333" t="s">
        <v>717</v>
      </c>
      <c r="Z15" s="298"/>
      <c r="AA15" s="295"/>
      <c r="AB15" s="296"/>
      <c r="AC15" s="333" t="s">
        <v>717</v>
      </c>
      <c r="AD15" s="297"/>
      <c r="AE15" s="333" t="s">
        <v>718</v>
      </c>
      <c r="AF15" s="298"/>
      <c r="AG15" s="295"/>
      <c r="AH15" s="296"/>
      <c r="AI15" s="333" t="s">
        <v>718</v>
      </c>
      <c r="AJ15" s="297"/>
      <c r="AK15" s="333" t="s">
        <v>718</v>
      </c>
      <c r="AL15" s="298"/>
      <c r="AM15" s="335"/>
      <c r="AN15" s="99" t="s">
        <v>152</v>
      </c>
      <c r="AO15" s="261"/>
      <c r="AP15" s="261"/>
      <c r="AQ15" s="259"/>
    </row>
    <row r="16" spans="1:43" ht="21.6">
      <c r="A16" s="91">
        <v>7</v>
      </c>
      <c r="B16" s="92" t="s">
        <v>69</v>
      </c>
      <c r="C16" s="92"/>
      <c r="D16" s="92"/>
      <c r="E16" s="93">
        <v>700</v>
      </c>
      <c r="F16" s="94">
        <v>650</v>
      </c>
      <c r="G16" s="262">
        <v>650</v>
      </c>
      <c r="H16" s="262" t="s">
        <v>141</v>
      </c>
      <c r="I16" s="242" t="s">
        <v>132</v>
      </c>
      <c r="J16" s="258" t="s">
        <v>729</v>
      </c>
      <c r="K16" s="93">
        <v>650</v>
      </c>
      <c r="L16" s="262">
        <v>600</v>
      </c>
      <c r="M16" s="94">
        <f t="shared" si="0"/>
        <v>-50</v>
      </c>
      <c r="N16" s="262">
        <v>0</v>
      </c>
      <c r="O16" s="336" t="s">
        <v>89</v>
      </c>
      <c r="P16" s="258" t="s">
        <v>138</v>
      </c>
      <c r="Q16" s="96"/>
      <c r="R16" s="96"/>
      <c r="S16" s="90" t="s">
        <v>27</v>
      </c>
      <c r="T16" s="98"/>
      <c r="U16" s="295"/>
      <c r="V16" s="296"/>
      <c r="W16" s="333" t="s">
        <v>718</v>
      </c>
      <c r="X16" s="297"/>
      <c r="Y16" s="333" t="s">
        <v>698</v>
      </c>
      <c r="Z16" s="298"/>
      <c r="AA16" s="295"/>
      <c r="AB16" s="296"/>
      <c r="AC16" s="333" t="s">
        <v>717</v>
      </c>
      <c r="AD16" s="297"/>
      <c r="AE16" s="333" t="s">
        <v>718</v>
      </c>
      <c r="AF16" s="298"/>
      <c r="AG16" s="295"/>
      <c r="AH16" s="296"/>
      <c r="AI16" s="333" t="s">
        <v>717</v>
      </c>
      <c r="AJ16" s="297"/>
      <c r="AK16" s="333" t="s">
        <v>698</v>
      </c>
      <c r="AL16" s="298"/>
      <c r="AM16" s="335"/>
      <c r="AN16" s="99" t="s">
        <v>115</v>
      </c>
      <c r="AO16" s="261"/>
      <c r="AP16" s="261"/>
      <c r="AQ16" s="259"/>
    </row>
    <row r="17" spans="1:43" ht="26.85" customHeight="1">
      <c r="A17" s="91"/>
      <c r="B17" s="92" t="s">
        <v>102</v>
      </c>
      <c r="C17" s="92"/>
      <c r="D17" s="92"/>
      <c r="E17" s="93"/>
      <c r="F17" s="94"/>
      <c r="G17" s="262"/>
      <c r="H17" s="262"/>
      <c r="I17" s="242"/>
      <c r="J17" s="95"/>
      <c r="K17" s="93"/>
      <c r="L17" s="262"/>
      <c r="M17" s="94"/>
      <c r="N17" s="262"/>
      <c r="O17" s="336"/>
      <c r="P17" s="258"/>
      <c r="Q17" s="96"/>
      <c r="R17" s="96"/>
      <c r="S17" s="97"/>
      <c r="T17" s="99"/>
      <c r="U17" s="295"/>
      <c r="V17" s="296"/>
      <c r="W17" s="333" t="s">
        <v>730</v>
      </c>
      <c r="X17" s="297"/>
      <c r="Y17" s="333" t="s">
        <v>718</v>
      </c>
      <c r="Z17" s="298"/>
      <c r="AA17" s="295"/>
      <c r="AB17" s="296"/>
      <c r="AC17" s="333" t="s">
        <v>718</v>
      </c>
      <c r="AD17" s="297"/>
      <c r="AE17" s="333" t="s">
        <v>718</v>
      </c>
      <c r="AF17" s="298"/>
      <c r="AG17" s="295"/>
      <c r="AH17" s="296"/>
      <c r="AI17" s="333" t="s">
        <v>698</v>
      </c>
      <c r="AJ17" s="297"/>
      <c r="AK17" s="333" t="s">
        <v>718</v>
      </c>
      <c r="AL17" s="298"/>
      <c r="AM17" s="335"/>
      <c r="AN17" s="99"/>
      <c r="AO17" s="261"/>
      <c r="AP17" s="261"/>
      <c r="AQ17" s="259"/>
    </row>
    <row r="18" spans="1:43" ht="21.6">
      <c r="A18" s="91">
        <v>8</v>
      </c>
      <c r="B18" s="92" t="s">
        <v>149</v>
      </c>
      <c r="C18" s="92"/>
      <c r="D18" s="92"/>
      <c r="E18" s="93">
        <v>100</v>
      </c>
      <c r="F18" s="94">
        <v>100</v>
      </c>
      <c r="G18" s="262">
        <v>100</v>
      </c>
      <c r="H18" s="262"/>
      <c r="I18" s="242" t="s">
        <v>150</v>
      </c>
      <c r="J18" s="95" t="s">
        <v>731</v>
      </c>
      <c r="K18" s="93">
        <v>100</v>
      </c>
      <c r="L18" s="262">
        <v>0</v>
      </c>
      <c r="M18" s="94">
        <v>0</v>
      </c>
      <c r="N18" s="262">
        <v>0</v>
      </c>
      <c r="O18" s="336" t="s">
        <v>148</v>
      </c>
      <c r="P18" s="258" t="s">
        <v>151</v>
      </c>
      <c r="Q18" s="96"/>
      <c r="R18" s="96"/>
      <c r="S18" s="97" t="s">
        <v>724</v>
      </c>
      <c r="T18" s="99"/>
      <c r="U18" s="295"/>
      <c r="V18" s="296"/>
      <c r="W18" s="333" t="s">
        <v>718</v>
      </c>
      <c r="X18" s="297"/>
      <c r="Y18" s="333" t="s">
        <v>730</v>
      </c>
      <c r="Z18" s="298"/>
      <c r="AA18" s="295"/>
      <c r="AB18" s="296"/>
      <c r="AC18" s="333" t="s">
        <v>698</v>
      </c>
      <c r="AD18" s="297"/>
      <c r="AE18" s="333" t="s">
        <v>718</v>
      </c>
      <c r="AF18" s="298"/>
      <c r="AG18" s="295"/>
      <c r="AH18" s="296"/>
      <c r="AI18" s="333" t="s">
        <v>698</v>
      </c>
      <c r="AJ18" s="297"/>
      <c r="AK18" s="333" t="s">
        <v>718</v>
      </c>
      <c r="AL18" s="298"/>
      <c r="AM18" s="335"/>
      <c r="AN18" s="99"/>
      <c r="AO18" s="261"/>
      <c r="AP18" s="261"/>
      <c r="AQ18" s="259" t="s">
        <v>119</v>
      </c>
    </row>
    <row r="19" spans="1:43">
      <c r="A19" s="91">
        <v>9</v>
      </c>
      <c r="B19" s="92"/>
      <c r="C19" s="92"/>
      <c r="D19" s="92"/>
      <c r="E19" s="93"/>
      <c r="F19" s="94"/>
      <c r="G19" s="262"/>
      <c r="H19" s="262"/>
      <c r="I19" s="242"/>
      <c r="J19" s="95"/>
      <c r="K19" s="93"/>
      <c r="L19" s="262"/>
      <c r="M19" s="94"/>
      <c r="N19" s="262"/>
      <c r="O19" s="336"/>
      <c r="P19" s="258"/>
      <c r="Q19" s="96"/>
      <c r="R19" s="96"/>
      <c r="S19" s="97" t="s">
        <v>5</v>
      </c>
      <c r="T19" s="99"/>
      <c r="U19" s="295"/>
      <c r="V19" s="296"/>
      <c r="W19" s="333" t="s">
        <v>717</v>
      </c>
      <c r="X19" s="297"/>
      <c r="Y19" s="333" t="s">
        <v>698</v>
      </c>
      <c r="Z19" s="298"/>
      <c r="AA19" s="295"/>
      <c r="AB19" s="296"/>
      <c r="AC19" s="333" t="s">
        <v>718</v>
      </c>
      <c r="AD19" s="297"/>
      <c r="AE19" s="333" t="s">
        <v>718</v>
      </c>
      <c r="AF19" s="298"/>
      <c r="AG19" s="295"/>
      <c r="AH19" s="296"/>
      <c r="AI19" s="333" t="s">
        <v>698</v>
      </c>
      <c r="AJ19" s="297"/>
      <c r="AK19" s="333" t="s">
        <v>717</v>
      </c>
      <c r="AL19" s="298"/>
      <c r="AM19" s="335"/>
      <c r="AN19" s="99"/>
      <c r="AO19" s="261"/>
      <c r="AP19" s="261"/>
      <c r="AQ19" s="259"/>
    </row>
    <row r="20" spans="1:43">
      <c r="A20" s="91">
        <v>10</v>
      </c>
      <c r="B20" s="92"/>
      <c r="C20" s="92"/>
      <c r="D20" s="92"/>
      <c r="E20" s="93"/>
      <c r="F20" s="94"/>
      <c r="G20" s="262"/>
      <c r="H20" s="262"/>
      <c r="I20" s="242"/>
      <c r="J20" s="95"/>
      <c r="K20" s="93"/>
      <c r="L20" s="262"/>
      <c r="M20" s="94"/>
      <c r="N20" s="262"/>
      <c r="O20" s="336"/>
      <c r="P20" s="258"/>
      <c r="Q20" s="96"/>
      <c r="R20" s="96"/>
      <c r="S20" s="97" t="s">
        <v>5</v>
      </c>
      <c r="T20" s="99"/>
      <c r="U20" s="295"/>
      <c r="V20" s="296"/>
      <c r="W20" s="333" t="s">
        <v>698</v>
      </c>
      <c r="X20" s="297"/>
      <c r="Y20" s="333" t="s">
        <v>698</v>
      </c>
      <c r="Z20" s="298"/>
      <c r="AA20" s="295"/>
      <c r="AB20" s="296"/>
      <c r="AC20" s="333" t="s">
        <v>698</v>
      </c>
      <c r="AD20" s="297"/>
      <c r="AE20" s="333" t="s">
        <v>698</v>
      </c>
      <c r="AF20" s="298"/>
      <c r="AG20" s="295"/>
      <c r="AH20" s="296"/>
      <c r="AI20" s="333" t="s">
        <v>732</v>
      </c>
      <c r="AJ20" s="297"/>
      <c r="AK20" s="333" t="s">
        <v>698</v>
      </c>
      <c r="AL20" s="298"/>
      <c r="AM20" s="335"/>
      <c r="AN20" s="99"/>
      <c r="AO20" s="261"/>
      <c r="AP20" s="261"/>
      <c r="AQ20" s="259"/>
    </row>
    <row r="21" spans="1:43">
      <c r="A21" s="91">
        <v>11</v>
      </c>
      <c r="B21" s="92"/>
      <c r="C21" s="92"/>
      <c r="D21" s="92"/>
      <c r="E21" s="93"/>
      <c r="F21" s="94"/>
      <c r="G21" s="262"/>
      <c r="H21" s="262"/>
      <c r="I21" s="242"/>
      <c r="J21" s="95"/>
      <c r="K21" s="93"/>
      <c r="L21" s="262"/>
      <c r="M21" s="94"/>
      <c r="N21" s="262"/>
      <c r="O21" s="336"/>
      <c r="P21" s="258"/>
      <c r="Q21" s="96"/>
      <c r="R21" s="96"/>
      <c r="S21" s="97" t="s">
        <v>5</v>
      </c>
      <c r="T21" s="99"/>
      <c r="U21" s="295"/>
      <c r="V21" s="296"/>
      <c r="W21" s="333" t="s">
        <v>698</v>
      </c>
      <c r="X21" s="297"/>
      <c r="Y21" s="333" t="s">
        <v>698</v>
      </c>
      <c r="Z21" s="298"/>
      <c r="AA21" s="295"/>
      <c r="AB21" s="296"/>
      <c r="AC21" s="333" t="s">
        <v>698</v>
      </c>
      <c r="AD21" s="297"/>
      <c r="AE21" s="333" t="s">
        <v>698</v>
      </c>
      <c r="AF21" s="298"/>
      <c r="AG21" s="295"/>
      <c r="AH21" s="296"/>
      <c r="AI21" s="333" t="s">
        <v>698</v>
      </c>
      <c r="AJ21" s="297"/>
      <c r="AK21" s="333" t="s">
        <v>698</v>
      </c>
      <c r="AL21" s="298"/>
      <c r="AM21" s="335"/>
      <c r="AN21" s="99"/>
      <c r="AO21" s="261"/>
      <c r="AP21" s="261"/>
      <c r="AQ21" s="259"/>
    </row>
    <row r="22" spans="1:43">
      <c r="A22" s="91">
        <v>12</v>
      </c>
      <c r="B22" s="92"/>
      <c r="C22" s="92"/>
      <c r="D22" s="92"/>
      <c r="E22" s="93"/>
      <c r="F22" s="94"/>
      <c r="G22" s="262"/>
      <c r="H22" s="262"/>
      <c r="I22" s="242"/>
      <c r="J22" s="95"/>
      <c r="K22" s="93"/>
      <c r="L22" s="262"/>
      <c r="M22" s="94"/>
      <c r="N22" s="262"/>
      <c r="O22" s="336"/>
      <c r="P22" s="258"/>
      <c r="Q22" s="96"/>
      <c r="R22" s="96"/>
      <c r="S22" s="97" t="s">
        <v>5</v>
      </c>
      <c r="T22" s="99"/>
      <c r="U22" s="295"/>
      <c r="V22" s="296"/>
      <c r="W22" s="333" t="s">
        <v>698</v>
      </c>
      <c r="X22" s="297"/>
      <c r="Y22" s="333" t="s">
        <v>698</v>
      </c>
      <c r="Z22" s="298"/>
      <c r="AA22" s="295"/>
      <c r="AB22" s="296"/>
      <c r="AC22" s="333" t="s">
        <v>698</v>
      </c>
      <c r="AD22" s="297"/>
      <c r="AE22" s="333" t="s">
        <v>698</v>
      </c>
      <c r="AF22" s="298"/>
      <c r="AG22" s="295"/>
      <c r="AH22" s="296"/>
      <c r="AI22" s="333" t="s">
        <v>698</v>
      </c>
      <c r="AJ22" s="297"/>
      <c r="AK22" s="333" t="s">
        <v>698</v>
      </c>
      <c r="AL22" s="298"/>
      <c r="AM22" s="335"/>
      <c r="AN22" s="99"/>
      <c r="AO22" s="261"/>
      <c r="AP22" s="261"/>
      <c r="AQ22" s="259"/>
    </row>
    <row r="23" spans="1:43">
      <c r="A23" s="91">
        <v>13</v>
      </c>
      <c r="B23" s="92"/>
      <c r="C23" s="92"/>
      <c r="D23" s="92"/>
      <c r="E23" s="93"/>
      <c r="F23" s="94"/>
      <c r="G23" s="262"/>
      <c r="H23" s="262"/>
      <c r="I23" s="242"/>
      <c r="J23" s="95"/>
      <c r="K23" s="93"/>
      <c r="L23" s="262"/>
      <c r="M23" s="94"/>
      <c r="N23" s="262"/>
      <c r="O23" s="336"/>
      <c r="P23" s="258"/>
      <c r="Q23" s="96"/>
      <c r="R23" s="96"/>
      <c r="S23" s="97" t="s">
        <v>5</v>
      </c>
      <c r="T23" s="99"/>
      <c r="U23" s="295"/>
      <c r="V23" s="296"/>
      <c r="W23" s="333" t="s">
        <v>698</v>
      </c>
      <c r="X23" s="297"/>
      <c r="Y23" s="333" t="s">
        <v>698</v>
      </c>
      <c r="Z23" s="298"/>
      <c r="AA23" s="295"/>
      <c r="AB23" s="296"/>
      <c r="AC23" s="333" t="s">
        <v>698</v>
      </c>
      <c r="AD23" s="297"/>
      <c r="AE23" s="333" t="s">
        <v>698</v>
      </c>
      <c r="AF23" s="298"/>
      <c r="AG23" s="295"/>
      <c r="AH23" s="296"/>
      <c r="AI23" s="333" t="s">
        <v>698</v>
      </c>
      <c r="AJ23" s="297"/>
      <c r="AK23" s="333" t="s">
        <v>698</v>
      </c>
      <c r="AL23" s="298"/>
      <c r="AM23" s="335"/>
      <c r="AN23" s="99"/>
      <c r="AO23" s="261"/>
      <c r="AP23" s="261"/>
      <c r="AQ23" s="259"/>
    </row>
    <row r="24" spans="1:43">
      <c r="A24" s="91">
        <v>14</v>
      </c>
      <c r="B24" s="92"/>
      <c r="C24" s="92"/>
      <c r="D24" s="92"/>
      <c r="E24" s="93"/>
      <c r="F24" s="94"/>
      <c r="G24" s="262"/>
      <c r="H24" s="262"/>
      <c r="I24" s="242"/>
      <c r="J24" s="95"/>
      <c r="K24" s="93"/>
      <c r="L24" s="262"/>
      <c r="M24" s="94"/>
      <c r="N24" s="262"/>
      <c r="O24" s="336"/>
      <c r="P24" s="258"/>
      <c r="Q24" s="96"/>
      <c r="R24" s="96"/>
      <c r="S24" s="97" t="s">
        <v>5</v>
      </c>
      <c r="T24" s="99"/>
      <c r="U24" s="295"/>
      <c r="V24" s="296"/>
      <c r="W24" s="333" t="s">
        <v>698</v>
      </c>
      <c r="X24" s="297"/>
      <c r="Y24" s="333" t="s">
        <v>732</v>
      </c>
      <c r="Z24" s="298"/>
      <c r="AA24" s="295"/>
      <c r="AB24" s="296"/>
      <c r="AC24" s="333" t="s">
        <v>698</v>
      </c>
      <c r="AD24" s="297"/>
      <c r="AE24" s="333" t="s">
        <v>698</v>
      </c>
      <c r="AF24" s="298"/>
      <c r="AG24" s="295"/>
      <c r="AH24" s="296"/>
      <c r="AI24" s="333" t="s">
        <v>698</v>
      </c>
      <c r="AJ24" s="297"/>
      <c r="AK24" s="333" t="s">
        <v>698</v>
      </c>
      <c r="AL24" s="298"/>
      <c r="AM24" s="335"/>
      <c r="AN24" s="99"/>
      <c r="AO24" s="261"/>
      <c r="AP24" s="261"/>
      <c r="AQ24" s="259"/>
    </row>
    <row r="25" spans="1:43">
      <c r="A25" s="91"/>
      <c r="B25" s="92"/>
      <c r="C25" s="92"/>
      <c r="D25" s="92"/>
      <c r="E25" s="93"/>
      <c r="F25" s="94"/>
      <c r="G25" s="262"/>
      <c r="H25" s="262"/>
      <c r="I25" s="242"/>
      <c r="J25" s="95"/>
      <c r="K25" s="93"/>
      <c r="L25" s="262"/>
      <c r="M25" s="94"/>
      <c r="N25" s="262"/>
      <c r="O25" s="336"/>
      <c r="P25" s="258"/>
      <c r="Q25" s="96"/>
      <c r="R25" s="96"/>
      <c r="S25" s="90"/>
      <c r="T25" s="98"/>
      <c r="U25" s="295"/>
      <c r="V25" s="296"/>
      <c r="W25" s="333" t="s">
        <v>698</v>
      </c>
      <c r="X25" s="297"/>
      <c r="Y25" s="333" t="s">
        <v>698</v>
      </c>
      <c r="Z25" s="298"/>
      <c r="AA25" s="295"/>
      <c r="AB25" s="296"/>
      <c r="AC25" s="333" t="s">
        <v>698</v>
      </c>
      <c r="AD25" s="297"/>
      <c r="AE25" s="333" t="s">
        <v>698</v>
      </c>
      <c r="AF25" s="298"/>
      <c r="AG25" s="295"/>
      <c r="AH25" s="296"/>
      <c r="AI25" s="333" t="s">
        <v>698</v>
      </c>
      <c r="AJ25" s="297"/>
      <c r="AK25" s="333" t="s">
        <v>698</v>
      </c>
      <c r="AL25" s="298"/>
      <c r="AM25" s="335"/>
      <c r="AN25" s="99"/>
      <c r="AO25" s="261"/>
      <c r="AP25" s="261"/>
      <c r="AQ25" s="259"/>
    </row>
    <row r="26" spans="1:43">
      <c r="A26" s="91"/>
      <c r="B26" s="92"/>
      <c r="C26" s="92"/>
      <c r="D26" s="92"/>
      <c r="E26" s="93"/>
      <c r="F26" s="94"/>
      <c r="G26" s="262"/>
      <c r="H26" s="262"/>
      <c r="I26" s="242"/>
      <c r="J26" s="95"/>
      <c r="K26" s="93"/>
      <c r="L26" s="262"/>
      <c r="M26" s="94"/>
      <c r="N26" s="262"/>
      <c r="O26" s="336"/>
      <c r="P26" s="258"/>
      <c r="Q26" s="96"/>
      <c r="R26" s="96"/>
      <c r="S26" s="90"/>
      <c r="T26" s="98"/>
      <c r="U26" s="295"/>
      <c r="V26" s="296"/>
      <c r="W26" s="333" t="s">
        <v>698</v>
      </c>
      <c r="X26" s="297"/>
      <c r="Y26" s="333" t="s">
        <v>698</v>
      </c>
      <c r="Z26" s="298"/>
      <c r="AA26" s="295"/>
      <c r="AB26" s="296"/>
      <c r="AC26" s="333" t="s">
        <v>698</v>
      </c>
      <c r="AD26" s="297"/>
      <c r="AE26" s="333" t="s">
        <v>698</v>
      </c>
      <c r="AF26" s="298"/>
      <c r="AG26" s="295"/>
      <c r="AH26" s="296"/>
      <c r="AI26" s="333" t="s">
        <v>698</v>
      </c>
      <c r="AJ26" s="297"/>
      <c r="AK26" s="333" t="s">
        <v>698</v>
      </c>
      <c r="AL26" s="298"/>
      <c r="AM26" s="335"/>
      <c r="AN26" s="99"/>
      <c r="AO26" s="261"/>
      <c r="AP26" s="261"/>
      <c r="AQ26" s="259"/>
    </row>
    <row r="27" spans="1:43">
      <c r="A27" s="91"/>
      <c r="B27" s="92"/>
      <c r="C27" s="92"/>
      <c r="D27" s="92"/>
      <c r="E27" s="93"/>
      <c r="F27" s="94"/>
      <c r="G27" s="262"/>
      <c r="H27" s="262"/>
      <c r="I27" s="242"/>
      <c r="J27" s="95"/>
      <c r="K27" s="93"/>
      <c r="L27" s="262"/>
      <c r="M27" s="94"/>
      <c r="N27" s="262"/>
      <c r="O27" s="336"/>
      <c r="P27" s="258"/>
      <c r="Q27" s="96"/>
      <c r="R27" s="96"/>
      <c r="S27" s="90"/>
      <c r="T27" s="98"/>
      <c r="U27" s="295"/>
      <c r="V27" s="296"/>
      <c r="W27" s="333" t="s">
        <v>698</v>
      </c>
      <c r="X27" s="297"/>
      <c r="Y27" s="333" t="s">
        <v>732</v>
      </c>
      <c r="Z27" s="298"/>
      <c r="AA27" s="295"/>
      <c r="AB27" s="296"/>
      <c r="AC27" s="333" t="s">
        <v>698</v>
      </c>
      <c r="AD27" s="297"/>
      <c r="AE27" s="333" t="s">
        <v>698</v>
      </c>
      <c r="AF27" s="298"/>
      <c r="AG27" s="295"/>
      <c r="AH27" s="296"/>
      <c r="AI27" s="333" t="s">
        <v>698</v>
      </c>
      <c r="AJ27" s="297"/>
      <c r="AK27" s="333" t="s">
        <v>698</v>
      </c>
      <c r="AL27" s="298"/>
      <c r="AM27" s="335"/>
      <c r="AN27" s="99"/>
      <c r="AO27" s="261"/>
      <c r="AP27" s="261"/>
      <c r="AQ27" s="259"/>
    </row>
    <row r="28" spans="1:43">
      <c r="A28" s="91"/>
      <c r="B28" s="92"/>
      <c r="C28" s="92"/>
      <c r="D28" s="92"/>
      <c r="E28" s="93"/>
      <c r="F28" s="94"/>
      <c r="G28" s="262"/>
      <c r="H28" s="262"/>
      <c r="I28" s="242"/>
      <c r="J28" s="95"/>
      <c r="K28" s="93"/>
      <c r="L28" s="262"/>
      <c r="M28" s="94"/>
      <c r="N28" s="262"/>
      <c r="O28" s="336"/>
      <c r="P28" s="258"/>
      <c r="Q28" s="96"/>
      <c r="R28" s="96"/>
      <c r="S28" s="90"/>
      <c r="T28" s="98"/>
      <c r="U28" s="295"/>
      <c r="V28" s="296"/>
      <c r="W28" s="333" t="s">
        <v>698</v>
      </c>
      <c r="X28" s="297"/>
      <c r="Y28" s="333" t="s">
        <v>698</v>
      </c>
      <c r="Z28" s="298"/>
      <c r="AA28" s="295"/>
      <c r="AB28" s="296"/>
      <c r="AC28" s="333" t="s">
        <v>698</v>
      </c>
      <c r="AD28" s="297"/>
      <c r="AE28" s="333" t="s">
        <v>698</v>
      </c>
      <c r="AF28" s="298"/>
      <c r="AG28" s="295"/>
      <c r="AH28" s="296"/>
      <c r="AI28" s="333" t="s">
        <v>698</v>
      </c>
      <c r="AJ28" s="297"/>
      <c r="AK28" s="333" t="s">
        <v>698</v>
      </c>
      <c r="AL28" s="298"/>
      <c r="AM28" s="335"/>
      <c r="AN28" s="99"/>
      <c r="AO28" s="261"/>
      <c r="AP28" s="261"/>
      <c r="AQ28" s="259"/>
    </row>
    <row r="29" spans="1:43">
      <c r="A29" s="91"/>
      <c r="B29" s="92"/>
      <c r="C29" s="92"/>
      <c r="D29" s="92"/>
      <c r="E29" s="93"/>
      <c r="F29" s="94"/>
      <c r="G29" s="262"/>
      <c r="H29" s="262"/>
      <c r="I29" s="242"/>
      <c r="J29" s="95"/>
      <c r="K29" s="93"/>
      <c r="L29" s="262"/>
      <c r="M29" s="94"/>
      <c r="N29" s="262"/>
      <c r="O29" s="336"/>
      <c r="P29" s="258"/>
      <c r="Q29" s="96"/>
      <c r="R29" s="96"/>
      <c r="S29" s="90"/>
      <c r="T29" s="98"/>
      <c r="U29" s="295"/>
      <c r="V29" s="296"/>
      <c r="W29" s="333" t="s">
        <v>698</v>
      </c>
      <c r="X29" s="297"/>
      <c r="Y29" s="333" t="s">
        <v>698</v>
      </c>
      <c r="Z29" s="298"/>
      <c r="AA29" s="295"/>
      <c r="AB29" s="296"/>
      <c r="AC29" s="333" t="s">
        <v>698</v>
      </c>
      <c r="AD29" s="297"/>
      <c r="AE29" s="333" t="s">
        <v>698</v>
      </c>
      <c r="AF29" s="298"/>
      <c r="AG29" s="295"/>
      <c r="AH29" s="296"/>
      <c r="AI29" s="333" t="s">
        <v>698</v>
      </c>
      <c r="AJ29" s="297"/>
      <c r="AK29" s="333" t="s">
        <v>698</v>
      </c>
      <c r="AL29" s="298"/>
      <c r="AM29" s="335"/>
      <c r="AN29" s="99"/>
      <c r="AO29" s="261"/>
      <c r="AP29" s="261"/>
      <c r="AQ29" s="259"/>
    </row>
    <row r="30" spans="1:43">
      <c r="A30" s="91"/>
      <c r="B30" s="92"/>
      <c r="C30" s="92"/>
      <c r="D30" s="92"/>
      <c r="E30" s="93"/>
      <c r="F30" s="94"/>
      <c r="G30" s="262"/>
      <c r="H30" s="262"/>
      <c r="I30" s="242"/>
      <c r="J30" s="95"/>
      <c r="K30" s="93"/>
      <c r="L30" s="262"/>
      <c r="M30" s="94"/>
      <c r="N30" s="262"/>
      <c r="O30" s="336"/>
      <c r="P30" s="258"/>
      <c r="Q30" s="96"/>
      <c r="R30" s="96"/>
      <c r="S30" s="90"/>
      <c r="T30" s="98"/>
      <c r="U30" s="295"/>
      <c r="V30" s="296"/>
      <c r="W30" s="333" t="s">
        <v>698</v>
      </c>
      <c r="X30" s="297"/>
      <c r="Y30" s="333" t="s">
        <v>698</v>
      </c>
      <c r="Z30" s="298"/>
      <c r="AA30" s="295"/>
      <c r="AB30" s="296"/>
      <c r="AC30" s="333" t="s">
        <v>698</v>
      </c>
      <c r="AD30" s="297"/>
      <c r="AE30" s="333" t="s">
        <v>698</v>
      </c>
      <c r="AF30" s="298"/>
      <c r="AG30" s="295"/>
      <c r="AH30" s="296"/>
      <c r="AI30" s="333" t="s">
        <v>698</v>
      </c>
      <c r="AJ30" s="297"/>
      <c r="AK30" s="333" t="s">
        <v>698</v>
      </c>
      <c r="AL30" s="298"/>
      <c r="AM30" s="335"/>
      <c r="AN30" s="99"/>
      <c r="AO30" s="261"/>
      <c r="AP30" s="261"/>
      <c r="AQ30" s="259"/>
    </row>
    <row r="31" spans="1:43">
      <c r="A31" s="91"/>
      <c r="B31" s="92"/>
      <c r="C31" s="92"/>
      <c r="D31" s="92"/>
      <c r="E31" s="93"/>
      <c r="F31" s="94"/>
      <c r="G31" s="262"/>
      <c r="H31" s="262"/>
      <c r="I31" s="242"/>
      <c r="J31" s="95"/>
      <c r="K31" s="93"/>
      <c r="L31" s="262"/>
      <c r="M31" s="94"/>
      <c r="N31" s="262"/>
      <c r="O31" s="336"/>
      <c r="P31" s="258"/>
      <c r="Q31" s="96"/>
      <c r="R31" s="96"/>
      <c r="S31" s="90"/>
      <c r="T31" s="98"/>
      <c r="U31" s="295"/>
      <c r="V31" s="296"/>
      <c r="W31" s="333" t="s">
        <v>698</v>
      </c>
      <c r="X31" s="297"/>
      <c r="Y31" s="333" t="s">
        <v>698</v>
      </c>
      <c r="Z31" s="298"/>
      <c r="AA31" s="295"/>
      <c r="AB31" s="296"/>
      <c r="AC31" s="333" t="s">
        <v>698</v>
      </c>
      <c r="AD31" s="297"/>
      <c r="AE31" s="333" t="s">
        <v>698</v>
      </c>
      <c r="AF31" s="298"/>
      <c r="AG31" s="295"/>
      <c r="AH31" s="296"/>
      <c r="AI31" s="333" t="s">
        <v>698</v>
      </c>
      <c r="AJ31" s="297"/>
      <c r="AK31" s="333" t="s">
        <v>698</v>
      </c>
      <c r="AL31" s="298"/>
      <c r="AM31" s="335"/>
      <c r="AN31" s="99"/>
      <c r="AO31" s="261"/>
      <c r="AP31" s="261"/>
      <c r="AQ31" s="259"/>
    </row>
    <row r="32" spans="1:43">
      <c r="A32" s="91"/>
      <c r="B32" s="92"/>
      <c r="C32" s="92"/>
      <c r="D32" s="92"/>
      <c r="E32" s="93"/>
      <c r="F32" s="94"/>
      <c r="G32" s="262"/>
      <c r="H32" s="262"/>
      <c r="I32" s="242"/>
      <c r="J32" s="95"/>
      <c r="K32" s="93"/>
      <c r="L32" s="262"/>
      <c r="M32" s="94"/>
      <c r="N32" s="262"/>
      <c r="O32" s="336"/>
      <c r="P32" s="258"/>
      <c r="Q32" s="96"/>
      <c r="R32" s="96"/>
      <c r="S32" s="90"/>
      <c r="T32" s="98"/>
      <c r="U32" s="295"/>
      <c r="V32" s="296"/>
      <c r="W32" s="333" t="s">
        <v>732</v>
      </c>
      <c r="X32" s="297"/>
      <c r="Y32" s="333" t="s">
        <v>698</v>
      </c>
      <c r="Z32" s="298"/>
      <c r="AA32" s="295"/>
      <c r="AB32" s="296"/>
      <c r="AC32" s="333" t="s">
        <v>698</v>
      </c>
      <c r="AD32" s="297"/>
      <c r="AE32" s="333" t="s">
        <v>698</v>
      </c>
      <c r="AF32" s="298"/>
      <c r="AG32" s="295"/>
      <c r="AH32" s="296"/>
      <c r="AI32" s="333" t="s">
        <v>698</v>
      </c>
      <c r="AJ32" s="297"/>
      <c r="AK32" s="333" t="s">
        <v>698</v>
      </c>
      <c r="AL32" s="298"/>
      <c r="AM32" s="335"/>
      <c r="AN32" s="99"/>
      <c r="AO32" s="261"/>
      <c r="AP32" s="261"/>
      <c r="AQ32" s="259"/>
    </row>
    <row r="33" spans="1:43">
      <c r="A33" s="91"/>
      <c r="B33" s="92"/>
      <c r="C33" s="92"/>
      <c r="D33" s="92"/>
      <c r="E33" s="93"/>
      <c r="F33" s="94"/>
      <c r="G33" s="262"/>
      <c r="H33" s="262"/>
      <c r="I33" s="242"/>
      <c r="J33" s="95"/>
      <c r="K33" s="93"/>
      <c r="L33" s="262"/>
      <c r="M33" s="94"/>
      <c r="N33" s="262"/>
      <c r="O33" s="336"/>
      <c r="P33" s="258"/>
      <c r="Q33" s="96"/>
      <c r="R33" s="96"/>
      <c r="S33" s="90"/>
      <c r="T33" s="98"/>
      <c r="U33" s="295"/>
      <c r="V33" s="296"/>
      <c r="W33" s="333" t="s">
        <v>698</v>
      </c>
      <c r="X33" s="297"/>
      <c r="Y33" s="333" t="s">
        <v>698</v>
      </c>
      <c r="Z33" s="298"/>
      <c r="AA33" s="295"/>
      <c r="AB33" s="296"/>
      <c r="AC33" s="333" t="s">
        <v>698</v>
      </c>
      <c r="AD33" s="297"/>
      <c r="AE33" s="333" t="s">
        <v>698</v>
      </c>
      <c r="AF33" s="298"/>
      <c r="AG33" s="295"/>
      <c r="AH33" s="296"/>
      <c r="AI33" s="333" t="s">
        <v>698</v>
      </c>
      <c r="AJ33" s="297"/>
      <c r="AK33" s="333" t="s">
        <v>698</v>
      </c>
      <c r="AL33" s="298"/>
      <c r="AM33" s="335"/>
      <c r="AN33" s="99"/>
      <c r="AO33" s="261"/>
      <c r="AP33" s="261"/>
      <c r="AQ33" s="259"/>
    </row>
    <row r="34" spans="1:43">
      <c r="A34" s="91"/>
      <c r="B34" s="92"/>
      <c r="C34" s="92"/>
      <c r="D34" s="92"/>
      <c r="E34" s="93"/>
      <c r="F34" s="94"/>
      <c r="G34" s="262"/>
      <c r="H34" s="262"/>
      <c r="I34" s="242"/>
      <c r="J34" s="95"/>
      <c r="K34" s="93"/>
      <c r="L34" s="262"/>
      <c r="M34" s="94"/>
      <c r="N34" s="262"/>
      <c r="O34" s="336"/>
      <c r="P34" s="258"/>
      <c r="Q34" s="96"/>
      <c r="R34" s="96"/>
      <c r="S34" s="90"/>
      <c r="T34" s="98"/>
      <c r="U34" s="295"/>
      <c r="V34" s="296"/>
      <c r="W34" s="333" t="s">
        <v>698</v>
      </c>
      <c r="X34" s="297"/>
      <c r="Y34" s="333" t="s">
        <v>732</v>
      </c>
      <c r="Z34" s="298"/>
      <c r="AA34" s="295"/>
      <c r="AB34" s="296"/>
      <c r="AC34" s="333" t="s">
        <v>698</v>
      </c>
      <c r="AD34" s="297"/>
      <c r="AE34" s="333" t="s">
        <v>698</v>
      </c>
      <c r="AF34" s="298"/>
      <c r="AG34" s="295"/>
      <c r="AH34" s="296"/>
      <c r="AI34" s="333" t="s">
        <v>698</v>
      </c>
      <c r="AJ34" s="297"/>
      <c r="AK34" s="333" t="s">
        <v>698</v>
      </c>
      <c r="AL34" s="298"/>
      <c r="AM34" s="335"/>
      <c r="AN34" s="99"/>
      <c r="AO34" s="261"/>
      <c r="AP34" s="261"/>
      <c r="AQ34" s="259"/>
    </row>
    <row r="35" spans="1:43">
      <c r="A35" s="91"/>
      <c r="B35" s="92"/>
      <c r="C35" s="92"/>
      <c r="D35" s="92"/>
      <c r="E35" s="93"/>
      <c r="F35" s="94"/>
      <c r="G35" s="262"/>
      <c r="H35" s="262"/>
      <c r="I35" s="242"/>
      <c r="J35" s="95"/>
      <c r="K35" s="93"/>
      <c r="L35" s="262"/>
      <c r="M35" s="94"/>
      <c r="N35" s="262"/>
      <c r="O35" s="336"/>
      <c r="P35" s="258"/>
      <c r="Q35" s="96"/>
      <c r="R35" s="96"/>
      <c r="S35" s="90"/>
      <c r="T35" s="98"/>
      <c r="U35" s="295"/>
      <c r="V35" s="296"/>
      <c r="W35" s="333" t="s">
        <v>698</v>
      </c>
      <c r="X35" s="297"/>
      <c r="Y35" s="333" t="s">
        <v>698</v>
      </c>
      <c r="Z35" s="298"/>
      <c r="AA35" s="295"/>
      <c r="AB35" s="296"/>
      <c r="AC35" s="333" t="s">
        <v>698</v>
      </c>
      <c r="AD35" s="297"/>
      <c r="AE35" s="333" t="s">
        <v>698</v>
      </c>
      <c r="AF35" s="298"/>
      <c r="AG35" s="295"/>
      <c r="AH35" s="296"/>
      <c r="AI35" s="333" t="s">
        <v>698</v>
      </c>
      <c r="AJ35" s="297"/>
      <c r="AK35" s="333" t="s">
        <v>698</v>
      </c>
      <c r="AL35" s="298"/>
      <c r="AM35" s="335"/>
      <c r="AN35" s="99"/>
      <c r="AO35" s="261"/>
      <c r="AP35" s="261"/>
      <c r="AQ35" s="259"/>
    </row>
    <row r="36" spans="1:43">
      <c r="A36" s="91"/>
      <c r="B36" s="92"/>
      <c r="C36" s="92"/>
      <c r="D36" s="92"/>
      <c r="E36" s="93"/>
      <c r="F36" s="94"/>
      <c r="G36" s="262"/>
      <c r="H36" s="262"/>
      <c r="I36" s="242"/>
      <c r="J36" s="95"/>
      <c r="K36" s="93"/>
      <c r="L36" s="262"/>
      <c r="M36" s="94"/>
      <c r="N36" s="262"/>
      <c r="O36" s="336"/>
      <c r="P36" s="258"/>
      <c r="Q36" s="96"/>
      <c r="R36" s="96"/>
      <c r="S36" s="90"/>
      <c r="T36" s="98"/>
      <c r="U36" s="295"/>
      <c r="V36" s="296"/>
      <c r="W36" s="333" t="s">
        <v>698</v>
      </c>
      <c r="X36" s="297"/>
      <c r="Y36" s="333" t="s">
        <v>732</v>
      </c>
      <c r="Z36" s="298"/>
      <c r="AA36" s="295"/>
      <c r="AB36" s="296"/>
      <c r="AC36" s="333" t="s">
        <v>698</v>
      </c>
      <c r="AD36" s="297"/>
      <c r="AE36" s="333" t="s">
        <v>698</v>
      </c>
      <c r="AF36" s="298"/>
      <c r="AG36" s="295"/>
      <c r="AH36" s="296"/>
      <c r="AI36" s="333" t="s">
        <v>698</v>
      </c>
      <c r="AJ36" s="297"/>
      <c r="AK36" s="333" t="s">
        <v>698</v>
      </c>
      <c r="AL36" s="298"/>
      <c r="AM36" s="335"/>
      <c r="AN36" s="99"/>
      <c r="AO36" s="261"/>
      <c r="AP36" s="261"/>
      <c r="AQ36" s="259"/>
    </row>
    <row r="37" spans="1:43">
      <c r="A37" s="91"/>
      <c r="B37" s="92"/>
      <c r="C37" s="92"/>
      <c r="D37" s="92"/>
      <c r="E37" s="93"/>
      <c r="F37" s="94"/>
      <c r="G37" s="262"/>
      <c r="H37" s="262"/>
      <c r="I37" s="242"/>
      <c r="J37" s="95"/>
      <c r="K37" s="93"/>
      <c r="L37" s="262"/>
      <c r="M37" s="94"/>
      <c r="N37" s="262"/>
      <c r="O37" s="336"/>
      <c r="P37" s="258"/>
      <c r="Q37" s="96"/>
      <c r="R37" s="96"/>
      <c r="S37" s="90"/>
      <c r="T37" s="98"/>
      <c r="U37" s="295"/>
      <c r="V37" s="296"/>
      <c r="W37" s="333" t="s">
        <v>698</v>
      </c>
      <c r="X37" s="297"/>
      <c r="Y37" s="333" t="s">
        <v>698</v>
      </c>
      <c r="Z37" s="298"/>
      <c r="AA37" s="295"/>
      <c r="AB37" s="296"/>
      <c r="AC37" s="333" t="s">
        <v>698</v>
      </c>
      <c r="AD37" s="297"/>
      <c r="AE37" s="333" t="s">
        <v>698</v>
      </c>
      <c r="AF37" s="298"/>
      <c r="AG37" s="295"/>
      <c r="AH37" s="296"/>
      <c r="AI37" s="333" t="s">
        <v>698</v>
      </c>
      <c r="AJ37" s="297"/>
      <c r="AK37" s="333" t="s">
        <v>698</v>
      </c>
      <c r="AL37" s="298"/>
      <c r="AM37" s="335"/>
      <c r="AN37" s="99"/>
      <c r="AO37" s="261"/>
      <c r="AP37" s="261"/>
      <c r="AQ37" s="259"/>
    </row>
    <row r="38" spans="1:43">
      <c r="A38" s="91"/>
      <c r="B38" s="92"/>
      <c r="C38" s="92"/>
      <c r="D38" s="92"/>
      <c r="E38" s="93"/>
      <c r="F38" s="94"/>
      <c r="G38" s="262"/>
      <c r="H38" s="262"/>
      <c r="I38" s="242"/>
      <c r="J38" s="95"/>
      <c r="K38" s="93"/>
      <c r="L38" s="262"/>
      <c r="M38" s="94"/>
      <c r="N38" s="262"/>
      <c r="O38" s="336"/>
      <c r="P38" s="258"/>
      <c r="Q38" s="96"/>
      <c r="R38" s="96"/>
      <c r="S38" s="90"/>
      <c r="T38" s="98"/>
      <c r="U38" s="295"/>
      <c r="V38" s="296"/>
      <c r="W38" s="333" t="s">
        <v>698</v>
      </c>
      <c r="X38" s="297"/>
      <c r="Y38" s="333" t="s">
        <v>698</v>
      </c>
      <c r="Z38" s="298"/>
      <c r="AA38" s="295"/>
      <c r="AB38" s="296"/>
      <c r="AC38" s="333" t="s">
        <v>698</v>
      </c>
      <c r="AD38" s="297"/>
      <c r="AE38" s="333" t="s">
        <v>698</v>
      </c>
      <c r="AF38" s="298"/>
      <c r="AG38" s="295"/>
      <c r="AH38" s="296"/>
      <c r="AI38" s="333" t="s">
        <v>698</v>
      </c>
      <c r="AJ38" s="297"/>
      <c r="AK38" s="333" t="s">
        <v>698</v>
      </c>
      <c r="AL38" s="298"/>
      <c r="AM38" s="335"/>
      <c r="AN38" s="99"/>
      <c r="AO38" s="261"/>
      <c r="AP38" s="261"/>
      <c r="AQ38" s="259"/>
    </row>
    <row r="39" spans="1:43">
      <c r="A39" s="91"/>
      <c r="B39" s="92"/>
      <c r="C39" s="92"/>
      <c r="D39" s="92"/>
      <c r="E39" s="93"/>
      <c r="F39" s="94"/>
      <c r="G39" s="262"/>
      <c r="H39" s="262"/>
      <c r="I39" s="242"/>
      <c r="J39" s="95"/>
      <c r="K39" s="93"/>
      <c r="L39" s="262"/>
      <c r="M39" s="94"/>
      <c r="N39" s="262"/>
      <c r="O39" s="336"/>
      <c r="P39" s="258"/>
      <c r="Q39" s="96"/>
      <c r="R39" s="96"/>
      <c r="S39" s="90"/>
      <c r="T39" s="98"/>
      <c r="U39" s="295"/>
      <c r="V39" s="296"/>
      <c r="W39" s="333" t="s">
        <v>698</v>
      </c>
      <c r="X39" s="297"/>
      <c r="Y39" s="333" t="s">
        <v>698</v>
      </c>
      <c r="Z39" s="298"/>
      <c r="AA39" s="295"/>
      <c r="AB39" s="296"/>
      <c r="AC39" s="333" t="s">
        <v>698</v>
      </c>
      <c r="AD39" s="297"/>
      <c r="AE39" s="333" t="s">
        <v>698</v>
      </c>
      <c r="AF39" s="298"/>
      <c r="AG39" s="295"/>
      <c r="AH39" s="296"/>
      <c r="AI39" s="333" t="s">
        <v>698</v>
      </c>
      <c r="AJ39" s="297"/>
      <c r="AK39" s="333" t="s">
        <v>698</v>
      </c>
      <c r="AL39" s="298"/>
      <c r="AM39" s="335"/>
      <c r="AN39" s="99"/>
      <c r="AO39" s="261"/>
      <c r="AP39" s="261"/>
      <c r="AQ39" s="259"/>
    </row>
    <row r="40" spans="1:43">
      <c r="A40" s="91"/>
      <c r="B40" s="92"/>
      <c r="C40" s="92"/>
      <c r="D40" s="92"/>
      <c r="E40" s="93"/>
      <c r="F40" s="94"/>
      <c r="G40" s="262"/>
      <c r="H40" s="262"/>
      <c r="I40" s="242"/>
      <c r="J40" s="95"/>
      <c r="K40" s="93"/>
      <c r="L40" s="262"/>
      <c r="M40" s="94"/>
      <c r="N40" s="262"/>
      <c r="O40" s="336"/>
      <c r="P40" s="258"/>
      <c r="Q40" s="96"/>
      <c r="R40" s="96"/>
      <c r="S40" s="90"/>
      <c r="T40" s="98"/>
      <c r="U40" s="295"/>
      <c r="V40" s="296"/>
      <c r="W40" s="333" t="s">
        <v>698</v>
      </c>
      <c r="X40" s="297"/>
      <c r="Y40" s="333" t="s">
        <v>698</v>
      </c>
      <c r="Z40" s="298"/>
      <c r="AA40" s="295"/>
      <c r="AB40" s="296"/>
      <c r="AC40" s="333" t="s">
        <v>698</v>
      </c>
      <c r="AD40" s="297"/>
      <c r="AE40" s="333" t="s">
        <v>732</v>
      </c>
      <c r="AF40" s="298"/>
      <c r="AG40" s="295"/>
      <c r="AH40" s="296"/>
      <c r="AI40" s="333" t="s">
        <v>698</v>
      </c>
      <c r="AJ40" s="297"/>
      <c r="AK40" s="333" t="s">
        <v>698</v>
      </c>
      <c r="AL40" s="298"/>
      <c r="AM40" s="335"/>
      <c r="AN40" s="99"/>
      <c r="AO40" s="261"/>
      <c r="AP40" s="261"/>
      <c r="AQ40" s="259"/>
    </row>
    <row r="41" spans="1:43">
      <c r="A41" s="91"/>
      <c r="B41" s="92"/>
      <c r="C41" s="92"/>
      <c r="D41" s="92"/>
      <c r="E41" s="93"/>
      <c r="F41" s="94"/>
      <c r="G41" s="262"/>
      <c r="H41" s="262"/>
      <c r="I41" s="242"/>
      <c r="J41" s="95"/>
      <c r="K41" s="93"/>
      <c r="L41" s="262"/>
      <c r="M41" s="94"/>
      <c r="N41" s="262"/>
      <c r="O41" s="336"/>
      <c r="P41" s="258"/>
      <c r="Q41" s="96"/>
      <c r="R41" s="96"/>
      <c r="S41" s="90"/>
      <c r="T41" s="98"/>
      <c r="U41" s="295"/>
      <c r="V41" s="296"/>
      <c r="W41" s="333" t="s">
        <v>698</v>
      </c>
      <c r="X41" s="297"/>
      <c r="Y41" s="333" t="s">
        <v>698</v>
      </c>
      <c r="Z41" s="298"/>
      <c r="AA41" s="295"/>
      <c r="AB41" s="296"/>
      <c r="AC41" s="333" t="s">
        <v>698</v>
      </c>
      <c r="AD41" s="297"/>
      <c r="AE41" s="333" t="s">
        <v>698</v>
      </c>
      <c r="AF41" s="298"/>
      <c r="AG41" s="295"/>
      <c r="AH41" s="296"/>
      <c r="AI41" s="333" t="s">
        <v>698</v>
      </c>
      <c r="AJ41" s="297"/>
      <c r="AK41" s="333" t="s">
        <v>698</v>
      </c>
      <c r="AL41" s="298"/>
      <c r="AM41" s="335"/>
      <c r="AN41" s="99"/>
      <c r="AO41" s="261"/>
      <c r="AP41" s="261"/>
      <c r="AQ41" s="259"/>
    </row>
    <row r="42" spans="1:43">
      <c r="A42" s="91"/>
      <c r="B42" s="92"/>
      <c r="C42" s="92"/>
      <c r="D42" s="92"/>
      <c r="E42" s="93"/>
      <c r="F42" s="94"/>
      <c r="G42" s="262"/>
      <c r="H42" s="262"/>
      <c r="I42" s="242"/>
      <c r="J42" s="95"/>
      <c r="K42" s="93"/>
      <c r="L42" s="262"/>
      <c r="M42" s="94"/>
      <c r="N42" s="262"/>
      <c r="O42" s="336"/>
      <c r="P42" s="258"/>
      <c r="Q42" s="96"/>
      <c r="R42" s="96"/>
      <c r="S42" s="90"/>
      <c r="T42" s="98"/>
      <c r="U42" s="295"/>
      <c r="V42" s="296"/>
      <c r="W42" s="333" t="s">
        <v>698</v>
      </c>
      <c r="X42" s="297"/>
      <c r="Y42" s="333" t="s">
        <v>698</v>
      </c>
      <c r="Z42" s="298"/>
      <c r="AA42" s="295"/>
      <c r="AB42" s="296"/>
      <c r="AC42" s="333" t="s">
        <v>698</v>
      </c>
      <c r="AD42" s="297"/>
      <c r="AE42" s="333" t="s">
        <v>698</v>
      </c>
      <c r="AF42" s="298"/>
      <c r="AG42" s="295"/>
      <c r="AH42" s="296"/>
      <c r="AI42" s="333" t="s">
        <v>698</v>
      </c>
      <c r="AJ42" s="297"/>
      <c r="AK42" s="333" t="s">
        <v>698</v>
      </c>
      <c r="AL42" s="298"/>
      <c r="AM42" s="335"/>
      <c r="AN42" s="99"/>
      <c r="AO42" s="261"/>
      <c r="AP42" s="261"/>
      <c r="AQ42" s="259"/>
    </row>
    <row r="43" spans="1:43">
      <c r="A43" s="91"/>
      <c r="B43" s="92"/>
      <c r="C43" s="92"/>
      <c r="D43" s="92"/>
      <c r="E43" s="93"/>
      <c r="F43" s="94"/>
      <c r="G43" s="262"/>
      <c r="H43" s="262"/>
      <c r="I43" s="242"/>
      <c r="J43" s="95"/>
      <c r="K43" s="93"/>
      <c r="L43" s="262"/>
      <c r="M43" s="94"/>
      <c r="N43" s="262"/>
      <c r="O43" s="336"/>
      <c r="P43" s="258"/>
      <c r="Q43" s="96"/>
      <c r="R43" s="96"/>
      <c r="S43" s="90"/>
      <c r="T43" s="98"/>
      <c r="U43" s="295"/>
      <c r="V43" s="296"/>
      <c r="W43" s="333" t="s">
        <v>698</v>
      </c>
      <c r="X43" s="297"/>
      <c r="Y43" s="333" t="s">
        <v>698</v>
      </c>
      <c r="Z43" s="298"/>
      <c r="AA43" s="295"/>
      <c r="AB43" s="296"/>
      <c r="AC43" s="333" t="s">
        <v>698</v>
      </c>
      <c r="AD43" s="297"/>
      <c r="AE43" s="333" t="s">
        <v>698</v>
      </c>
      <c r="AF43" s="298"/>
      <c r="AG43" s="295"/>
      <c r="AH43" s="296"/>
      <c r="AI43" s="333" t="s">
        <v>698</v>
      </c>
      <c r="AJ43" s="297"/>
      <c r="AK43" s="333" t="s">
        <v>698</v>
      </c>
      <c r="AL43" s="298"/>
      <c r="AM43" s="335"/>
      <c r="AN43" s="99"/>
      <c r="AO43" s="261"/>
      <c r="AP43" s="261"/>
      <c r="AQ43" s="259"/>
    </row>
    <row r="44" spans="1:43">
      <c r="A44" s="91"/>
      <c r="B44" s="92"/>
      <c r="C44" s="92"/>
      <c r="D44" s="92"/>
      <c r="E44" s="93"/>
      <c r="F44" s="94"/>
      <c r="G44" s="262"/>
      <c r="H44" s="262"/>
      <c r="I44" s="242"/>
      <c r="J44" s="95"/>
      <c r="K44" s="93"/>
      <c r="L44" s="262"/>
      <c r="M44" s="94"/>
      <c r="N44" s="262"/>
      <c r="O44" s="336"/>
      <c r="P44" s="258"/>
      <c r="Q44" s="96"/>
      <c r="R44" s="96"/>
      <c r="S44" s="90"/>
      <c r="T44" s="98"/>
      <c r="U44" s="295"/>
      <c r="V44" s="296"/>
      <c r="W44" s="333" t="s">
        <v>698</v>
      </c>
      <c r="X44" s="297"/>
      <c r="Y44" s="333" t="s">
        <v>698</v>
      </c>
      <c r="Z44" s="298"/>
      <c r="AA44" s="295"/>
      <c r="AB44" s="296"/>
      <c r="AC44" s="333" t="s">
        <v>698</v>
      </c>
      <c r="AD44" s="297"/>
      <c r="AE44" s="333" t="s">
        <v>698</v>
      </c>
      <c r="AF44" s="298"/>
      <c r="AG44" s="295"/>
      <c r="AH44" s="296"/>
      <c r="AI44" s="333" t="s">
        <v>698</v>
      </c>
      <c r="AJ44" s="297"/>
      <c r="AK44" s="333" t="s">
        <v>698</v>
      </c>
      <c r="AL44" s="298"/>
      <c r="AM44" s="335"/>
      <c r="AN44" s="99"/>
      <c r="AO44" s="261"/>
      <c r="AP44" s="261"/>
      <c r="AQ44" s="259"/>
    </row>
    <row r="45" spans="1:43">
      <c r="A45" s="91"/>
      <c r="B45" s="92"/>
      <c r="C45" s="92"/>
      <c r="D45" s="92"/>
      <c r="E45" s="93"/>
      <c r="F45" s="94"/>
      <c r="G45" s="262"/>
      <c r="H45" s="262"/>
      <c r="I45" s="242"/>
      <c r="J45" s="95"/>
      <c r="K45" s="93"/>
      <c r="L45" s="262"/>
      <c r="M45" s="94"/>
      <c r="N45" s="262"/>
      <c r="O45" s="336"/>
      <c r="P45" s="258"/>
      <c r="Q45" s="96"/>
      <c r="R45" s="96"/>
      <c r="S45" s="90"/>
      <c r="T45" s="98"/>
      <c r="U45" s="295"/>
      <c r="V45" s="296"/>
      <c r="W45" s="333" t="s">
        <v>698</v>
      </c>
      <c r="X45" s="297"/>
      <c r="Y45" s="333" t="s">
        <v>698</v>
      </c>
      <c r="Z45" s="298"/>
      <c r="AA45" s="295"/>
      <c r="AB45" s="296"/>
      <c r="AC45" s="333" t="s">
        <v>698</v>
      </c>
      <c r="AD45" s="297"/>
      <c r="AE45" s="333" t="s">
        <v>698</v>
      </c>
      <c r="AF45" s="298"/>
      <c r="AG45" s="295"/>
      <c r="AH45" s="296"/>
      <c r="AI45" s="333" t="s">
        <v>698</v>
      </c>
      <c r="AJ45" s="297"/>
      <c r="AK45" s="333" t="s">
        <v>698</v>
      </c>
      <c r="AL45" s="298"/>
      <c r="AM45" s="335"/>
      <c r="AN45" s="99"/>
      <c r="AO45" s="261"/>
      <c r="AP45" s="261"/>
      <c r="AQ45" s="259"/>
    </row>
    <row r="46" spans="1:43">
      <c r="A46" s="91"/>
      <c r="B46" s="92"/>
      <c r="C46" s="92"/>
      <c r="D46" s="92"/>
      <c r="E46" s="93"/>
      <c r="F46" s="94"/>
      <c r="G46" s="262"/>
      <c r="H46" s="262"/>
      <c r="I46" s="242"/>
      <c r="J46" s="95"/>
      <c r="K46" s="93"/>
      <c r="L46" s="262"/>
      <c r="M46" s="94"/>
      <c r="N46" s="262"/>
      <c r="O46" s="336"/>
      <c r="P46" s="258"/>
      <c r="Q46" s="96"/>
      <c r="R46" s="96"/>
      <c r="S46" s="90"/>
      <c r="T46" s="98"/>
      <c r="U46" s="295"/>
      <c r="V46" s="296"/>
      <c r="W46" s="333" t="s">
        <v>698</v>
      </c>
      <c r="X46" s="297"/>
      <c r="Y46" s="333" t="s">
        <v>698</v>
      </c>
      <c r="Z46" s="298"/>
      <c r="AA46" s="295"/>
      <c r="AB46" s="296"/>
      <c r="AC46" s="333" t="s">
        <v>698</v>
      </c>
      <c r="AD46" s="297"/>
      <c r="AE46" s="333" t="s">
        <v>698</v>
      </c>
      <c r="AF46" s="298"/>
      <c r="AG46" s="295"/>
      <c r="AH46" s="296"/>
      <c r="AI46" s="333" t="s">
        <v>698</v>
      </c>
      <c r="AJ46" s="297"/>
      <c r="AK46" s="333" t="s">
        <v>698</v>
      </c>
      <c r="AL46" s="298"/>
      <c r="AM46" s="335"/>
      <c r="AN46" s="99"/>
      <c r="AO46" s="261"/>
      <c r="AP46" s="261"/>
      <c r="AQ46" s="259"/>
    </row>
    <row r="47" spans="1:43">
      <c r="A47" s="91"/>
      <c r="B47" s="92"/>
      <c r="C47" s="92"/>
      <c r="D47" s="92"/>
      <c r="E47" s="93"/>
      <c r="F47" s="94"/>
      <c r="G47" s="262"/>
      <c r="H47" s="262"/>
      <c r="I47" s="242"/>
      <c r="J47" s="95"/>
      <c r="K47" s="93"/>
      <c r="L47" s="262"/>
      <c r="M47" s="94"/>
      <c r="N47" s="262"/>
      <c r="O47" s="336"/>
      <c r="P47" s="258"/>
      <c r="Q47" s="96"/>
      <c r="R47" s="96"/>
      <c r="S47" s="90"/>
      <c r="T47" s="98"/>
      <c r="U47" s="295"/>
      <c r="V47" s="296"/>
      <c r="W47" s="333" t="s">
        <v>698</v>
      </c>
      <c r="X47" s="297"/>
      <c r="Y47" s="333" t="s">
        <v>698</v>
      </c>
      <c r="Z47" s="298"/>
      <c r="AA47" s="295"/>
      <c r="AB47" s="296"/>
      <c r="AC47" s="333" t="s">
        <v>698</v>
      </c>
      <c r="AD47" s="297"/>
      <c r="AE47" s="333" t="s">
        <v>698</v>
      </c>
      <c r="AF47" s="298"/>
      <c r="AG47" s="295"/>
      <c r="AH47" s="296"/>
      <c r="AI47" s="333" t="s">
        <v>698</v>
      </c>
      <c r="AJ47" s="297"/>
      <c r="AK47" s="333" t="s">
        <v>698</v>
      </c>
      <c r="AL47" s="298"/>
      <c r="AM47" s="335"/>
      <c r="AN47" s="99"/>
      <c r="AO47" s="261"/>
      <c r="AP47" s="261"/>
      <c r="AQ47" s="259"/>
    </row>
    <row r="48" spans="1:43">
      <c r="A48" s="91"/>
      <c r="B48" s="92"/>
      <c r="C48" s="92"/>
      <c r="D48" s="92"/>
      <c r="E48" s="93"/>
      <c r="F48" s="94"/>
      <c r="G48" s="262"/>
      <c r="H48" s="262"/>
      <c r="I48" s="242"/>
      <c r="J48" s="95"/>
      <c r="K48" s="93"/>
      <c r="L48" s="262"/>
      <c r="M48" s="94"/>
      <c r="N48" s="262"/>
      <c r="O48" s="336"/>
      <c r="P48" s="258"/>
      <c r="Q48" s="96"/>
      <c r="R48" s="96"/>
      <c r="S48" s="90"/>
      <c r="T48" s="98"/>
      <c r="U48" s="295"/>
      <c r="V48" s="296"/>
      <c r="W48" s="333" t="s">
        <v>698</v>
      </c>
      <c r="X48" s="297"/>
      <c r="Y48" s="333" t="s">
        <v>698</v>
      </c>
      <c r="Z48" s="298"/>
      <c r="AA48" s="295"/>
      <c r="AB48" s="296"/>
      <c r="AC48" s="333" t="s">
        <v>698</v>
      </c>
      <c r="AD48" s="297"/>
      <c r="AE48" s="333" t="s">
        <v>698</v>
      </c>
      <c r="AF48" s="298"/>
      <c r="AG48" s="295"/>
      <c r="AH48" s="296"/>
      <c r="AI48" s="333" t="s">
        <v>698</v>
      </c>
      <c r="AJ48" s="297"/>
      <c r="AK48" s="333" t="s">
        <v>698</v>
      </c>
      <c r="AL48" s="298"/>
      <c r="AM48" s="335"/>
      <c r="AN48" s="99"/>
      <c r="AO48" s="261"/>
      <c r="AP48" s="261"/>
      <c r="AQ48" s="259"/>
    </row>
    <row r="49" spans="1:43">
      <c r="A49" s="91"/>
      <c r="B49" s="92"/>
      <c r="C49" s="92"/>
      <c r="D49" s="92"/>
      <c r="E49" s="93"/>
      <c r="F49" s="94"/>
      <c r="G49" s="262"/>
      <c r="H49" s="262"/>
      <c r="I49" s="242"/>
      <c r="J49" s="95"/>
      <c r="K49" s="93"/>
      <c r="L49" s="262"/>
      <c r="M49" s="94"/>
      <c r="N49" s="262"/>
      <c r="O49" s="336"/>
      <c r="P49" s="258"/>
      <c r="Q49" s="96"/>
      <c r="R49" s="96"/>
      <c r="S49" s="90"/>
      <c r="T49" s="98"/>
      <c r="U49" s="295"/>
      <c r="V49" s="296"/>
      <c r="W49" s="333" t="s">
        <v>698</v>
      </c>
      <c r="X49" s="297"/>
      <c r="Y49" s="333" t="s">
        <v>698</v>
      </c>
      <c r="Z49" s="298"/>
      <c r="AA49" s="295"/>
      <c r="AB49" s="296"/>
      <c r="AC49" s="333" t="s">
        <v>698</v>
      </c>
      <c r="AD49" s="297"/>
      <c r="AE49" s="333" t="s">
        <v>698</v>
      </c>
      <c r="AF49" s="298"/>
      <c r="AG49" s="295"/>
      <c r="AH49" s="296"/>
      <c r="AI49" s="333" t="s">
        <v>698</v>
      </c>
      <c r="AJ49" s="297"/>
      <c r="AK49" s="333" t="s">
        <v>698</v>
      </c>
      <c r="AL49" s="298"/>
      <c r="AM49" s="335"/>
      <c r="AN49" s="99"/>
      <c r="AO49" s="261"/>
      <c r="AP49" s="261"/>
      <c r="AQ49" s="259"/>
    </row>
    <row r="50" spans="1:43">
      <c r="A50" s="91"/>
      <c r="B50" s="92"/>
      <c r="C50" s="92"/>
      <c r="D50" s="92"/>
      <c r="E50" s="93"/>
      <c r="F50" s="94"/>
      <c r="G50" s="262"/>
      <c r="H50" s="262"/>
      <c r="I50" s="242"/>
      <c r="J50" s="95"/>
      <c r="K50" s="93"/>
      <c r="L50" s="262"/>
      <c r="M50" s="94"/>
      <c r="N50" s="262"/>
      <c r="O50" s="336"/>
      <c r="P50" s="258"/>
      <c r="Q50" s="96"/>
      <c r="R50" s="96"/>
      <c r="S50" s="90"/>
      <c r="T50" s="98"/>
      <c r="U50" s="295"/>
      <c r="V50" s="296"/>
      <c r="W50" s="333" t="s">
        <v>698</v>
      </c>
      <c r="X50" s="297"/>
      <c r="Y50" s="333" t="s">
        <v>732</v>
      </c>
      <c r="Z50" s="298"/>
      <c r="AA50" s="295"/>
      <c r="AB50" s="296"/>
      <c r="AC50" s="333" t="s">
        <v>698</v>
      </c>
      <c r="AD50" s="297"/>
      <c r="AE50" s="333" t="s">
        <v>698</v>
      </c>
      <c r="AF50" s="298"/>
      <c r="AG50" s="295"/>
      <c r="AH50" s="296"/>
      <c r="AI50" s="333" t="s">
        <v>698</v>
      </c>
      <c r="AJ50" s="297"/>
      <c r="AK50" s="333" t="s">
        <v>698</v>
      </c>
      <c r="AL50" s="298"/>
      <c r="AM50" s="335"/>
      <c r="AN50" s="99"/>
      <c r="AO50" s="261"/>
      <c r="AP50" s="261"/>
      <c r="AQ50" s="259"/>
    </row>
    <row r="51" spans="1:43">
      <c r="A51" s="91"/>
      <c r="B51" s="92"/>
      <c r="C51" s="92"/>
      <c r="D51" s="92"/>
      <c r="E51" s="93"/>
      <c r="F51" s="94"/>
      <c r="G51" s="262"/>
      <c r="H51" s="262"/>
      <c r="I51" s="242"/>
      <c r="J51" s="95"/>
      <c r="K51" s="93"/>
      <c r="L51" s="262"/>
      <c r="M51" s="94"/>
      <c r="N51" s="262"/>
      <c r="O51" s="336"/>
      <c r="P51" s="258"/>
      <c r="Q51" s="96"/>
      <c r="R51" s="96"/>
      <c r="S51" s="90"/>
      <c r="T51" s="98"/>
      <c r="U51" s="295"/>
      <c r="V51" s="296"/>
      <c r="W51" s="333" t="s">
        <v>698</v>
      </c>
      <c r="X51" s="297"/>
      <c r="Y51" s="333" t="s">
        <v>698</v>
      </c>
      <c r="Z51" s="298"/>
      <c r="AA51" s="295"/>
      <c r="AB51" s="296"/>
      <c r="AC51" s="333" t="s">
        <v>698</v>
      </c>
      <c r="AD51" s="297"/>
      <c r="AE51" s="333" t="s">
        <v>698</v>
      </c>
      <c r="AF51" s="298"/>
      <c r="AG51" s="295"/>
      <c r="AH51" s="296"/>
      <c r="AI51" s="333" t="s">
        <v>698</v>
      </c>
      <c r="AJ51" s="297"/>
      <c r="AK51" s="333" t="s">
        <v>698</v>
      </c>
      <c r="AL51" s="298"/>
      <c r="AM51" s="335"/>
      <c r="AN51" s="99"/>
      <c r="AO51" s="261"/>
      <c r="AP51" s="261"/>
      <c r="AQ51" s="259"/>
    </row>
    <row r="52" spans="1:43">
      <c r="A52" s="91"/>
      <c r="B52" s="92"/>
      <c r="C52" s="92"/>
      <c r="D52" s="92"/>
      <c r="E52" s="93"/>
      <c r="F52" s="94"/>
      <c r="G52" s="262"/>
      <c r="H52" s="262"/>
      <c r="I52" s="242"/>
      <c r="J52" s="95"/>
      <c r="K52" s="93"/>
      <c r="L52" s="262"/>
      <c r="M52" s="94"/>
      <c r="N52" s="262"/>
      <c r="O52" s="336"/>
      <c r="P52" s="258"/>
      <c r="Q52" s="96"/>
      <c r="R52" s="96"/>
      <c r="S52" s="90"/>
      <c r="T52" s="98"/>
      <c r="U52" s="295"/>
      <c r="V52" s="296"/>
      <c r="W52" s="333" t="s">
        <v>698</v>
      </c>
      <c r="X52" s="297"/>
      <c r="Y52" s="333" t="s">
        <v>698</v>
      </c>
      <c r="Z52" s="298"/>
      <c r="AA52" s="295"/>
      <c r="AB52" s="296"/>
      <c r="AC52" s="333" t="s">
        <v>698</v>
      </c>
      <c r="AD52" s="297"/>
      <c r="AE52" s="333" t="s">
        <v>698</v>
      </c>
      <c r="AF52" s="298"/>
      <c r="AG52" s="295"/>
      <c r="AH52" s="296"/>
      <c r="AI52" s="333" t="s">
        <v>698</v>
      </c>
      <c r="AJ52" s="297"/>
      <c r="AK52" s="333" t="s">
        <v>698</v>
      </c>
      <c r="AL52" s="298"/>
      <c r="AM52" s="335"/>
      <c r="AN52" s="99"/>
      <c r="AO52" s="261"/>
      <c r="AP52" s="261"/>
      <c r="AQ52" s="259"/>
    </row>
    <row r="53" spans="1:43">
      <c r="A53" s="91"/>
      <c r="B53" s="92"/>
      <c r="C53" s="92"/>
      <c r="D53" s="92"/>
      <c r="E53" s="93"/>
      <c r="F53" s="94"/>
      <c r="G53" s="262"/>
      <c r="H53" s="262"/>
      <c r="I53" s="242"/>
      <c r="J53" s="95"/>
      <c r="K53" s="93"/>
      <c r="L53" s="262"/>
      <c r="M53" s="94"/>
      <c r="N53" s="262"/>
      <c r="O53" s="336"/>
      <c r="P53" s="258"/>
      <c r="Q53" s="96"/>
      <c r="R53" s="96"/>
      <c r="S53" s="90"/>
      <c r="T53" s="98"/>
      <c r="U53" s="295"/>
      <c r="V53" s="296"/>
      <c r="W53" s="333" t="s">
        <v>698</v>
      </c>
      <c r="X53" s="297"/>
      <c r="Y53" s="333" t="s">
        <v>698</v>
      </c>
      <c r="Z53" s="298"/>
      <c r="AA53" s="295"/>
      <c r="AB53" s="296"/>
      <c r="AC53" s="333" t="s">
        <v>698</v>
      </c>
      <c r="AD53" s="297"/>
      <c r="AE53" s="333" t="s">
        <v>732</v>
      </c>
      <c r="AF53" s="298"/>
      <c r="AG53" s="295"/>
      <c r="AH53" s="296"/>
      <c r="AI53" s="333" t="s">
        <v>698</v>
      </c>
      <c r="AJ53" s="297"/>
      <c r="AK53" s="333" t="s">
        <v>698</v>
      </c>
      <c r="AL53" s="298"/>
      <c r="AM53" s="335"/>
      <c r="AN53" s="99"/>
      <c r="AO53" s="261"/>
      <c r="AP53" s="261"/>
      <c r="AQ53" s="259"/>
    </row>
    <row r="54" spans="1:43">
      <c r="A54" s="91"/>
      <c r="B54" s="92"/>
      <c r="C54" s="92"/>
      <c r="D54" s="92"/>
      <c r="E54" s="93"/>
      <c r="F54" s="94"/>
      <c r="G54" s="262"/>
      <c r="H54" s="262"/>
      <c r="I54" s="242"/>
      <c r="J54" s="95"/>
      <c r="K54" s="93"/>
      <c r="L54" s="262"/>
      <c r="M54" s="94"/>
      <c r="N54" s="262"/>
      <c r="O54" s="336"/>
      <c r="P54" s="258"/>
      <c r="Q54" s="96"/>
      <c r="R54" s="96"/>
      <c r="S54" s="90"/>
      <c r="T54" s="98"/>
      <c r="U54" s="295"/>
      <c r="V54" s="296"/>
      <c r="W54" s="333" t="s">
        <v>698</v>
      </c>
      <c r="X54" s="297"/>
      <c r="Y54" s="333" t="s">
        <v>698</v>
      </c>
      <c r="Z54" s="298"/>
      <c r="AA54" s="295"/>
      <c r="AB54" s="296"/>
      <c r="AC54" s="333" t="s">
        <v>698</v>
      </c>
      <c r="AD54" s="297"/>
      <c r="AE54" s="333" t="s">
        <v>698</v>
      </c>
      <c r="AF54" s="298"/>
      <c r="AG54" s="295"/>
      <c r="AH54" s="296"/>
      <c r="AI54" s="333" t="s">
        <v>698</v>
      </c>
      <c r="AJ54" s="297"/>
      <c r="AK54" s="333" t="s">
        <v>698</v>
      </c>
      <c r="AL54" s="298"/>
      <c r="AM54" s="335"/>
      <c r="AN54" s="99"/>
      <c r="AO54" s="261"/>
      <c r="AP54" s="261"/>
      <c r="AQ54" s="259"/>
    </row>
    <row r="55" spans="1:43" ht="21.6" customHeight="1">
      <c r="A55" s="100"/>
      <c r="B55" s="101" t="s">
        <v>103</v>
      </c>
      <c r="C55" s="101"/>
      <c r="D55" s="101"/>
      <c r="E55" s="102"/>
      <c r="F55" s="102"/>
      <c r="G55" s="102"/>
      <c r="H55" s="102"/>
      <c r="I55" s="103"/>
      <c r="J55" s="104"/>
      <c r="K55" s="102"/>
      <c r="L55" s="102"/>
      <c r="M55" s="102"/>
      <c r="N55" s="102"/>
      <c r="O55" s="105"/>
      <c r="P55" s="101"/>
      <c r="Q55" s="101"/>
      <c r="R55" s="101"/>
      <c r="S55" s="106"/>
      <c r="T55" s="106"/>
      <c r="U55" s="295"/>
      <c r="V55" s="296"/>
      <c r="W55" s="333" t="s">
        <v>698</v>
      </c>
      <c r="X55" s="297"/>
      <c r="Y55" s="333" t="s">
        <v>698</v>
      </c>
      <c r="Z55" s="298"/>
      <c r="AA55" s="295"/>
      <c r="AB55" s="296"/>
      <c r="AC55" s="333" t="s">
        <v>698</v>
      </c>
      <c r="AD55" s="297"/>
      <c r="AE55" s="333" t="s">
        <v>698</v>
      </c>
      <c r="AF55" s="298"/>
      <c r="AG55" s="295"/>
      <c r="AH55" s="296"/>
      <c r="AI55" s="333" t="s">
        <v>698</v>
      </c>
      <c r="AJ55" s="297"/>
      <c r="AK55" s="333" t="s">
        <v>698</v>
      </c>
      <c r="AL55" s="298"/>
      <c r="AM55" s="335"/>
      <c r="AN55" s="106"/>
      <c r="AO55" s="107"/>
      <c r="AP55" s="107"/>
      <c r="AQ55" s="108"/>
    </row>
    <row r="56" spans="1:43" ht="21.6">
      <c r="A56" s="91">
        <v>388</v>
      </c>
      <c r="B56" s="92" t="s">
        <v>104</v>
      </c>
      <c r="C56" s="92"/>
      <c r="D56" s="92"/>
      <c r="E56" s="93">
        <v>20</v>
      </c>
      <c r="F56" s="94">
        <v>20</v>
      </c>
      <c r="G56" s="262">
        <v>20</v>
      </c>
      <c r="H56" s="262"/>
      <c r="I56" s="242" t="s">
        <v>111</v>
      </c>
      <c r="J56" s="95" t="s">
        <v>106</v>
      </c>
      <c r="K56" s="93">
        <v>20</v>
      </c>
      <c r="L56" s="262">
        <v>15</v>
      </c>
      <c r="M56" s="94">
        <f>L56-K56</f>
        <v>-5</v>
      </c>
      <c r="N56" s="262">
        <v>-5</v>
      </c>
      <c r="O56" s="336" t="s">
        <v>89</v>
      </c>
      <c r="P56" s="95" t="s">
        <v>106</v>
      </c>
      <c r="Q56" s="96"/>
      <c r="R56" s="96" t="s">
        <v>108</v>
      </c>
      <c r="S56" s="90" t="s">
        <v>2</v>
      </c>
      <c r="T56" s="98" t="s">
        <v>733</v>
      </c>
      <c r="U56" s="295"/>
      <c r="V56" s="296"/>
      <c r="W56" s="333" t="s">
        <v>698</v>
      </c>
      <c r="X56" s="297"/>
      <c r="Y56" s="333" t="s">
        <v>698</v>
      </c>
      <c r="Z56" s="298"/>
      <c r="AA56" s="295"/>
      <c r="AB56" s="296"/>
      <c r="AC56" s="333" t="s">
        <v>698</v>
      </c>
      <c r="AD56" s="297"/>
      <c r="AE56" s="333" t="s">
        <v>698</v>
      </c>
      <c r="AF56" s="298"/>
      <c r="AG56" s="295"/>
      <c r="AH56" s="296"/>
      <c r="AI56" s="333" t="s">
        <v>698</v>
      </c>
      <c r="AJ56" s="297"/>
      <c r="AK56" s="333" t="s">
        <v>698</v>
      </c>
      <c r="AL56" s="298"/>
      <c r="AM56" s="335"/>
      <c r="AN56" s="99"/>
      <c r="AO56" s="261"/>
      <c r="AP56" s="261"/>
      <c r="AQ56" s="259"/>
    </row>
    <row r="57" spans="1:43" ht="20.25" customHeight="1">
      <c r="A57" s="91">
        <v>389</v>
      </c>
      <c r="B57" s="92" t="s">
        <v>105</v>
      </c>
      <c r="C57" s="92"/>
      <c r="D57" s="92"/>
      <c r="E57" s="93">
        <v>300</v>
      </c>
      <c r="F57" s="94">
        <v>300</v>
      </c>
      <c r="G57" s="262">
        <v>300</v>
      </c>
      <c r="H57" s="262"/>
      <c r="I57" s="242" t="s">
        <v>91</v>
      </c>
      <c r="J57" s="95" t="s">
        <v>107</v>
      </c>
      <c r="K57" s="93">
        <v>300</v>
      </c>
      <c r="L57" s="262">
        <v>300</v>
      </c>
      <c r="M57" s="94">
        <v>0</v>
      </c>
      <c r="N57" s="262">
        <v>0</v>
      </c>
      <c r="O57" s="336" t="s">
        <v>91</v>
      </c>
      <c r="P57" s="95" t="s">
        <v>107</v>
      </c>
      <c r="Q57" s="96"/>
      <c r="R57" s="96" t="s">
        <v>109</v>
      </c>
      <c r="S57" s="97" t="s">
        <v>5</v>
      </c>
      <c r="T57" s="98"/>
      <c r="U57" s="295"/>
      <c r="V57" s="296"/>
      <c r="W57" s="333" t="s">
        <v>698</v>
      </c>
      <c r="X57" s="297"/>
      <c r="Y57" s="333" t="s">
        <v>698</v>
      </c>
      <c r="Z57" s="298"/>
      <c r="AA57" s="295"/>
      <c r="AB57" s="296"/>
      <c r="AC57" s="333" t="s">
        <v>698</v>
      </c>
      <c r="AD57" s="297"/>
      <c r="AE57" s="333" t="s">
        <v>698</v>
      </c>
      <c r="AF57" s="298"/>
      <c r="AG57" s="295"/>
      <c r="AH57" s="296"/>
      <c r="AI57" s="333" t="s">
        <v>698</v>
      </c>
      <c r="AJ57" s="297"/>
      <c r="AK57" s="333" t="s">
        <v>698</v>
      </c>
      <c r="AL57" s="298"/>
      <c r="AM57" s="335"/>
      <c r="AN57" s="99"/>
      <c r="AO57" s="261"/>
      <c r="AP57" s="261"/>
      <c r="AQ57" s="259"/>
    </row>
    <row r="58" spans="1:43">
      <c r="A58" s="91"/>
      <c r="B58" s="92"/>
      <c r="C58" s="92"/>
      <c r="D58" s="92"/>
      <c r="E58" s="93"/>
      <c r="F58" s="94"/>
      <c r="G58" s="262"/>
      <c r="H58" s="262"/>
      <c r="I58" s="242"/>
      <c r="J58" s="95"/>
      <c r="K58" s="93"/>
      <c r="L58" s="262"/>
      <c r="M58" s="94"/>
      <c r="N58" s="262"/>
      <c r="O58" s="336"/>
      <c r="P58" s="258"/>
      <c r="Q58" s="96"/>
      <c r="R58" s="96"/>
      <c r="S58" s="90"/>
      <c r="T58" s="98"/>
      <c r="U58" s="295"/>
      <c r="V58" s="296"/>
      <c r="W58" s="333" t="s">
        <v>698</v>
      </c>
      <c r="X58" s="297"/>
      <c r="Y58" s="333" t="s">
        <v>698</v>
      </c>
      <c r="Z58" s="298"/>
      <c r="AA58" s="295"/>
      <c r="AB58" s="296"/>
      <c r="AC58" s="333" t="s">
        <v>698</v>
      </c>
      <c r="AD58" s="297"/>
      <c r="AE58" s="333" t="s">
        <v>698</v>
      </c>
      <c r="AF58" s="298"/>
      <c r="AG58" s="295"/>
      <c r="AH58" s="296"/>
      <c r="AI58" s="333" t="s">
        <v>698</v>
      </c>
      <c r="AJ58" s="297"/>
      <c r="AK58" s="333" t="s">
        <v>698</v>
      </c>
      <c r="AL58" s="298"/>
      <c r="AM58" s="335"/>
      <c r="AN58" s="99"/>
      <c r="AO58" s="261"/>
      <c r="AP58" s="261"/>
      <c r="AQ58" s="259"/>
    </row>
    <row r="59" spans="1:43">
      <c r="A59" s="91"/>
      <c r="B59" s="92"/>
      <c r="C59" s="92"/>
      <c r="D59" s="92"/>
      <c r="E59" s="93"/>
      <c r="F59" s="94"/>
      <c r="G59" s="262"/>
      <c r="H59" s="262"/>
      <c r="I59" s="242"/>
      <c r="J59" s="95"/>
      <c r="K59" s="93"/>
      <c r="L59" s="262"/>
      <c r="M59" s="94"/>
      <c r="N59" s="262"/>
      <c r="O59" s="336"/>
      <c r="P59" s="258"/>
      <c r="Q59" s="96"/>
      <c r="R59" s="96"/>
      <c r="S59" s="90"/>
      <c r="T59" s="98"/>
      <c r="U59" s="295"/>
      <c r="V59" s="296"/>
      <c r="W59" s="333" t="s">
        <v>698</v>
      </c>
      <c r="X59" s="297"/>
      <c r="Y59" s="333" t="s">
        <v>698</v>
      </c>
      <c r="Z59" s="298"/>
      <c r="AA59" s="295"/>
      <c r="AB59" s="296"/>
      <c r="AC59" s="333" t="s">
        <v>698</v>
      </c>
      <c r="AD59" s="297"/>
      <c r="AE59" s="333" t="s">
        <v>698</v>
      </c>
      <c r="AF59" s="298"/>
      <c r="AG59" s="295"/>
      <c r="AH59" s="296"/>
      <c r="AI59" s="333" t="s">
        <v>698</v>
      </c>
      <c r="AJ59" s="297"/>
      <c r="AK59" s="333" t="s">
        <v>698</v>
      </c>
      <c r="AL59" s="298"/>
      <c r="AM59" s="335"/>
      <c r="AN59" s="99"/>
      <c r="AO59" s="261"/>
      <c r="AP59" s="261"/>
      <c r="AQ59" s="259"/>
    </row>
    <row r="60" spans="1:43">
      <c r="A60" s="91"/>
      <c r="B60" s="92"/>
      <c r="C60" s="92"/>
      <c r="D60" s="92"/>
      <c r="E60" s="93"/>
      <c r="F60" s="94"/>
      <c r="G60" s="262"/>
      <c r="H60" s="262"/>
      <c r="I60" s="242"/>
      <c r="J60" s="95"/>
      <c r="K60" s="93"/>
      <c r="L60" s="262"/>
      <c r="M60" s="94"/>
      <c r="N60" s="262"/>
      <c r="O60" s="336"/>
      <c r="P60" s="258"/>
      <c r="Q60" s="96"/>
      <c r="R60" s="96"/>
      <c r="S60" s="90"/>
      <c r="T60" s="98"/>
      <c r="U60" s="295"/>
      <c r="V60" s="296"/>
      <c r="W60" s="333" t="s">
        <v>698</v>
      </c>
      <c r="X60" s="297"/>
      <c r="Y60" s="333" t="s">
        <v>698</v>
      </c>
      <c r="Z60" s="298"/>
      <c r="AA60" s="295"/>
      <c r="AB60" s="296"/>
      <c r="AC60" s="333" t="s">
        <v>698</v>
      </c>
      <c r="AD60" s="297"/>
      <c r="AE60" s="333" t="s">
        <v>698</v>
      </c>
      <c r="AF60" s="298"/>
      <c r="AG60" s="295"/>
      <c r="AH60" s="296"/>
      <c r="AI60" s="333" t="s">
        <v>732</v>
      </c>
      <c r="AJ60" s="297"/>
      <c r="AK60" s="333" t="s">
        <v>698</v>
      </c>
      <c r="AL60" s="298"/>
      <c r="AM60" s="335"/>
      <c r="AN60" s="99"/>
      <c r="AO60" s="261"/>
      <c r="AP60" s="261"/>
      <c r="AQ60" s="259"/>
    </row>
    <row r="61" spans="1:43">
      <c r="A61" s="91"/>
      <c r="B61" s="92"/>
      <c r="C61" s="92"/>
      <c r="D61" s="92"/>
      <c r="E61" s="93"/>
      <c r="F61" s="94"/>
      <c r="G61" s="262"/>
      <c r="H61" s="262"/>
      <c r="I61" s="242"/>
      <c r="J61" s="95"/>
      <c r="K61" s="93"/>
      <c r="L61" s="262"/>
      <c r="M61" s="94"/>
      <c r="N61" s="262"/>
      <c r="O61" s="336"/>
      <c r="P61" s="258"/>
      <c r="Q61" s="96"/>
      <c r="R61" s="96"/>
      <c r="S61" s="90"/>
      <c r="T61" s="98"/>
      <c r="U61" s="295"/>
      <c r="V61" s="296"/>
      <c r="W61" s="333" t="s">
        <v>698</v>
      </c>
      <c r="X61" s="297"/>
      <c r="Y61" s="333" t="s">
        <v>698</v>
      </c>
      <c r="Z61" s="298"/>
      <c r="AA61" s="295"/>
      <c r="AB61" s="296"/>
      <c r="AC61" s="333" t="s">
        <v>698</v>
      </c>
      <c r="AD61" s="297"/>
      <c r="AE61" s="333" t="s">
        <v>698</v>
      </c>
      <c r="AF61" s="298"/>
      <c r="AG61" s="295"/>
      <c r="AH61" s="296"/>
      <c r="AI61" s="333" t="s">
        <v>698</v>
      </c>
      <c r="AJ61" s="297"/>
      <c r="AK61" s="333" t="s">
        <v>698</v>
      </c>
      <c r="AL61" s="298"/>
      <c r="AM61" s="335"/>
      <c r="AN61" s="99"/>
      <c r="AO61" s="261"/>
      <c r="AP61" s="261"/>
      <c r="AQ61" s="259"/>
    </row>
    <row r="62" spans="1:43">
      <c r="A62" s="91"/>
      <c r="B62" s="92"/>
      <c r="C62" s="92"/>
      <c r="D62" s="92"/>
      <c r="E62" s="93"/>
      <c r="F62" s="94"/>
      <c r="G62" s="262"/>
      <c r="H62" s="262"/>
      <c r="I62" s="242"/>
      <c r="J62" s="95"/>
      <c r="K62" s="93"/>
      <c r="L62" s="262"/>
      <c r="M62" s="94"/>
      <c r="N62" s="262"/>
      <c r="O62" s="336"/>
      <c r="P62" s="258"/>
      <c r="Q62" s="96"/>
      <c r="R62" s="96"/>
      <c r="S62" s="90"/>
      <c r="T62" s="98"/>
      <c r="U62" s="295"/>
      <c r="V62" s="296"/>
      <c r="W62" s="333" t="s">
        <v>698</v>
      </c>
      <c r="X62" s="297"/>
      <c r="Y62" s="333" t="s">
        <v>698</v>
      </c>
      <c r="Z62" s="298"/>
      <c r="AA62" s="295"/>
      <c r="AB62" s="296"/>
      <c r="AC62" s="333" t="s">
        <v>698</v>
      </c>
      <c r="AD62" s="297"/>
      <c r="AE62" s="333" t="s">
        <v>698</v>
      </c>
      <c r="AF62" s="298"/>
      <c r="AG62" s="295"/>
      <c r="AH62" s="296"/>
      <c r="AI62" s="333" t="s">
        <v>698</v>
      </c>
      <c r="AJ62" s="297"/>
      <c r="AK62" s="333" t="s">
        <v>698</v>
      </c>
      <c r="AL62" s="298"/>
      <c r="AM62" s="335"/>
      <c r="AN62" s="99"/>
      <c r="AO62" s="261"/>
      <c r="AP62" s="261"/>
      <c r="AQ62" s="259"/>
    </row>
    <row r="63" spans="1:43">
      <c r="A63" s="91"/>
      <c r="B63" s="92"/>
      <c r="C63" s="92"/>
      <c r="D63" s="92"/>
      <c r="E63" s="93"/>
      <c r="F63" s="94"/>
      <c r="G63" s="262"/>
      <c r="H63" s="262"/>
      <c r="I63" s="242"/>
      <c r="J63" s="95"/>
      <c r="K63" s="93"/>
      <c r="L63" s="262"/>
      <c r="M63" s="94"/>
      <c r="N63" s="262"/>
      <c r="O63" s="336"/>
      <c r="P63" s="258"/>
      <c r="Q63" s="96"/>
      <c r="R63" s="96"/>
      <c r="S63" s="90"/>
      <c r="T63" s="98"/>
      <c r="U63" s="295"/>
      <c r="V63" s="296"/>
      <c r="W63" s="333" t="s">
        <v>698</v>
      </c>
      <c r="X63" s="297"/>
      <c r="Y63" s="333" t="s">
        <v>698</v>
      </c>
      <c r="Z63" s="298"/>
      <c r="AA63" s="295"/>
      <c r="AB63" s="296"/>
      <c r="AC63" s="333" t="s">
        <v>698</v>
      </c>
      <c r="AD63" s="297"/>
      <c r="AE63" s="333" t="s">
        <v>698</v>
      </c>
      <c r="AF63" s="298"/>
      <c r="AG63" s="295"/>
      <c r="AH63" s="296"/>
      <c r="AI63" s="333" t="s">
        <v>698</v>
      </c>
      <c r="AJ63" s="297"/>
      <c r="AK63" s="333" t="s">
        <v>698</v>
      </c>
      <c r="AL63" s="298"/>
      <c r="AM63" s="335"/>
      <c r="AN63" s="99"/>
      <c r="AO63" s="261"/>
      <c r="AP63" s="261"/>
      <c r="AQ63" s="259"/>
    </row>
    <row r="64" spans="1:43">
      <c r="A64" s="91"/>
      <c r="B64" s="92"/>
      <c r="C64" s="92"/>
      <c r="D64" s="92"/>
      <c r="E64" s="93"/>
      <c r="F64" s="94"/>
      <c r="G64" s="262"/>
      <c r="H64" s="262"/>
      <c r="I64" s="242"/>
      <c r="J64" s="95"/>
      <c r="K64" s="93"/>
      <c r="L64" s="262"/>
      <c r="M64" s="94"/>
      <c r="N64" s="262"/>
      <c r="O64" s="336"/>
      <c r="P64" s="258"/>
      <c r="Q64" s="96"/>
      <c r="R64" s="96"/>
      <c r="S64" s="90"/>
      <c r="T64" s="98"/>
      <c r="U64" s="295"/>
      <c r="V64" s="296"/>
      <c r="W64" s="333" t="s">
        <v>732</v>
      </c>
      <c r="X64" s="297"/>
      <c r="Y64" s="333" t="s">
        <v>698</v>
      </c>
      <c r="Z64" s="298"/>
      <c r="AA64" s="295"/>
      <c r="AB64" s="296"/>
      <c r="AC64" s="333" t="s">
        <v>698</v>
      </c>
      <c r="AD64" s="297"/>
      <c r="AE64" s="333" t="s">
        <v>698</v>
      </c>
      <c r="AF64" s="298"/>
      <c r="AG64" s="295"/>
      <c r="AH64" s="296"/>
      <c r="AI64" s="333" t="s">
        <v>698</v>
      </c>
      <c r="AJ64" s="297"/>
      <c r="AK64" s="333" t="s">
        <v>698</v>
      </c>
      <c r="AL64" s="298"/>
      <c r="AM64" s="335"/>
      <c r="AN64" s="99"/>
      <c r="AO64" s="261"/>
      <c r="AP64" s="261"/>
      <c r="AQ64" s="259"/>
    </row>
    <row r="65" spans="1:43" ht="13.8" thickBot="1">
      <c r="A65" s="110"/>
      <c r="B65" s="111"/>
      <c r="C65" s="111"/>
      <c r="D65" s="111"/>
      <c r="E65" s="112"/>
      <c r="F65" s="113"/>
      <c r="G65" s="114"/>
      <c r="H65" s="114"/>
      <c r="I65" s="115"/>
      <c r="J65" s="116"/>
      <c r="K65" s="112"/>
      <c r="L65" s="114"/>
      <c r="M65" s="113"/>
      <c r="N65" s="114"/>
      <c r="O65" s="117"/>
      <c r="P65" s="118"/>
      <c r="Q65" s="119"/>
      <c r="R65" s="119"/>
      <c r="S65" s="120"/>
      <c r="T65" s="121"/>
      <c r="U65" s="295"/>
      <c r="V65" s="296"/>
      <c r="W65" s="333" t="s">
        <v>698</v>
      </c>
      <c r="X65" s="297"/>
      <c r="Y65" s="333" t="s">
        <v>698</v>
      </c>
      <c r="Z65" s="298"/>
      <c r="AA65" s="295"/>
      <c r="AB65" s="296"/>
      <c r="AC65" s="333" t="s">
        <v>698</v>
      </c>
      <c r="AD65" s="297"/>
      <c r="AE65" s="333" t="s">
        <v>698</v>
      </c>
      <c r="AF65" s="298"/>
      <c r="AG65" s="295"/>
      <c r="AH65" s="296"/>
      <c r="AI65" s="333" t="s">
        <v>698</v>
      </c>
      <c r="AJ65" s="297"/>
      <c r="AK65" s="333" t="s">
        <v>698</v>
      </c>
      <c r="AL65" s="298"/>
      <c r="AM65" s="335"/>
      <c r="AN65" s="122"/>
      <c r="AO65" s="123"/>
      <c r="AP65" s="123"/>
      <c r="AQ65" s="124"/>
    </row>
    <row r="66" spans="1:43" ht="13.8" thickTop="1">
      <c r="A66" s="1142" t="s">
        <v>58</v>
      </c>
      <c r="B66" s="1143"/>
      <c r="C66" s="338"/>
      <c r="D66" s="338"/>
      <c r="E66" s="125"/>
      <c r="F66" s="126"/>
      <c r="G66" s="127"/>
      <c r="H66" s="128"/>
      <c r="I66" s="1148" t="s">
        <v>2</v>
      </c>
      <c r="J66" s="1149"/>
      <c r="K66" s="125"/>
      <c r="L66" s="127"/>
      <c r="M66" s="127"/>
      <c r="N66" s="127"/>
      <c r="O66" s="1132"/>
      <c r="P66" s="1132"/>
      <c r="Q66" s="1135"/>
      <c r="R66" s="1135"/>
      <c r="S66" s="1129"/>
      <c r="T66" s="1117"/>
      <c r="U66" s="1117"/>
      <c r="V66" s="1118"/>
      <c r="W66" s="1118"/>
      <c r="X66" s="1118"/>
      <c r="Y66" s="1118"/>
      <c r="Z66" s="1119"/>
      <c r="AA66" s="1117"/>
      <c r="AB66" s="1118"/>
      <c r="AC66" s="1118"/>
      <c r="AD66" s="1118"/>
      <c r="AE66" s="1118"/>
      <c r="AF66" s="1119"/>
      <c r="AG66" s="1117"/>
      <c r="AH66" s="1118"/>
      <c r="AI66" s="1118"/>
      <c r="AJ66" s="1118"/>
      <c r="AK66" s="1118"/>
      <c r="AL66" s="1119"/>
      <c r="AM66" s="1126"/>
      <c r="AN66" s="1117"/>
      <c r="AO66" s="1129"/>
      <c r="AP66" s="1129"/>
      <c r="AQ66" s="1108"/>
    </row>
    <row r="67" spans="1:43">
      <c r="A67" s="1144"/>
      <c r="B67" s="1145"/>
      <c r="C67" s="339"/>
      <c r="D67" s="339"/>
      <c r="E67" s="93"/>
      <c r="F67" s="94"/>
      <c r="G67" s="262"/>
      <c r="H67" s="251"/>
      <c r="I67" s="1111" t="s">
        <v>8</v>
      </c>
      <c r="J67" s="1112"/>
      <c r="K67" s="93"/>
      <c r="L67" s="262"/>
      <c r="M67" s="262"/>
      <c r="N67" s="262"/>
      <c r="O67" s="1133"/>
      <c r="P67" s="1133"/>
      <c r="Q67" s="1136"/>
      <c r="R67" s="1136"/>
      <c r="S67" s="1138"/>
      <c r="T67" s="1120"/>
      <c r="U67" s="1120"/>
      <c r="V67" s="1121"/>
      <c r="W67" s="1121"/>
      <c r="X67" s="1121"/>
      <c r="Y67" s="1121"/>
      <c r="Z67" s="1122"/>
      <c r="AA67" s="1120"/>
      <c r="AB67" s="1121"/>
      <c r="AC67" s="1121"/>
      <c r="AD67" s="1121"/>
      <c r="AE67" s="1121"/>
      <c r="AF67" s="1122"/>
      <c r="AG67" s="1120"/>
      <c r="AH67" s="1121"/>
      <c r="AI67" s="1121"/>
      <c r="AJ67" s="1121"/>
      <c r="AK67" s="1121"/>
      <c r="AL67" s="1122"/>
      <c r="AM67" s="1127"/>
      <c r="AN67" s="1120"/>
      <c r="AO67" s="1130"/>
      <c r="AP67" s="1130"/>
      <c r="AQ67" s="1109"/>
    </row>
    <row r="68" spans="1:43" ht="13.8" thickBot="1">
      <c r="A68" s="1146"/>
      <c r="B68" s="1147"/>
      <c r="C68" s="340"/>
      <c r="D68" s="340"/>
      <c r="E68" s="129"/>
      <c r="F68" s="130"/>
      <c r="G68" s="131"/>
      <c r="H68" s="132"/>
      <c r="I68" s="1113" t="s">
        <v>10</v>
      </c>
      <c r="J68" s="1114"/>
      <c r="K68" s="129"/>
      <c r="L68" s="131"/>
      <c r="M68" s="131"/>
      <c r="N68" s="131"/>
      <c r="O68" s="1134"/>
      <c r="P68" s="1134"/>
      <c r="Q68" s="1137"/>
      <c r="R68" s="1137"/>
      <c r="S68" s="1139"/>
      <c r="T68" s="1123"/>
      <c r="U68" s="1123"/>
      <c r="V68" s="1124"/>
      <c r="W68" s="1124"/>
      <c r="X68" s="1124"/>
      <c r="Y68" s="1124"/>
      <c r="Z68" s="1125"/>
      <c r="AA68" s="1123"/>
      <c r="AB68" s="1124"/>
      <c r="AC68" s="1124"/>
      <c r="AD68" s="1124"/>
      <c r="AE68" s="1124"/>
      <c r="AF68" s="1125"/>
      <c r="AG68" s="1123"/>
      <c r="AH68" s="1124"/>
      <c r="AI68" s="1124"/>
      <c r="AJ68" s="1124"/>
      <c r="AK68" s="1124"/>
      <c r="AL68" s="1125"/>
      <c r="AM68" s="1128"/>
      <c r="AN68" s="1123"/>
      <c r="AO68" s="1131"/>
      <c r="AP68" s="1131"/>
      <c r="AQ68" s="1110"/>
    </row>
    <row r="69" spans="1:43">
      <c r="A69" s="1144" t="s">
        <v>59</v>
      </c>
      <c r="B69" s="1145"/>
      <c r="C69" s="339"/>
      <c r="D69" s="339"/>
      <c r="E69" s="133"/>
      <c r="F69" s="134"/>
      <c r="G69" s="135"/>
      <c r="H69" s="136"/>
      <c r="I69" s="1155" t="s">
        <v>2</v>
      </c>
      <c r="J69" s="1156"/>
      <c r="K69" s="133"/>
      <c r="L69" s="135"/>
      <c r="M69" s="137"/>
      <c r="N69" s="1157"/>
      <c r="O69" s="1169"/>
      <c r="P69" s="1169"/>
      <c r="Q69" s="1173"/>
      <c r="R69" s="1173"/>
      <c r="S69" s="1167"/>
      <c r="T69" s="1159"/>
      <c r="U69" s="1159"/>
      <c r="V69" s="1160"/>
      <c r="W69" s="1160"/>
      <c r="X69" s="1160"/>
      <c r="Y69" s="1160"/>
      <c r="Z69" s="1161"/>
      <c r="AA69" s="1159"/>
      <c r="AB69" s="1160"/>
      <c r="AC69" s="1160"/>
      <c r="AD69" s="1160"/>
      <c r="AE69" s="1160"/>
      <c r="AF69" s="1161"/>
      <c r="AG69" s="1159"/>
      <c r="AH69" s="1160"/>
      <c r="AI69" s="1160"/>
      <c r="AJ69" s="1160"/>
      <c r="AK69" s="1160"/>
      <c r="AL69" s="1161"/>
      <c r="AM69" s="1165"/>
      <c r="AN69" s="1159"/>
      <c r="AO69" s="1167"/>
      <c r="AP69" s="1167"/>
      <c r="AQ69" s="1171"/>
    </row>
    <row r="70" spans="1:43">
      <c r="A70" s="1144"/>
      <c r="B70" s="1145"/>
      <c r="C70" s="339"/>
      <c r="D70" s="339"/>
      <c r="E70" s="93"/>
      <c r="F70" s="94"/>
      <c r="G70" s="262"/>
      <c r="H70" s="251"/>
      <c r="I70" s="1111" t="s">
        <v>8</v>
      </c>
      <c r="J70" s="1112"/>
      <c r="K70" s="93"/>
      <c r="L70" s="262"/>
      <c r="M70" s="262"/>
      <c r="N70" s="1151"/>
      <c r="O70" s="1133"/>
      <c r="P70" s="1133"/>
      <c r="Q70" s="1136"/>
      <c r="R70" s="1136"/>
      <c r="S70" s="1138"/>
      <c r="T70" s="1120"/>
      <c r="U70" s="1120"/>
      <c r="V70" s="1121"/>
      <c r="W70" s="1121"/>
      <c r="X70" s="1121"/>
      <c r="Y70" s="1121"/>
      <c r="Z70" s="1122"/>
      <c r="AA70" s="1120"/>
      <c r="AB70" s="1121"/>
      <c r="AC70" s="1121"/>
      <c r="AD70" s="1121"/>
      <c r="AE70" s="1121"/>
      <c r="AF70" s="1122"/>
      <c r="AG70" s="1120"/>
      <c r="AH70" s="1121"/>
      <c r="AI70" s="1121"/>
      <c r="AJ70" s="1121"/>
      <c r="AK70" s="1121"/>
      <c r="AL70" s="1122"/>
      <c r="AM70" s="1127"/>
      <c r="AN70" s="1120"/>
      <c r="AO70" s="1130"/>
      <c r="AP70" s="1130"/>
      <c r="AQ70" s="1109"/>
    </row>
    <row r="71" spans="1:43" ht="13.8" thickBot="1">
      <c r="A71" s="1153"/>
      <c r="B71" s="1154"/>
      <c r="C71" s="342"/>
      <c r="D71" s="342"/>
      <c r="E71" s="112"/>
      <c r="F71" s="113"/>
      <c r="G71" s="114"/>
      <c r="H71" s="138"/>
      <c r="I71" s="1140" t="s">
        <v>10</v>
      </c>
      <c r="J71" s="1141"/>
      <c r="K71" s="112"/>
      <c r="L71" s="114"/>
      <c r="M71" s="139"/>
      <c r="N71" s="1158"/>
      <c r="O71" s="1170"/>
      <c r="P71" s="1170"/>
      <c r="Q71" s="1174"/>
      <c r="R71" s="1174"/>
      <c r="S71" s="1175"/>
      <c r="T71" s="1162"/>
      <c r="U71" s="1162"/>
      <c r="V71" s="1163"/>
      <c r="W71" s="1163"/>
      <c r="X71" s="1163"/>
      <c r="Y71" s="1163"/>
      <c r="Z71" s="1164"/>
      <c r="AA71" s="1162"/>
      <c r="AB71" s="1163"/>
      <c r="AC71" s="1163"/>
      <c r="AD71" s="1163"/>
      <c r="AE71" s="1163"/>
      <c r="AF71" s="1164"/>
      <c r="AG71" s="1162"/>
      <c r="AH71" s="1163"/>
      <c r="AI71" s="1163"/>
      <c r="AJ71" s="1163"/>
      <c r="AK71" s="1163"/>
      <c r="AL71" s="1164"/>
      <c r="AM71" s="1166"/>
      <c r="AN71" s="1162"/>
      <c r="AO71" s="1168"/>
      <c r="AP71" s="1168"/>
      <c r="AQ71" s="1172"/>
    </row>
    <row r="72" spans="1:43" ht="13.8" thickTop="1">
      <c r="A72" s="1142" t="s">
        <v>34</v>
      </c>
      <c r="B72" s="1143"/>
      <c r="C72" s="339"/>
      <c r="D72" s="339"/>
      <c r="E72" s="133"/>
      <c r="F72" s="134"/>
      <c r="G72" s="135"/>
      <c r="H72" s="136"/>
      <c r="I72" s="1148" t="s">
        <v>2</v>
      </c>
      <c r="J72" s="1149"/>
      <c r="K72" s="133"/>
      <c r="L72" s="135"/>
      <c r="M72" s="134"/>
      <c r="N72" s="1150"/>
      <c r="O72" s="1132"/>
      <c r="P72" s="1132"/>
      <c r="Q72" s="1135"/>
      <c r="R72" s="1135"/>
      <c r="S72" s="1129"/>
      <c r="T72" s="1117"/>
      <c r="U72" s="1117"/>
      <c r="V72" s="1118"/>
      <c r="W72" s="1118"/>
      <c r="X72" s="1118"/>
      <c r="Y72" s="1118"/>
      <c r="Z72" s="1119"/>
      <c r="AA72" s="1117"/>
      <c r="AB72" s="1118"/>
      <c r="AC72" s="1118"/>
      <c r="AD72" s="1118"/>
      <c r="AE72" s="1118"/>
      <c r="AF72" s="1119"/>
      <c r="AG72" s="1117"/>
      <c r="AH72" s="1118"/>
      <c r="AI72" s="1118"/>
      <c r="AJ72" s="1118"/>
      <c r="AK72" s="1118"/>
      <c r="AL72" s="1119"/>
      <c r="AM72" s="1126"/>
      <c r="AN72" s="1117"/>
      <c r="AO72" s="1129"/>
      <c r="AP72" s="1129"/>
      <c r="AQ72" s="1108"/>
    </row>
    <row r="73" spans="1:43">
      <c r="A73" s="1144"/>
      <c r="B73" s="1145"/>
      <c r="C73" s="339"/>
      <c r="D73" s="339"/>
      <c r="E73" s="93"/>
      <c r="F73" s="94"/>
      <c r="G73" s="262"/>
      <c r="H73" s="251"/>
      <c r="I73" s="1111" t="s">
        <v>8</v>
      </c>
      <c r="J73" s="1112"/>
      <c r="K73" s="93"/>
      <c r="L73" s="262"/>
      <c r="M73" s="94"/>
      <c r="N73" s="1151"/>
      <c r="O73" s="1133"/>
      <c r="P73" s="1133"/>
      <c r="Q73" s="1136"/>
      <c r="R73" s="1136"/>
      <c r="S73" s="1138"/>
      <c r="T73" s="1120"/>
      <c r="U73" s="1120"/>
      <c r="V73" s="1121"/>
      <c r="W73" s="1121"/>
      <c r="X73" s="1121"/>
      <c r="Y73" s="1121"/>
      <c r="Z73" s="1122"/>
      <c r="AA73" s="1120"/>
      <c r="AB73" s="1121"/>
      <c r="AC73" s="1121"/>
      <c r="AD73" s="1121"/>
      <c r="AE73" s="1121"/>
      <c r="AF73" s="1122"/>
      <c r="AG73" s="1120"/>
      <c r="AH73" s="1121"/>
      <c r="AI73" s="1121"/>
      <c r="AJ73" s="1121"/>
      <c r="AK73" s="1121"/>
      <c r="AL73" s="1122"/>
      <c r="AM73" s="1127"/>
      <c r="AN73" s="1120"/>
      <c r="AO73" s="1130"/>
      <c r="AP73" s="1130"/>
      <c r="AQ73" s="1109"/>
    </row>
    <row r="74" spans="1:43" ht="13.8" thickBot="1">
      <c r="A74" s="1146"/>
      <c r="B74" s="1147"/>
      <c r="C74" s="340"/>
      <c r="D74" s="340"/>
      <c r="E74" s="140"/>
      <c r="F74" s="141"/>
      <c r="G74" s="142"/>
      <c r="H74" s="143"/>
      <c r="I74" s="1113" t="s">
        <v>10</v>
      </c>
      <c r="J74" s="1114"/>
      <c r="K74" s="140"/>
      <c r="L74" s="142"/>
      <c r="M74" s="141"/>
      <c r="N74" s="1152"/>
      <c r="O74" s="1134"/>
      <c r="P74" s="1134"/>
      <c r="Q74" s="1137"/>
      <c r="R74" s="1137"/>
      <c r="S74" s="1139"/>
      <c r="T74" s="1123"/>
      <c r="U74" s="1123"/>
      <c r="V74" s="1124"/>
      <c r="W74" s="1124"/>
      <c r="X74" s="1124"/>
      <c r="Y74" s="1124"/>
      <c r="Z74" s="1125"/>
      <c r="AA74" s="1123"/>
      <c r="AB74" s="1124"/>
      <c r="AC74" s="1124"/>
      <c r="AD74" s="1124"/>
      <c r="AE74" s="1124"/>
      <c r="AF74" s="1125"/>
      <c r="AG74" s="1123"/>
      <c r="AH74" s="1124"/>
      <c r="AI74" s="1124"/>
      <c r="AJ74" s="1124"/>
      <c r="AK74" s="1124"/>
      <c r="AL74" s="1125"/>
      <c r="AM74" s="1128"/>
      <c r="AN74" s="1123"/>
      <c r="AO74" s="1131"/>
      <c r="AP74" s="1131"/>
      <c r="AQ74" s="1110"/>
    </row>
    <row r="75" spans="1:43" ht="17.850000000000001" customHeight="1">
      <c r="A75" s="289" t="s">
        <v>134</v>
      </c>
      <c r="B75" s="353"/>
      <c r="C75" s="353"/>
      <c r="D75" s="353"/>
      <c r="E75" s="267"/>
      <c r="F75" s="264"/>
      <c r="G75" s="264"/>
      <c r="H75" s="264"/>
      <c r="I75" s="268"/>
      <c r="J75" s="268"/>
      <c r="K75" s="267"/>
      <c r="L75" s="264"/>
      <c r="M75" s="264"/>
      <c r="N75" s="269"/>
      <c r="O75" s="270"/>
      <c r="P75" s="270"/>
      <c r="Q75" s="70"/>
      <c r="R75" s="70"/>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Q75" s="348"/>
    </row>
    <row r="76" spans="1:43" ht="18" customHeight="1">
      <c r="A76" s="287" t="s">
        <v>129</v>
      </c>
      <c r="F76" s="265"/>
      <c r="G76" s="265"/>
      <c r="H76" s="265"/>
      <c r="I76" s="265"/>
      <c r="J76" s="265"/>
    </row>
    <row r="77" spans="1:43" ht="18" customHeight="1">
      <c r="A77" s="288" t="s">
        <v>597</v>
      </c>
    </row>
    <row r="78" spans="1:43" ht="18" customHeight="1">
      <c r="A78" s="273" t="s">
        <v>699</v>
      </c>
      <c r="B78" s="280"/>
      <c r="C78" s="272"/>
      <c r="D78" s="272"/>
    </row>
    <row r="79" spans="1:43" ht="18" customHeight="1">
      <c r="A79" s="288" t="s">
        <v>700</v>
      </c>
      <c r="B79" s="280"/>
      <c r="C79" s="272"/>
      <c r="D79" s="272"/>
    </row>
    <row r="80" spans="1:43" ht="18" customHeight="1">
      <c r="A80" s="287" t="s">
        <v>701</v>
      </c>
      <c r="B80" s="279"/>
      <c r="C80" s="287"/>
      <c r="D80" s="287"/>
      <c r="E80" s="271"/>
      <c r="F80" s="271"/>
      <c r="G80" s="271"/>
      <c r="H80" s="271"/>
      <c r="I80" s="271"/>
      <c r="J80" s="271"/>
      <c r="K80" s="271"/>
      <c r="L80" s="271"/>
      <c r="M80" s="271"/>
      <c r="N80" s="271"/>
      <c r="O80" s="271"/>
      <c r="P80" s="271"/>
      <c r="Q80" s="271"/>
      <c r="R80" s="271"/>
      <c r="S80" s="263"/>
      <c r="T80" s="263"/>
      <c r="U80" s="263"/>
      <c r="V80" s="263"/>
      <c r="W80" s="263"/>
      <c r="X80" s="263"/>
      <c r="Y80" s="263"/>
      <c r="Z80" s="263"/>
      <c r="AA80" s="263"/>
      <c r="AB80" s="263"/>
      <c r="AC80" s="263"/>
      <c r="AD80" s="263"/>
      <c r="AE80" s="263"/>
      <c r="AF80" s="263"/>
      <c r="AG80" s="263"/>
      <c r="AH80" s="263"/>
      <c r="AI80" s="263"/>
      <c r="AJ80" s="263"/>
      <c r="AK80" s="263"/>
      <c r="AL80" s="263"/>
      <c r="AM80" s="263"/>
      <c r="AN80" s="263"/>
    </row>
    <row r="81" spans="1:43" ht="18" customHeight="1">
      <c r="A81" s="287" t="s">
        <v>702</v>
      </c>
      <c r="B81" s="279"/>
      <c r="C81" s="287"/>
      <c r="D81" s="287"/>
      <c r="E81" s="271"/>
      <c r="F81" s="271"/>
      <c r="G81" s="271"/>
      <c r="H81" s="271"/>
      <c r="I81" s="271"/>
      <c r="J81" s="271"/>
      <c r="K81" s="271"/>
      <c r="L81" s="271"/>
      <c r="M81" s="271"/>
      <c r="N81" s="271"/>
      <c r="O81" s="271"/>
      <c r="P81" s="271"/>
      <c r="Q81" s="271"/>
      <c r="R81" s="271"/>
      <c r="S81" s="263"/>
      <c r="T81" s="263"/>
      <c r="U81" s="263"/>
      <c r="V81" s="263"/>
      <c r="W81" s="263"/>
      <c r="X81" s="263"/>
      <c r="Y81" s="263"/>
      <c r="Z81" s="263"/>
      <c r="AA81" s="263"/>
      <c r="AB81" s="263"/>
      <c r="AC81" s="263"/>
      <c r="AD81" s="263"/>
      <c r="AE81" s="263"/>
      <c r="AF81" s="263"/>
      <c r="AG81" s="263"/>
      <c r="AH81" s="263"/>
      <c r="AI81" s="263"/>
      <c r="AJ81" s="263"/>
      <c r="AK81" s="263"/>
      <c r="AL81" s="263"/>
      <c r="AM81" s="263"/>
      <c r="AN81" s="263"/>
    </row>
    <row r="82" spans="1:43" ht="18" customHeight="1">
      <c r="A82" s="287" t="s">
        <v>703</v>
      </c>
      <c r="B82" s="279"/>
      <c r="C82" s="287"/>
      <c r="D82" s="287"/>
    </row>
    <row r="83" spans="1:43" ht="18" customHeight="1">
      <c r="A83" s="287" t="s">
        <v>704</v>
      </c>
      <c r="B83" s="281"/>
    </row>
    <row r="84" spans="1:43" ht="18" customHeight="1">
      <c r="A84" s="287" t="s">
        <v>131</v>
      </c>
    </row>
    <row r="85" spans="1:43" ht="48.75" customHeight="1">
      <c r="A85" s="1115" t="s">
        <v>705</v>
      </c>
      <c r="B85" s="1116"/>
      <c r="C85" s="1116"/>
      <c r="D85" s="1116"/>
      <c r="E85" s="1116"/>
      <c r="F85" s="1116"/>
      <c r="G85" s="1116"/>
      <c r="H85" s="1116"/>
      <c r="I85" s="1116"/>
      <c r="J85" s="1116"/>
      <c r="K85" s="1116"/>
      <c r="L85" s="1116"/>
      <c r="M85" s="1116"/>
      <c r="N85" s="1116"/>
      <c r="O85" s="1116"/>
      <c r="P85" s="1116"/>
      <c r="Q85" s="1116"/>
      <c r="R85" s="1116"/>
      <c r="S85" s="1116"/>
      <c r="T85" s="1116"/>
      <c r="U85" s="1116"/>
      <c r="V85" s="1116"/>
      <c r="W85" s="1116"/>
      <c r="X85" s="1116"/>
      <c r="Y85" s="1116"/>
      <c r="Z85" s="1116"/>
      <c r="AA85" s="1116"/>
      <c r="AB85" s="1116"/>
      <c r="AC85" s="1116"/>
      <c r="AD85" s="1116"/>
      <c r="AE85" s="1116"/>
      <c r="AF85" s="1116"/>
      <c r="AG85" s="1116"/>
      <c r="AH85" s="1116"/>
      <c r="AI85" s="1116"/>
      <c r="AJ85" s="1116"/>
      <c r="AK85" s="1116"/>
      <c r="AL85" s="1116"/>
      <c r="AM85" s="1116"/>
      <c r="AN85" s="1116"/>
      <c r="AO85" s="1116"/>
      <c r="AP85" s="1116"/>
      <c r="AQ85" s="1116"/>
    </row>
    <row r="86" spans="1:43">
      <c r="A86" s="278" t="s">
        <v>116</v>
      </c>
    </row>
    <row r="87" spans="1:43" ht="18" customHeight="1">
      <c r="A87" s="278" t="s">
        <v>145</v>
      </c>
    </row>
    <row r="88" spans="1:43" ht="18" customHeight="1">
      <c r="A88" s="278" t="s">
        <v>146</v>
      </c>
    </row>
    <row r="89" spans="1:43" ht="18" customHeight="1">
      <c r="A89" s="278" t="s">
        <v>147</v>
      </c>
    </row>
    <row r="90" spans="1:43" ht="17.850000000000001" customHeight="1">
      <c r="A90" s="286" t="s">
        <v>734</v>
      </c>
    </row>
    <row r="91" spans="1:43">
      <c r="A91" s="287"/>
    </row>
    <row r="108" spans="6:6">
      <c r="F108" s="26"/>
    </row>
  </sheetData>
  <customSheetViews>
    <customSheetView guid="{7A00AC99-C952-49F6-B680-B603633D281E}"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1"/>
      <headerFooter alignWithMargins="0">
        <oddHeader>&amp;L&amp;28様式１&amp;R&amp;26別添１</oddHeader>
        <oddFooter>&amp;C&amp;P/&amp;N</oddFooter>
      </headerFooter>
    </customSheetView>
    <customSheetView guid="{00C02763-35C5-46C5-838A-029350C097CB}"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2"/>
      <headerFooter alignWithMargins="0">
        <oddHeader>&amp;L&amp;28様式１&amp;R&amp;26別添１</oddHeader>
        <oddFooter>&amp;C&amp;P/&amp;N</oddFooter>
      </headerFooter>
    </customSheetView>
    <customSheetView guid="{91C2A9E4-FF26-4931-8E34-D820D22EBFE1}"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3"/>
      <headerFooter alignWithMargins="0">
        <oddHeader>&amp;L&amp;28様式１&amp;R&amp;26別添１</oddHeader>
        <oddFooter>&amp;C&amp;P/&amp;N</oddFooter>
      </headerFooter>
    </customSheetView>
    <customSheetView guid="{EFE33A2F-60D7-4D3D-ADD4-BE01598E99BC}"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4"/>
      <headerFooter alignWithMargins="0">
        <oddHeader>&amp;L&amp;28様式１&amp;R&amp;26別添１</oddHeader>
        <oddFooter>&amp;C&amp;P/&amp;N</oddFooter>
      </headerFooter>
    </customSheetView>
    <customSheetView guid="{E43E7C0D-6C6B-4033-B8B4-4825F835CEA2}"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5"/>
      <headerFooter alignWithMargins="0">
        <oddHeader>&amp;L&amp;28様式１&amp;R&amp;26別添１</oddHeader>
        <oddFooter>&amp;C&amp;P/&amp;N</oddFooter>
      </headerFooter>
    </customSheetView>
    <customSheetView guid="{67D00834-D6C2-4B8A-8E69-334E66599ADB}"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6"/>
      <headerFooter alignWithMargins="0">
        <oddHeader>&amp;L&amp;28様式１&amp;R&amp;26別添１</oddHeader>
        <oddFooter>&amp;C&amp;P/&amp;N</oddFooter>
      </headerFooter>
    </customSheetView>
    <customSheetView guid="{4FB8370B-FC8A-467B-B796-3BD25ABEA806}"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7"/>
      <headerFooter alignWithMargins="0">
        <oddHeader>&amp;L&amp;28様式１&amp;R&amp;26別添１</oddHeader>
        <oddFooter>&amp;C&amp;P/&amp;N</oddFooter>
      </headerFooter>
    </customSheetView>
    <customSheetView guid="{6ED85C4B-DE61-48B6-BF5D-2E0266484EC0}"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8"/>
      <headerFooter alignWithMargins="0">
        <oddHeader>&amp;L&amp;28様式１&amp;R&amp;26別添１</oddHeader>
        <oddFooter>&amp;C&amp;P/&amp;N</oddFooter>
      </headerFooter>
    </customSheetView>
    <customSheetView guid="{48A8C26C-2E6C-4496-99DA-F5181B6D5F4F}"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9"/>
      <headerFooter alignWithMargins="0">
        <oddHeader>&amp;L&amp;28様式１&amp;R&amp;26別添１</oddHeader>
        <oddFooter>&amp;C&amp;P/&amp;N</oddFooter>
      </headerFooter>
    </customSheetView>
    <customSheetView guid="{F75EB0C6-A5CF-4E65-9A79-1E3C11FE9EE9}"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10"/>
      <headerFooter alignWithMargins="0">
        <oddHeader>&amp;L&amp;28様式１&amp;R&amp;26別添１</oddHeader>
        <oddFooter>&amp;C&amp;P/&amp;N</oddFooter>
      </headerFooter>
    </customSheetView>
    <customSheetView guid="{7C6D8C4C-C6E2-46B1-A54F-21DB550C5D06}"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11"/>
      <headerFooter alignWithMargins="0">
        <oddHeader>&amp;L&amp;28様式１&amp;R&amp;26別添１</oddHeader>
        <oddFooter>&amp;C&amp;P/&amp;N</oddFooter>
      </headerFooter>
    </customSheetView>
    <customSheetView guid="{686C140A-BC75-474C-B323-DE7E7673703D}"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12"/>
      <headerFooter alignWithMargins="0">
        <oddHeader>&amp;L&amp;28様式１&amp;R&amp;26別添１</oddHeader>
        <oddFooter>&amp;C&amp;P/&amp;N</oddFooter>
      </headerFooter>
    </customSheetView>
    <customSheetView guid="{746F9C95-3230-4510-AA85-993064D6DE50}"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13"/>
      <headerFooter alignWithMargins="0">
        <oddHeader>&amp;L&amp;28様式１&amp;R&amp;26別添１</oddHeader>
        <oddFooter>&amp;C&amp;P/&amp;N</oddFooter>
      </headerFooter>
    </customSheetView>
    <customSheetView guid="{286AEFDA-F5F6-4CD4-928C-1D5BCF3D5A02}"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14"/>
      <headerFooter alignWithMargins="0">
        <oddHeader>&amp;L&amp;28様式１&amp;R&amp;26別添１</oddHeader>
        <oddFooter>&amp;C&amp;P/&amp;N</oddFooter>
      </headerFooter>
    </customSheetView>
    <customSheetView guid="{BA237893-A2F8-4207-BB82-F1421F582871}"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15"/>
      <headerFooter alignWithMargins="0">
        <oddHeader>&amp;L&amp;28様式１&amp;R&amp;26別添１</oddHeader>
        <oddFooter>&amp;C&amp;P/&amp;N</oddFooter>
      </headerFooter>
    </customSheetView>
    <customSheetView guid="{077E155F-B449-49DB-BF13-C9D7D3AF2E17}"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16"/>
      <headerFooter alignWithMargins="0">
        <oddHeader>&amp;L&amp;28様式１&amp;R&amp;26別添１</oddHeader>
        <oddFooter>&amp;C&amp;P/&amp;N</oddFooter>
      </headerFooter>
    </customSheetView>
    <customSheetView guid="{474F27B7-45F4-48F1-B2C8-AED018DE879B}"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17"/>
      <headerFooter alignWithMargins="0">
        <oddHeader>&amp;L&amp;28様式１&amp;R&amp;26別添１</oddHeader>
        <oddFooter>&amp;C&amp;P/&amp;N</oddFooter>
      </headerFooter>
    </customSheetView>
    <customSheetView guid="{6763DF27-DDE4-4EA2-8175-3EE308949750}"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18"/>
      <headerFooter alignWithMargins="0">
        <oddHeader>&amp;L&amp;28様式１&amp;R&amp;26別添１</oddHeader>
        <oddFooter>&amp;C&amp;P/&amp;N</oddFooter>
      </headerFooter>
    </customSheetView>
    <customSheetView guid="{F37EB29B-9E49-46EA-A856-4BA0907C136B}"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19"/>
      <headerFooter alignWithMargins="0">
        <oddHeader>&amp;L&amp;28様式１&amp;R&amp;26別添１</oddHeader>
        <oddFooter>&amp;C&amp;P/&amp;N</oddFooter>
      </headerFooter>
    </customSheetView>
    <customSheetView guid="{B8EAC03D-9BA8-4F69-9756-0FBB8602DF8A}"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20"/>
      <headerFooter alignWithMargins="0">
        <oddHeader>&amp;L&amp;28様式１&amp;R&amp;26別添１</oddHeader>
        <oddFooter>&amp;C&amp;P/&amp;N</oddFooter>
      </headerFooter>
    </customSheetView>
    <customSheetView guid="{DA22CB91-4B6B-48B0-8325-CFB8631D4CDF}"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21"/>
      <headerFooter alignWithMargins="0">
        <oddHeader>&amp;L&amp;28様式１&amp;R&amp;26別添１</oddHeader>
        <oddFooter>&amp;C&amp;P/&amp;N</oddFooter>
      </headerFooter>
    </customSheetView>
    <customSheetView guid="{8D14B127-CE46-44DC-9A06-6C91B7006001}"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22"/>
      <headerFooter alignWithMargins="0">
        <oddHeader>&amp;L&amp;28様式１&amp;R&amp;26別添１</oddHeader>
        <oddFooter>&amp;C&amp;P/&amp;N</oddFooter>
      </headerFooter>
    </customSheetView>
    <customSheetView guid="{195120EB-34BA-408A-A974-091C66DFAB94}"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23"/>
      <headerFooter alignWithMargins="0">
        <oddHeader>&amp;L&amp;28様式１&amp;R&amp;26別添１</oddHeader>
        <oddFooter>&amp;C&amp;P/&amp;N</oddFooter>
      </headerFooter>
    </customSheetView>
    <customSheetView guid="{ED8D1864-DD4E-4697-90C3-07BD2751C295}"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24"/>
      <headerFooter alignWithMargins="0">
        <oddHeader>&amp;L&amp;28様式１&amp;R&amp;26別添１</oddHeader>
        <oddFooter>&amp;C&amp;P/&amp;N</oddFooter>
      </headerFooter>
    </customSheetView>
    <customSheetView guid="{9A692187-2967-4324-A35E-908BAEC51B2A}"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25"/>
      <headerFooter alignWithMargins="0">
        <oddHeader>&amp;L&amp;28様式１&amp;R&amp;26別添１</oddHeader>
        <oddFooter>&amp;C&amp;P/&amp;N</oddFooter>
      </headerFooter>
    </customSheetView>
    <customSheetView guid="{A763937E-446A-4928-8F42-29A905B91EDA}"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26"/>
      <headerFooter alignWithMargins="0">
        <oddHeader>&amp;L&amp;28様式１&amp;R&amp;26別添１</oddHeader>
        <oddFooter>&amp;C&amp;P/&amp;N</oddFooter>
      </headerFooter>
    </customSheetView>
    <customSheetView guid="{6CB4CA19-3EC0-4518-BCA3-526291B5F29A}"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27"/>
      <headerFooter alignWithMargins="0">
        <oddHeader>&amp;L&amp;28様式１&amp;R&amp;26別添１</oddHeader>
        <oddFooter>&amp;C&amp;P/&amp;N</oddFooter>
      </headerFooter>
    </customSheetView>
    <customSheetView guid="{2212A5A9-6870-48B3-AE1E-E100CE10C9A6}"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28"/>
      <headerFooter alignWithMargins="0">
        <oddHeader>&amp;L&amp;28様式１&amp;R&amp;26別添１</oddHeader>
        <oddFooter>&amp;C&amp;P/&amp;N</oddFooter>
      </headerFooter>
    </customSheetView>
    <customSheetView guid="{AEA5DD58-BC63-4BF6-8024-5E428F44863F}"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29"/>
      <headerFooter alignWithMargins="0">
        <oddHeader>&amp;L&amp;28様式１&amp;R&amp;26別添１</oddHeader>
        <oddFooter>&amp;C&amp;P/&amp;N</oddFooter>
      </headerFooter>
    </customSheetView>
    <customSheetView guid="{A9740F7C-916A-418C-A166-87E83260F243}"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30"/>
      <headerFooter alignWithMargins="0">
        <oddHeader>&amp;L&amp;28様式１&amp;R&amp;26別添１</oddHeader>
        <oddFooter>&amp;C&amp;P/&amp;N</oddFooter>
      </headerFooter>
    </customSheetView>
    <customSheetView guid="{1904D5FA-AADE-4FD2-BC03-EEF6842D3E08}"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31"/>
      <headerFooter alignWithMargins="0">
        <oddHeader>&amp;L&amp;28様式１&amp;R&amp;26別添１</oddHeader>
        <oddFooter>&amp;C&amp;P/&amp;N</oddFooter>
      </headerFooter>
    </customSheetView>
    <customSheetView guid="{8DB54C10-352E-414D-9A6C-249EC46D6C07}"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32"/>
      <headerFooter alignWithMargins="0">
        <oddHeader>&amp;L&amp;28様式１&amp;R&amp;26別添１</oddHeader>
        <oddFooter>&amp;C&amp;P/&amp;N</oddFooter>
      </headerFooter>
    </customSheetView>
    <customSheetView guid="{9FAA8A35-559A-4FA9-A8D5-72C61E918D9F}"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33"/>
      <headerFooter alignWithMargins="0">
        <oddHeader>&amp;L&amp;28様式１&amp;R&amp;26別添１</oddHeader>
        <oddFooter>&amp;C&amp;P/&amp;N</oddFooter>
      </headerFooter>
    </customSheetView>
    <customSheetView guid="{9B0902EB-ECDB-4FB0-A950-3C02467C2C15}"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34"/>
      <headerFooter alignWithMargins="0">
        <oddHeader>&amp;L&amp;28様式１&amp;R&amp;26別添１</oddHeader>
        <oddFooter>&amp;C&amp;P/&amp;N</oddFooter>
      </headerFooter>
    </customSheetView>
    <customSheetView guid="{661C07BE-73CE-497F-8606-4ABE0DAD5073}"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35"/>
      <headerFooter alignWithMargins="0">
        <oddHeader>&amp;L&amp;28様式１&amp;R&amp;26別添１</oddHeader>
        <oddFooter>&amp;C&amp;P/&amp;N</oddFooter>
      </headerFooter>
    </customSheetView>
    <customSheetView guid="{623A4A86-A924-4368-AA11-17C4CF89F9A4}"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36"/>
      <headerFooter alignWithMargins="0">
        <oddHeader>&amp;L&amp;28様式１&amp;R&amp;26別添１</oddHeader>
        <oddFooter>&amp;C&amp;P/&amp;N</oddFooter>
      </headerFooter>
    </customSheetView>
    <customSheetView guid="{92EA7FDE-D898-4697-9738-36577187C2B0}" scale="85" showPageBreaks="1" printArea="1" state="hidden" view="pageBreakPreview" topLeftCell="L7">
      <selection activeCell="AN23" sqref="AN23"/>
      <pageMargins left="0.39370078740157483" right="0.39370078740157483" top="0.78740157480314965" bottom="0.59055118110236227" header="0.51181102362204722" footer="0.39370078740157483"/>
      <printOptions horizontalCentered="1"/>
      <pageSetup paperSize="8" scale="43" orientation="landscape" cellComments="asDisplayed" horizontalDpi="300" verticalDpi="300" r:id="rId37"/>
      <headerFooter alignWithMargins="0">
        <oddHeader>&amp;L&amp;28様式１&amp;R&amp;26別添１</oddHeader>
        <oddFooter>&amp;C&amp;P/&amp;N</oddFooter>
      </headerFooter>
    </customSheetView>
  </customSheetViews>
  <mergeCells count="87">
    <mergeCell ref="A3:T3"/>
    <mergeCell ref="AN4:AQ4"/>
    <mergeCell ref="A5:A7"/>
    <mergeCell ref="B5:B7"/>
    <mergeCell ref="C5:C7"/>
    <mergeCell ref="D5:D7"/>
    <mergeCell ref="E5:E7"/>
    <mergeCell ref="F5:G5"/>
    <mergeCell ref="H5:H7"/>
    <mergeCell ref="I5:J5"/>
    <mergeCell ref="N5:P5"/>
    <mergeCell ref="Q5:Q7"/>
    <mergeCell ref="R5:R7"/>
    <mergeCell ref="S5:S7"/>
    <mergeCell ref="T5:T7"/>
    <mergeCell ref="O6:P7"/>
    <mergeCell ref="U5:AM6"/>
    <mergeCell ref="AN5:AN7"/>
    <mergeCell ref="AO5:AO7"/>
    <mergeCell ref="AP5:AP7"/>
    <mergeCell ref="AQ5:AQ7"/>
    <mergeCell ref="U7:Z7"/>
    <mergeCell ref="AA7:AF7"/>
    <mergeCell ref="AG7:AL7"/>
    <mergeCell ref="A66:B68"/>
    <mergeCell ref="I66:J66"/>
    <mergeCell ref="O66:O68"/>
    <mergeCell ref="P66:P68"/>
    <mergeCell ref="Q66:Q68"/>
    <mergeCell ref="F6:F7"/>
    <mergeCell ref="G6:G7"/>
    <mergeCell ref="I6:I7"/>
    <mergeCell ref="J6:J7"/>
    <mergeCell ref="N6:N7"/>
    <mergeCell ref="M5:M6"/>
    <mergeCell ref="AO66:AO68"/>
    <mergeCell ref="AP66:AP68"/>
    <mergeCell ref="AQ66:AQ68"/>
    <mergeCell ref="I67:J67"/>
    <mergeCell ref="I68:J68"/>
    <mergeCell ref="T66:T68"/>
    <mergeCell ref="U66:Z68"/>
    <mergeCell ref="AA66:AF68"/>
    <mergeCell ref="AG66:AL68"/>
    <mergeCell ref="AM66:AM68"/>
    <mergeCell ref="AN66:AN68"/>
    <mergeCell ref="R66:R68"/>
    <mergeCell ref="S66:S68"/>
    <mergeCell ref="AP69:AP71"/>
    <mergeCell ref="AQ69:AQ71"/>
    <mergeCell ref="Q69:Q71"/>
    <mergeCell ref="R69:R71"/>
    <mergeCell ref="S69:S71"/>
    <mergeCell ref="T69:T71"/>
    <mergeCell ref="U69:Z71"/>
    <mergeCell ref="AA69:AF71"/>
    <mergeCell ref="O72:O74"/>
    <mergeCell ref="AG69:AL71"/>
    <mergeCell ref="AM69:AM71"/>
    <mergeCell ref="AN69:AN71"/>
    <mergeCell ref="AO69:AO71"/>
    <mergeCell ref="O69:O71"/>
    <mergeCell ref="P69:P71"/>
    <mergeCell ref="I70:J70"/>
    <mergeCell ref="I71:J71"/>
    <mergeCell ref="A72:B74"/>
    <mergeCell ref="I72:J72"/>
    <mergeCell ref="N72:N74"/>
    <mergeCell ref="A69:B71"/>
    <mergeCell ref="I69:J69"/>
    <mergeCell ref="N69:N71"/>
    <mergeCell ref="AQ72:AQ74"/>
    <mergeCell ref="I73:J73"/>
    <mergeCell ref="I74:J74"/>
    <mergeCell ref="A85:AQ85"/>
    <mergeCell ref="AA72:AF74"/>
    <mergeCell ref="AG72:AL74"/>
    <mergeCell ref="AM72:AM74"/>
    <mergeCell ref="AN72:AN74"/>
    <mergeCell ref="AO72:AO74"/>
    <mergeCell ref="AP72:AP74"/>
    <mergeCell ref="P72:P74"/>
    <mergeCell ref="Q72:Q74"/>
    <mergeCell ref="R72:R74"/>
    <mergeCell ref="S72:S74"/>
    <mergeCell ref="T72:T74"/>
    <mergeCell ref="U72:Z74"/>
  </mergeCells>
  <phoneticPr fontId="13"/>
  <dataValidations count="10">
    <dataValidation type="whole" allowBlank="1" showInputMessage="1" showErrorMessage="1" sqref="AA3:AB3">
      <formula1>0</formula1>
      <formula2>9999</formula2>
    </dataValidation>
    <dataValidation type="whole" allowBlank="1" showInputMessage="1" showErrorMessage="1" sqref="Z9:Z13 AF9:AF13 AF15:AF65 Z15:Z65">
      <formula1>0</formula1>
      <formula2>99</formula2>
    </dataValidation>
    <dataValidation type="list" allowBlank="1" showInputMessage="1" showErrorMessage="1" sqref="AB9:AB65 AH9:AH65 V9:V65">
      <formula1>"新30,新31"</formula1>
    </dataValidation>
    <dataValidation type="list" allowBlank="1" showInputMessage="1" showErrorMessage="1" sqref="AG9:AG13 U9:U13 AA15:AA65 AA9:AA13 U15:U65 AG15:AG65">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N9:AN74">
      <formula1>"前年度新規,最終実施年度 ,行革推進会議,継続の是非,その他,平成２７年度対象,平成２８年度対象,平成２９年度対象,平成３０年度対象"</formula1>
    </dataValidation>
    <dataValidation type="list" allowBlank="1" showInputMessage="1" showErrorMessage="1" sqref="I9:I65">
      <formula1>"廃止,事業全体の抜本的な改善,事業内容の一部改善,終了予定,現状通り"</formula1>
    </dataValidation>
    <dataValidation type="list" allowBlank="1" showInputMessage="1" showErrorMessage="1" sqref="AO8:AQ65">
      <formula1>"○, 　,"</formula1>
    </dataValidation>
    <dataValidation type="list" allowBlank="1" showInputMessage="1" showErrorMessage="1" sqref="O9:O65">
      <formula1>"廃止,縮減, 執行等改善,年度内に改善を検討,予定通り終了,現状通り"</formula1>
    </dataValidation>
    <dataValidation type="list" allowBlank="1" showInputMessage="1" showErrorMessage="1" sqref="AN8">
      <formula1>"前年度新規,最終実施年度 ,その他"</formula1>
    </dataValidation>
    <dataValidation type="list" allowBlank="1" showInputMessage="1" showErrorMessage="1" sqref="I8">
      <formula1>"廃止,事業全体の抜本的改善,事業内容の改善,現状通り"</formula1>
    </dataValidation>
  </dataValidations>
  <printOptions horizontalCentered="1"/>
  <pageMargins left="0.39370078740157483" right="0.39370078740157483" top="0.78740157480314965" bottom="0.59055118110236227" header="0.51181102362204722" footer="0.39370078740157483"/>
  <pageSetup paperSize="8" scale="43" orientation="landscape" cellComments="asDisplayed" horizontalDpi="300" verticalDpi="300" r:id="rId38"/>
  <headerFooter alignWithMargins="0">
    <oddHeader>&amp;L&amp;28様式１&amp;R&amp;26別添１</oddHeader>
    <oddFooter>&amp;C&amp;P/&amp;N</oddFooter>
  </headerFooter>
  <drawing r:id="rId39"/>
  <legacyDrawing r:id="rId4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F63"/>
  <sheetViews>
    <sheetView view="pageBreakPreview" zoomScale="70" zoomScaleNormal="100" zoomScaleSheetLayoutView="70" zoomScalePageLayoutView="80" workbookViewId="0">
      <pane xSplit="2" ySplit="7" topLeftCell="C33" activePane="bottomRight" state="frozen"/>
      <selection pane="topRight" activeCell="C1" sqref="C1"/>
      <selection pane="bottomLeft" activeCell="A8" sqref="A8"/>
      <selection pane="bottomRight" activeCell="E41" sqref="E41"/>
    </sheetView>
  </sheetViews>
  <sheetFormatPr defaultColWidth="9" defaultRowHeight="13.2"/>
  <cols>
    <col min="1" max="1" width="11.109375" style="278" customWidth="1"/>
    <col min="2" max="2" width="54.109375" style="278" customWidth="1"/>
    <col min="3" max="3" width="12.109375" style="278" customWidth="1"/>
    <col min="4" max="4" width="40.88671875" style="278" customWidth="1"/>
    <col min="5" max="5" width="15" style="865" customWidth="1"/>
    <col min="6" max="6" width="12" style="278" customWidth="1"/>
    <col min="7" max="7" width="17.88671875" style="278" customWidth="1"/>
    <col min="8" max="8" width="16.88671875" style="278" customWidth="1"/>
    <col min="9" max="9" width="34.109375" style="278" customWidth="1"/>
    <col min="10" max="10" width="6.6640625" style="278" customWidth="1"/>
    <col min="11" max="11" width="4.6640625" style="278" customWidth="1"/>
    <col min="12" max="12" width="2.6640625" style="278" customWidth="1"/>
    <col min="13" max="13" width="6.6640625" style="278" customWidth="1"/>
    <col min="14" max="15" width="2.6640625" style="278" customWidth="1"/>
    <col min="16" max="16" width="6.6640625" style="278" customWidth="1"/>
    <col min="17" max="17" width="4.6640625" style="278" customWidth="1"/>
    <col min="18" max="18" width="2.6640625" style="278" customWidth="1"/>
    <col min="19" max="19" width="6.109375" style="278" customWidth="1"/>
    <col min="20" max="21" width="2.6640625" style="278" customWidth="1"/>
    <col min="22" max="22" width="6.6640625" style="278" customWidth="1"/>
    <col min="23" max="23" width="4.6640625" style="278" customWidth="1"/>
    <col min="24" max="24" width="2.6640625" style="278" customWidth="1"/>
    <col min="25" max="25" width="6" style="278" customWidth="1"/>
    <col min="26" max="27" width="2.6640625" style="278" customWidth="1"/>
    <col min="28" max="28" width="12.88671875" style="278" customWidth="1"/>
    <col min="29" max="30" width="4.88671875" style="489" customWidth="1"/>
    <col min="31" max="31" width="5.109375" style="489" customWidth="1"/>
    <col min="32" max="32" width="10.88671875" style="278" customWidth="1"/>
    <col min="33" max="16384" width="9" style="278"/>
  </cols>
  <sheetData>
    <row r="1" spans="1:31" ht="21">
      <c r="A1" s="25" t="s">
        <v>1169</v>
      </c>
    </row>
    <row r="2" spans="1:31" ht="14.1" customHeight="1"/>
    <row r="3" spans="1:31" ht="19.2">
      <c r="A3" s="17" t="s">
        <v>159</v>
      </c>
    </row>
    <row r="4" spans="1:31" ht="13.8" thickBot="1">
      <c r="A4" s="360"/>
      <c r="B4" s="3"/>
      <c r="C4" s="1"/>
      <c r="D4" s="1"/>
      <c r="E4" s="866"/>
      <c r="F4" s="1"/>
      <c r="G4" s="1"/>
      <c r="H4" s="542"/>
      <c r="I4" s="542"/>
      <c r="J4" s="542"/>
      <c r="K4" s="542"/>
      <c r="L4" s="542"/>
      <c r="M4" s="542"/>
      <c r="N4" s="542"/>
      <c r="O4" s="542"/>
      <c r="P4" s="542"/>
      <c r="Q4" s="542"/>
      <c r="R4" s="542"/>
      <c r="S4" s="542"/>
      <c r="T4" s="542"/>
      <c r="U4" s="542"/>
      <c r="V4" s="542"/>
      <c r="W4" s="542"/>
      <c r="X4" s="542"/>
      <c r="Y4" s="542"/>
      <c r="Z4" s="542"/>
      <c r="AA4" s="542"/>
      <c r="AB4" s="542"/>
      <c r="AC4" s="1230"/>
      <c r="AD4" s="1230"/>
      <c r="AE4" s="1230"/>
    </row>
    <row r="5" spans="1:31" ht="20.25" customHeight="1">
      <c r="A5" s="1204" t="s">
        <v>65</v>
      </c>
      <c r="B5" s="1207" t="s">
        <v>70</v>
      </c>
      <c r="C5" s="1192" t="s">
        <v>1213</v>
      </c>
      <c r="D5" s="1192" t="s">
        <v>99</v>
      </c>
      <c r="E5" s="1233" t="s">
        <v>1214</v>
      </c>
      <c r="F5" s="1207" t="s">
        <v>0</v>
      </c>
      <c r="G5" s="1207" t="s">
        <v>56</v>
      </c>
      <c r="H5" s="1207" t="s">
        <v>740</v>
      </c>
      <c r="I5" s="1220" t="s">
        <v>741</v>
      </c>
      <c r="J5" s="1183" t="s">
        <v>1168</v>
      </c>
      <c r="K5" s="1184"/>
      <c r="L5" s="1184"/>
      <c r="M5" s="1184"/>
      <c r="N5" s="1184"/>
      <c r="O5" s="1184"/>
      <c r="P5" s="1184"/>
      <c r="Q5" s="1184"/>
      <c r="R5" s="1184"/>
      <c r="S5" s="1184"/>
      <c r="T5" s="1184"/>
      <c r="U5" s="1184"/>
      <c r="V5" s="1184"/>
      <c r="W5" s="1184"/>
      <c r="X5" s="1184"/>
      <c r="Y5" s="1184"/>
      <c r="Z5" s="1184"/>
      <c r="AA5" s="1184"/>
      <c r="AB5" s="1185"/>
      <c r="AC5" s="1232" t="s">
        <v>135</v>
      </c>
      <c r="AD5" s="1232" t="s">
        <v>136</v>
      </c>
      <c r="AE5" s="1231" t="s">
        <v>126</v>
      </c>
    </row>
    <row r="6" spans="1:31" ht="20.25" customHeight="1">
      <c r="A6" s="1205"/>
      <c r="B6" s="1208"/>
      <c r="C6" s="1212"/>
      <c r="D6" s="1212"/>
      <c r="E6" s="1234"/>
      <c r="F6" s="1208"/>
      <c r="G6" s="1218"/>
      <c r="H6" s="1221"/>
      <c r="I6" s="1221"/>
      <c r="J6" s="1236"/>
      <c r="K6" s="1237"/>
      <c r="L6" s="1237"/>
      <c r="M6" s="1237"/>
      <c r="N6" s="1237"/>
      <c r="O6" s="1237"/>
      <c r="P6" s="1237"/>
      <c r="Q6" s="1237"/>
      <c r="R6" s="1237"/>
      <c r="S6" s="1237"/>
      <c r="T6" s="1237"/>
      <c r="U6" s="1237"/>
      <c r="V6" s="1237"/>
      <c r="W6" s="1237"/>
      <c r="X6" s="1237"/>
      <c r="Y6" s="1237"/>
      <c r="Z6" s="1237"/>
      <c r="AA6" s="1237"/>
      <c r="AB6" s="1238"/>
      <c r="AC6" s="1193"/>
      <c r="AD6" s="1193"/>
      <c r="AE6" s="1196"/>
    </row>
    <row r="7" spans="1:31" ht="20.25" customHeight="1" thickBot="1">
      <c r="A7" s="1206"/>
      <c r="B7" s="1209"/>
      <c r="C7" s="1179"/>
      <c r="D7" s="1179"/>
      <c r="E7" s="1235"/>
      <c r="F7" s="1209"/>
      <c r="G7" s="1219"/>
      <c r="H7" s="1222"/>
      <c r="I7" s="1222"/>
      <c r="J7" s="1198" t="s">
        <v>674</v>
      </c>
      <c r="K7" s="1199"/>
      <c r="L7" s="1199"/>
      <c r="M7" s="1199"/>
      <c r="N7" s="1199"/>
      <c r="O7" s="1200"/>
      <c r="P7" s="1198" t="s">
        <v>675</v>
      </c>
      <c r="Q7" s="1199"/>
      <c r="R7" s="1199"/>
      <c r="S7" s="1199"/>
      <c r="T7" s="1199"/>
      <c r="U7" s="1200"/>
      <c r="V7" s="1198" t="s">
        <v>676</v>
      </c>
      <c r="W7" s="1199"/>
      <c r="X7" s="1199"/>
      <c r="Y7" s="1199"/>
      <c r="Z7" s="1199"/>
      <c r="AA7" s="1200"/>
      <c r="AB7" s="541" t="s">
        <v>677</v>
      </c>
      <c r="AC7" s="1194"/>
      <c r="AD7" s="1194"/>
      <c r="AE7" s="1197"/>
    </row>
    <row r="8" spans="1:31" ht="24.75" customHeight="1">
      <c r="A8" s="76"/>
      <c r="B8" s="77" t="s">
        <v>613</v>
      </c>
      <c r="C8" s="79"/>
      <c r="D8" s="241"/>
      <c r="E8" s="867"/>
      <c r="F8" s="78"/>
      <c r="G8" s="78"/>
      <c r="H8" s="78"/>
      <c r="I8" s="82"/>
      <c r="J8" s="67"/>
      <c r="K8" s="67"/>
      <c r="L8" s="67"/>
      <c r="M8" s="67"/>
      <c r="N8" s="67"/>
      <c r="O8" s="67"/>
      <c r="P8" s="67"/>
      <c r="Q8" s="67"/>
      <c r="R8" s="67"/>
      <c r="S8" s="67"/>
      <c r="T8" s="67"/>
      <c r="U8" s="67"/>
      <c r="V8" s="67"/>
      <c r="W8" s="67"/>
      <c r="X8" s="67"/>
      <c r="Y8" s="67"/>
      <c r="Z8" s="67"/>
      <c r="AA8" s="67"/>
      <c r="AB8" s="67"/>
      <c r="AC8" s="82"/>
      <c r="AD8" s="82"/>
      <c r="AE8" s="490" t="s">
        <v>119</v>
      </c>
    </row>
    <row r="9" spans="1:31" s="281" customFormat="1" ht="41.1" customHeight="1">
      <c r="A9" s="238">
        <v>1</v>
      </c>
      <c r="B9" s="480" t="s">
        <v>1210</v>
      </c>
      <c r="C9" s="257">
        <v>1950</v>
      </c>
      <c r="D9" s="248" t="s">
        <v>2005</v>
      </c>
      <c r="E9" s="868">
        <v>2000</v>
      </c>
      <c r="F9" s="544"/>
      <c r="G9" s="247" t="s">
        <v>621</v>
      </c>
      <c r="H9" s="458" t="s">
        <v>184</v>
      </c>
      <c r="I9" s="256" t="s">
        <v>185</v>
      </c>
      <c r="J9" s="293" t="s">
        <v>1052</v>
      </c>
      <c r="K9" s="300" t="s">
        <v>1238</v>
      </c>
      <c r="L9" s="545"/>
      <c r="M9" s="297">
        <v>1</v>
      </c>
      <c r="N9" s="545"/>
      <c r="O9" s="298"/>
      <c r="P9" s="293"/>
      <c r="Q9" s="300"/>
      <c r="R9" s="545"/>
      <c r="S9" s="297"/>
      <c r="T9" s="545"/>
      <c r="U9" s="298"/>
      <c r="V9" s="293"/>
      <c r="W9" s="300"/>
      <c r="X9" s="545"/>
      <c r="Y9" s="297"/>
      <c r="Z9" s="545"/>
      <c r="AA9" s="298"/>
      <c r="AB9" s="235"/>
      <c r="AC9" s="492"/>
      <c r="AD9" s="492" t="s">
        <v>128</v>
      </c>
      <c r="AE9" s="546"/>
    </row>
    <row r="10" spans="1:31" s="281" customFormat="1" ht="41.1" customHeight="1">
      <c r="A10" s="238">
        <v>2</v>
      </c>
      <c r="B10" s="480" t="s">
        <v>1273</v>
      </c>
      <c r="C10" s="257">
        <v>4000</v>
      </c>
      <c r="D10" s="248" t="s">
        <v>2005</v>
      </c>
      <c r="E10" s="868">
        <v>18600</v>
      </c>
      <c r="F10" s="480"/>
      <c r="G10" s="247" t="s">
        <v>167</v>
      </c>
      <c r="H10" s="458" t="s">
        <v>184</v>
      </c>
      <c r="I10" s="256" t="s">
        <v>185</v>
      </c>
      <c r="J10" s="293" t="s">
        <v>1052</v>
      </c>
      <c r="K10" s="300" t="s">
        <v>1238</v>
      </c>
      <c r="L10" s="333" t="s">
        <v>501</v>
      </c>
      <c r="M10" s="297">
        <v>2</v>
      </c>
      <c r="N10" s="545"/>
      <c r="O10" s="298"/>
      <c r="P10" s="293" t="s">
        <v>1052</v>
      </c>
      <c r="Q10" s="300" t="s">
        <v>1238</v>
      </c>
      <c r="R10" s="333" t="s">
        <v>501</v>
      </c>
      <c r="S10" s="297">
        <v>4</v>
      </c>
      <c r="T10" s="545"/>
      <c r="U10" s="298"/>
      <c r="V10" s="293" t="s">
        <v>1052</v>
      </c>
      <c r="W10" s="300" t="s">
        <v>1238</v>
      </c>
      <c r="X10" s="333" t="s">
        <v>501</v>
      </c>
      <c r="Y10" s="297">
        <v>5</v>
      </c>
      <c r="Z10" s="545"/>
      <c r="AA10" s="298"/>
      <c r="AB10" s="235"/>
      <c r="AC10" s="492"/>
      <c r="AD10" s="492" t="s">
        <v>128</v>
      </c>
      <c r="AE10" s="493"/>
    </row>
    <row r="11" spans="1:31" s="281" customFormat="1" ht="41.1" customHeight="1">
      <c r="A11" s="238">
        <v>3</v>
      </c>
      <c r="B11" s="480" t="s">
        <v>1274</v>
      </c>
      <c r="C11" s="257">
        <v>1000</v>
      </c>
      <c r="D11" s="248" t="s">
        <v>2005</v>
      </c>
      <c r="E11" s="868">
        <v>2000</v>
      </c>
      <c r="F11" s="544"/>
      <c r="G11" s="247" t="s">
        <v>167</v>
      </c>
      <c r="H11" s="458" t="s">
        <v>184</v>
      </c>
      <c r="I11" s="256" t="s">
        <v>185</v>
      </c>
      <c r="J11" s="293" t="s">
        <v>1052</v>
      </c>
      <c r="K11" s="300" t="s">
        <v>1238</v>
      </c>
      <c r="L11" s="333" t="s">
        <v>501</v>
      </c>
      <c r="M11" s="297">
        <v>3</v>
      </c>
      <c r="N11" s="545"/>
      <c r="O11" s="298"/>
      <c r="P11" s="293"/>
      <c r="Q11" s="300"/>
      <c r="R11" s="545"/>
      <c r="S11" s="297"/>
      <c r="T11" s="545"/>
      <c r="U11" s="298"/>
      <c r="V11" s="293"/>
      <c r="W11" s="300"/>
      <c r="X11" s="545"/>
      <c r="Y11" s="297"/>
      <c r="Z11" s="545"/>
      <c r="AA11" s="298"/>
      <c r="AB11" s="235"/>
      <c r="AC11" s="492"/>
      <c r="AD11" s="492" t="s">
        <v>128</v>
      </c>
      <c r="AE11" s="546"/>
    </row>
    <row r="12" spans="1:31" s="281" customFormat="1" ht="41.1" customHeight="1">
      <c r="A12" s="238">
        <v>4</v>
      </c>
      <c r="B12" s="480" t="s">
        <v>1211</v>
      </c>
      <c r="C12" s="257">
        <v>2965</v>
      </c>
      <c r="D12" s="248" t="s">
        <v>2005</v>
      </c>
      <c r="E12" s="868">
        <v>2965</v>
      </c>
      <c r="F12" s="544"/>
      <c r="G12" s="247" t="s">
        <v>209</v>
      </c>
      <c r="H12" s="458" t="s">
        <v>184</v>
      </c>
      <c r="I12" s="256" t="s">
        <v>185</v>
      </c>
      <c r="J12" s="1494" t="s">
        <v>1052</v>
      </c>
      <c r="K12" s="300" t="s">
        <v>1238</v>
      </c>
      <c r="L12" s="545" t="s">
        <v>698</v>
      </c>
      <c r="M12" s="297">
        <v>7</v>
      </c>
      <c r="N12" s="545"/>
      <c r="O12" s="298"/>
      <c r="P12" s="293"/>
      <c r="Q12" s="300"/>
      <c r="R12" s="545"/>
      <c r="S12" s="297"/>
      <c r="T12" s="545"/>
      <c r="U12" s="298"/>
      <c r="V12" s="293"/>
      <c r="W12" s="300"/>
      <c r="X12" s="545"/>
      <c r="Y12" s="297"/>
      <c r="Z12" s="545"/>
      <c r="AA12" s="298"/>
      <c r="AB12" s="235"/>
      <c r="AC12" s="492"/>
      <c r="AD12" s="492" t="s">
        <v>128</v>
      </c>
      <c r="AE12" s="546"/>
    </row>
    <row r="13" spans="1:31" s="281" customFormat="1" ht="41.1" customHeight="1">
      <c r="A13" s="238">
        <v>5</v>
      </c>
      <c r="B13" s="480" t="s">
        <v>1275</v>
      </c>
      <c r="C13" s="257">
        <v>1800</v>
      </c>
      <c r="D13" s="248" t="s">
        <v>2005</v>
      </c>
      <c r="E13" s="868">
        <v>1800</v>
      </c>
      <c r="F13" s="544"/>
      <c r="G13" s="247" t="s">
        <v>167</v>
      </c>
      <c r="H13" s="458" t="s">
        <v>184</v>
      </c>
      <c r="I13" s="256" t="s">
        <v>185</v>
      </c>
      <c r="J13" s="293" t="s">
        <v>1052</v>
      </c>
      <c r="K13" s="300" t="s">
        <v>1238</v>
      </c>
      <c r="L13" s="333" t="s">
        <v>501</v>
      </c>
      <c r="M13" s="297">
        <v>9</v>
      </c>
      <c r="N13" s="545"/>
      <c r="O13" s="298"/>
      <c r="P13" s="300"/>
      <c r="Q13" s="300"/>
      <c r="R13" s="333"/>
      <c r="S13" s="297"/>
      <c r="T13" s="545"/>
      <c r="U13" s="298"/>
      <c r="V13" s="293"/>
      <c r="W13" s="300"/>
      <c r="X13" s="545"/>
      <c r="Y13" s="297"/>
      <c r="Z13" s="545"/>
      <c r="AA13" s="298"/>
      <c r="AB13" s="235"/>
      <c r="AC13" s="492" t="s">
        <v>128</v>
      </c>
      <c r="AD13" s="492" t="s">
        <v>128</v>
      </c>
      <c r="AE13" s="546"/>
    </row>
    <row r="14" spans="1:31" s="281" customFormat="1" ht="41.1" customHeight="1">
      <c r="A14" s="238">
        <v>6</v>
      </c>
      <c r="B14" s="480" t="s">
        <v>1276</v>
      </c>
      <c r="C14" s="257">
        <v>500</v>
      </c>
      <c r="D14" s="248" t="s">
        <v>2005</v>
      </c>
      <c r="E14" s="868">
        <v>1380</v>
      </c>
      <c r="F14" s="480"/>
      <c r="G14" s="247" t="s">
        <v>167</v>
      </c>
      <c r="H14" s="458" t="s">
        <v>184</v>
      </c>
      <c r="I14" s="256" t="s">
        <v>185</v>
      </c>
      <c r="J14" s="293" t="s">
        <v>1052</v>
      </c>
      <c r="K14" s="300" t="s">
        <v>1238</v>
      </c>
      <c r="L14" s="333" t="s">
        <v>501</v>
      </c>
      <c r="M14" s="297">
        <v>12</v>
      </c>
      <c r="N14" s="545"/>
      <c r="O14" s="298"/>
      <c r="P14" s="293"/>
      <c r="Q14" s="300"/>
      <c r="R14" s="545"/>
      <c r="S14" s="297"/>
      <c r="T14" s="545"/>
      <c r="U14" s="298"/>
      <c r="V14" s="293"/>
      <c r="W14" s="300"/>
      <c r="X14" s="545"/>
      <c r="Y14" s="297"/>
      <c r="Z14" s="545"/>
      <c r="AA14" s="298"/>
      <c r="AB14" s="235"/>
      <c r="AC14" s="492" t="s">
        <v>128</v>
      </c>
      <c r="AD14" s="492"/>
      <c r="AE14" s="493"/>
    </row>
    <row r="15" spans="1:31" s="281" customFormat="1" ht="41.1" customHeight="1">
      <c r="A15" s="238">
        <v>7</v>
      </c>
      <c r="B15" s="480" t="s">
        <v>1212</v>
      </c>
      <c r="C15" s="257">
        <v>500</v>
      </c>
      <c r="D15" s="248" t="s">
        <v>2005</v>
      </c>
      <c r="E15" s="868">
        <v>500</v>
      </c>
      <c r="F15" s="544"/>
      <c r="G15" s="247" t="s">
        <v>621</v>
      </c>
      <c r="H15" s="458" t="s">
        <v>184</v>
      </c>
      <c r="I15" s="256" t="s">
        <v>185</v>
      </c>
      <c r="J15" s="293" t="s">
        <v>1052</v>
      </c>
      <c r="K15" s="300" t="s">
        <v>1238</v>
      </c>
      <c r="L15" s="333" t="s">
        <v>501</v>
      </c>
      <c r="M15" s="297">
        <v>13</v>
      </c>
      <c r="N15" s="545"/>
      <c r="O15" s="298"/>
      <c r="P15" s="293"/>
      <c r="Q15" s="300"/>
      <c r="R15" s="545"/>
      <c r="S15" s="297"/>
      <c r="T15" s="545"/>
      <c r="U15" s="298"/>
      <c r="V15" s="293"/>
      <c r="W15" s="300"/>
      <c r="X15" s="545"/>
      <c r="Y15" s="297"/>
      <c r="Z15" s="545"/>
      <c r="AA15" s="298"/>
      <c r="AB15" s="235"/>
      <c r="AC15" s="492" t="s">
        <v>128</v>
      </c>
      <c r="AD15" s="492"/>
      <c r="AE15" s="546"/>
    </row>
    <row r="16" spans="1:31" s="281" customFormat="1" ht="41.1" customHeight="1">
      <c r="A16" s="238">
        <v>8</v>
      </c>
      <c r="B16" s="480" t="s">
        <v>1277</v>
      </c>
      <c r="C16" s="257">
        <v>3140</v>
      </c>
      <c r="D16" s="248" t="s">
        <v>2005</v>
      </c>
      <c r="E16" s="868">
        <v>2878.3690000000001</v>
      </c>
      <c r="F16" s="480"/>
      <c r="G16" s="247" t="s">
        <v>167</v>
      </c>
      <c r="H16" s="458" t="s">
        <v>184</v>
      </c>
      <c r="I16" s="256" t="s">
        <v>185</v>
      </c>
      <c r="J16" s="293" t="s">
        <v>1052</v>
      </c>
      <c r="K16" s="300" t="s">
        <v>1238</v>
      </c>
      <c r="L16" s="333" t="s">
        <v>501</v>
      </c>
      <c r="M16" s="297">
        <v>14</v>
      </c>
      <c r="N16" s="545"/>
      <c r="O16" s="298"/>
      <c r="P16" s="293"/>
      <c r="Q16" s="300"/>
      <c r="R16" s="545"/>
      <c r="S16" s="297"/>
      <c r="T16" s="545"/>
      <c r="U16" s="298"/>
      <c r="V16" s="293"/>
      <c r="W16" s="300"/>
      <c r="X16" s="545"/>
      <c r="Y16" s="297"/>
      <c r="Z16" s="545"/>
      <c r="AA16" s="298"/>
      <c r="AB16" s="235"/>
      <c r="AC16" s="492" t="s">
        <v>128</v>
      </c>
      <c r="AD16" s="492"/>
      <c r="AE16" s="493"/>
    </row>
    <row r="17" spans="1:32" s="281" customFormat="1" ht="41.1" customHeight="1">
      <c r="A17" s="238">
        <v>9</v>
      </c>
      <c r="B17" s="480" t="s">
        <v>1278</v>
      </c>
      <c r="C17" s="257">
        <v>330</v>
      </c>
      <c r="D17" s="248" t="s">
        <v>2005</v>
      </c>
      <c r="E17" s="869">
        <v>50</v>
      </c>
      <c r="F17" s="480"/>
      <c r="G17" s="247" t="s">
        <v>167</v>
      </c>
      <c r="H17" s="458" t="s">
        <v>184</v>
      </c>
      <c r="I17" s="256" t="s">
        <v>185</v>
      </c>
      <c r="J17" s="293" t="s">
        <v>1052</v>
      </c>
      <c r="K17" s="300" t="s">
        <v>1238</v>
      </c>
      <c r="L17" s="333" t="s">
        <v>501</v>
      </c>
      <c r="M17" s="297">
        <v>15</v>
      </c>
      <c r="N17" s="545"/>
      <c r="O17" s="298"/>
      <c r="P17" s="293"/>
      <c r="Q17" s="300"/>
      <c r="R17" s="545"/>
      <c r="S17" s="297"/>
      <c r="T17" s="545"/>
      <c r="U17" s="298"/>
      <c r="V17" s="293"/>
      <c r="W17" s="300"/>
      <c r="X17" s="545"/>
      <c r="Y17" s="297"/>
      <c r="Z17" s="545"/>
      <c r="AA17" s="298"/>
      <c r="AB17" s="235"/>
      <c r="AC17" s="492"/>
      <c r="AD17" s="492"/>
      <c r="AE17" s="546" t="s">
        <v>128</v>
      </c>
    </row>
    <row r="18" spans="1:32" s="281" customFormat="1" ht="41.1" customHeight="1">
      <c r="A18" s="238">
        <v>10</v>
      </c>
      <c r="B18" s="480" t="s">
        <v>1279</v>
      </c>
      <c r="C18" s="257">
        <v>782</v>
      </c>
      <c r="D18" s="248" t="s">
        <v>2005</v>
      </c>
      <c r="E18" s="869">
        <v>1490</v>
      </c>
      <c r="F18" s="247"/>
      <c r="G18" s="247" t="s">
        <v>167</v>
      </c>
      <c r="H18" s="256" t="s">
        <v>184</v>
      </c>
      <c r="I18" s="497" t="s">
        <v>185</v>
      </c>
      <c r="J18" s="293"/>
      <c r="K18" s="300"/>
      <c r="L18" s="545"/>
      <c r="M18" s="297"/>
      <c r="N18" s="545"/>
      <c r="O18" s="298"/>
      <c r="P18" s="293"/>
      <c r="Q18" s="300"/>
      <c r="R18" s="545"/>
      <c r="S18" s="297"/>
      <c r="T18" s="545"/>
      <c r="U18" s="298"/>
      <c r="V18" s="293"/>
      <c r="W18" s="300"/>
      <c r="X18" s="545"/>
      <c r="Y18" s="297"/>
      <c r="Z18" s="545"/>
      <c r="AA18" s="298"/>
      <c r="AB18" s="235"/>
      <c r="AC18" s="492"/>
      <c r="AD18" s="492" t="s">
        <v>128</v>
      </c>
      <c r="AE18" s="547"/>
    </row>
    <row r="19" spans="1:32" s="281" customFormat="1" ht="96" customHeight="1">
      <c r="A19" s="238">
        <v>11</v>
      </c>
      <c r="B19" s="480" t="s">
        <v>1323</v>
      </c>
      <c r="C19" s="257" t="s">
        <v>1317</v>
      </c>
      <c r="D19" s="740" t="s">
        <v>2004</v>
      </c>
      <c r="E19" s="869">
        <v>0</v>
      </c>
      <c r="F19" s="480" t="s">
        <v>1326</v>
      </c>
      <c r="G19" s="247" t="s">
        <v>167</v>
      </c>
      <c r="H19" s="458" t="s">
        <v>184</v>
      </c>
      <c r="I19" s="256" t="s">
        <v>185</v>
      </c>
      <c r="J19" s="293"/>
      <c r="K19" s="300"/>
      <c r="L19" s="595"/>
      <c r="M19" s="297"/>
      <c r="N19" s="545"/>
      <c r="O19" s="298"/>
      <c r="P19" s="293"/>
      <c r="Q19" s="300"/>
      <c r="R19" s="545"/>
      <c r="S19" s="297"/>
      <c r="T19" s="545"/>
      <c r="U19" s="298"/>
      <c r="V19" s="293"/>
      <c r="W19" s="300"/>
      <c r="X19" s="545"/>
      <c r="Y19" s="297"/>
      <c r="Z19" s="545"/>
      <c r="AA19" s="298"/>
      <c r="AB19" s="235"/>
      <c r="AC19" s="492"/>
      <c r="AD19" s="492" t="s">
        <v>128</v>
      </c>
      <c r="AE19" s="546"/>
    </row>
    <row r="20" spans="1:32" s="281" customFormat="1" ht="62.25" customHeight="1">
      <c r="A20" s="238">
        <v>12</v>
      </c>
      <c r="B20" s="480" t="s">
        <v>1324</v>
      </c>
      <c r="C20" s="257" t="s">
        <v>1318</v>
      </c>
      <c r="D20" s="740" t="s">
        <v>1826</v>
      </c>
      <c r="E20" s="869">
        <v>0</v>
      </c>
      <c r="F20" s="247" t="s">
        <v>1325</v>
      </c>
      <c r="G20" s="247" t="s">
        <v>167</v>
      </c>
      <c r="H20" s="256" t="s">
        <v>184</v>
      </c>
      <c r="I20" s="497" t="s">
        <v>185</v>
      </c>
      <c r="J20" s="293"/>
      <c r="K20" s="300"/>
      <c r="L20" s="545"/>
      <c r="M20" s="297"/>
      <c r="N20" s="545"/>
      <c r="O20" s="298"/>
      <c r="P20" s="293"/>
      <c r="Q20" s="300"/>
      <c r="R20" s="545"/>
      <c r="S20" s="297"/>
      <c r="T20" s="545"/>
      <c r="U20" s="298"/>
      <c r="V20" s="293"/>
      <c r="W20" s="300"/>
      <c r="X20" s="545"/>
      <c r="Y20" s="297"/>
      <c r="Z20" s="545"/>
      <c r="AA20" s="298"/>
      <c r="AB20" s="235"/>
      <c r="AC20" s="492"/>
      <c r="AD20" s="492" t="s">
        <v>128</v>
      </c>
      <c r="AE20" s="547"/>
    </row>
    <row r="21" spans="1:32" ht="24.75" customHeight="1">
      <c r="A21" s="147"/>
      <c r="B21" s="148" t="s">
        <v>1051</v>
      </c>
      <c r="C21" s="456"/>
      <c r="D21" s="741"/>
      <c r="E21" s="870"/>
      <c r="F21" s="107"/>
      <c r="G21" s="107"/>
      <c r="H21" s="107"/>
      <c r="I21" s="292"/>
      <c r="J21" s="306"/>
      <c r="K21" s="306"/>
      <c r="L21" s="306"/>
      <c r="M21" s="306"/>
      <c r="N21" s="306"/>
      <c r="O21" s="306"/>
      <c r="P21" s="306"/>
      <c r="Q21" s="306"/>
      <c r="R21" s="306"/>
      <c r="S21" s="306"/>
      <c r="T21" s="306"/>
      <c r="U21" s="306"/>
      <c r="V21" s="306"/>
      <c r="W21" s="306"/>
      <c r="X21" s="306"/>
      <c r="Y21" s="306"/>
      <c r="Z21" s="306"/>
      <c r="AA21" s="306"/>
      <c r="AB21" s="306"/>
      <c r="AC21" s="292"/>
      <c r="AD21" s="292"/>
      <c r="AE21" s="491" t="s">
        <v>119</v>
      </c>
      <c r="AF21" s="281"/>
    </row>
    <row r="22" spans="1:32" s="281" customFormat="1" ht="38.25" customHeight="1">
      <c r="A22" s="238">
        <v>13</v>
      </c>
      <c r="B22" s="480" t="s">
        <v>1215</v>
      </c>
      <c r="C22" s="257">
        <v>26</v>
      </c>
      <c r="D22" s="740" t="s">
        <v>2066</v>
      </c>
      <c r="E22" s="871">
        <v>30.106999999999999</v>
      </c>
      <c r="F22" s="480"/>
      <c r="G22" s="247" t="s">
        <v>686</v>
      </c>
      <c r="H22" s="501" t="s">
        <v>2</v>
      </c>
      <c r="I22" s="548" t="s">
        <v>257</v>
      </c>
      <c r="J22" s="293" t="s">
        <v>1052</v>
      </c>
      <c r="K22" s="300" t="s">
        <v>1238</v>
      </c>
      <c r="L22" s="545" t="s">
        <v>698</v>
      </c>
      <c r="M22" s="297">
        <v>16</v>
      </c>
      <c r="N22" s="545"/>
      <c r="O22" s="298"/>
      <c r="P22" s="293"/>
      <c r="Q22" s="300"/>
      <c r="R22" s="545"/>
      <c r="S22" s="297"/>
      <c r="T22" s="545"/>
      <c r="U22" s="298"/>
      <c r="V22" s="293"/>
      <c r="W22" s="300"/>
      <c r="X22" s="545"/>
      <c r="Y22" s="297"/>
      <c r="Z22" s="545"/>
      <c r="AA22" s="298"/>
      <c r="AB22" s="235"/>
      <c r="AC22" s="492" t="s">
        <v>128</v>
      </c>
      <c r="AD22" s="492" t="s">
        <v>128</v>
      </c>
      <c r="AE22" s="493"/>
    </row>
    <row r="23" spans="1:32" s="281" customFormat="1" ht="38.25" customHeight="1">
      <c r="A23" s="238">
        <v>14</v>
      </c>
      <c r="B23" s="480" t="s">
        <v>1216</v>
      </c>
      <c r="C23" s="257">
        <v>210</v>
      </c>
      <c r="D23" s="740" t="s">
        <v>2067</v>
      </c>
      <c r="E23" s="871">
        <v>260.32900000000001</v>
      </c>
      <c r="F23" s="480"/>
      <c r="G23" s="247" t="s">
        <v>686</v>
      </c>
      <c r="H23" s="501" t="s">
        <v>2</v>
      </c>
      <c r="I23" s="548" t="s">
        <v>1062</v>
      </c>
      <c r="J23" s="293" t="s">
        <v>1052</v>
      </c>
      <c r="K23" s="300" t="s">
        <v>1238</v>
      </c>
      <c r="L23" s="545" t="s">
        <v>698</v>
      </c>
      <c r="M23" s="297">
        <v>17</v>
      </c>
      <c r="N23" s="545"/>
      <c r="O23" s="298"/>
      <c r="P23" s="293"/>
      <c r="Q23" s="300"/>
      <c r="R23" s="545"/>
      <c r="S23" s="297"/>
      <c r="T23" s="545"/>
      <c r="U23" s="298"/>
      <c r="V23" s="293"/>
      <c r="W23" s="300"/>
      <c r="X23" s="545"/>
      <c r="Y23" s="297"/>
      <c r="Z23" s="545"/>
      <c r="AA23" s="298"/>
      <c r="AB23" s="235"/>
      <c r="AC23" s="492" t="s">
        <v>128</v>
      </c>
      <c r="AD23" s="492" t="s">
        <v>128</v>
      </c>
      <c r="AE23" s="493"/>
    </row>
    <row r="24" spans="1:32" ht="24.75" customHeight="1">
      <c r="A24" s="147"/>
      <c r="B24" s="148" t="s">
        <v>614</v>
      </c>
      <c r="C24" s="456"/>
      <c r="D24" s="741"/>
      <c r="E24" s="870"/>
      <c r="F24" s="107"/>
      <c r="G24" s="107"/>
      <c r="H24" s="107"/>
      <c r="I24" s="292"/>
      <c r="J24" s="306"/>
      <c r="K24" s="306"/>
      <c r="L24" s="306"/>
      <c r="M24" s="306"/>
      <c r="N24" s="306"/>
      <c r="O24" s="306"/>
      <c r="P24" s="306"/>
      <c r="Q24" s="306"/>
      <c r="R24" s="306"/>
      <c r="S24" s="306"/>
      <c r="T24" s="306"/>
      <c r="U24" s="306"/>
      <c r="V24" s="306"/>
      <c r="W24" s="306"/>
      <c r="X24" s="306"/>
      <c r="Y24" s="306"/>
      <c r="Z24" s="306"/>
      <c r="AA24" s="306"/>
      <c r="AB24" s="306"/>
      <c r="AC24" s="292"/>
      <c r="AD24" s="292"/>
      <c r="AE24" s="491" t="s">
        <v>119</v>
      </c>
      <c r="AF24" s="281"/>
    </row>
    <row r="25" spans="1:32" s="281" customFormat="1" ht="38.25" customHeight="1">
      <c r="A25" s="238">
        <v>15</v>
      </c>
      <c r="B25" s="480" t="s">
        <v>1217</v>
      </c>
      <c r="C25" s="257">
        <v>7.992</v>
      </c>
      <c r="D25" s="740" t="s">
        <v>1352</v>
      </c>
      <c r="E25" s="872">
        <v>7.992</v>
      </c>
      <c r="F25" s="480"/>
      <c r="G25" s="423" t="s">
        <v>621</v>
      </c>
      <c r="H25" s="424" t="s">
        <v>2</v>
      </c>
      <c r="I25" s="425" t="s">
        <v>1081</v>
      </c>
      <c r="J25" s="293" t="s">
        <v>1052</v>
      </c>
      <c r="K25" s="300" t="s">
        <v>1238</v>
      </c>
      <c r="L25" s="545" t="s">
        <v>698</v>
      </c>
      <c r="M25" s="297">
        <v>18</v>
      </c>
      <c r="N25" s="545"/>
      <c r="O25" s="298"/>
      <c r="P25" s="293"/>
      <c r="Q25" s="300"/>
      <c r="R25" s="545"/>
      <c r="S25" s="297"/>
      <c r="T25" s="545"/>
      <c r="U25" s="298"/>
      <c r="V25" s="293"/>
      <c r="W25" s="300"/>
      <c r="X25" s="545"/>
      <c r="Y25" s="297"/>
      <c r="Z25" s="545"/>
      <c r="AA25" s="298"/>
      <c r="AB25" s="235"/>
      <c r="AC25" s="492" t="s">
        <v>1218</v>
      </c>
      <c r="AD25" s="492"/>
      <c r="AE25" s="493"/>
    </row>
    <row r="26" spans="1:32" s="281" customFormat="1" ht="38.25" customHeight="1">
      <c r="A26" s="238">
        <v>16</v>
      </c>
      <c r="B26" s="480" t="s">
        <v>1082</v>
      </c>
      <c r="C26" s="257">
        <v>12</v>
      </c>
      <c r="D26" s="740" t="s">
        <v>1352</v>
      </c>
      <c r="E26" s="872">
        <v>53.856000000000002</v>
      </c>
      <c r="F26" s="480"/>
      <c r="G26" s="423" t="s">
        <v>621</v>
      </c>
      <c r="H26" s="424" t="s">
        <v>2</v>
      </c>
      <c r="I26" s="425" t="s">
        <v>1081</v>
      </c>
      <c r="J26" s="293" t="s">
        <v>1052</v>
      </c>
      <c r="K26" s="300" t="s">
        <v>1238</v>
      </c>
      <c r="L26" s="545" t="s">
        <v>698</v>
      </c>
      <c r="M26" s="297">
        <v>19</v>
      </c>
      <c r="N26" s="545"/>
      <c r="O26" s="298"/>
      <c r="P26" s="293"/>
      <c r="Q26" s="300"/>
      <c r="R26" s="545"/>
      <c r="S26" s="297"/>
      <c r="T26" s="545"/>
      <c r="U26" s="298"/>
      <c r="V26" s="293"/>
      <c r="W26" s="300"/>
      <c r="X26" s="545"/>
      <c r="Y26" s="297"/>
      <c r="Z26" s="545"/>
      <c r="AA26" s="298"/>
      <c r="AB26" s="235"/>
      <c r="AC26" s="492" t="s">
        <v>1219</v>
      </c>
      <c r="AD26" s="492"/>
      <c r="AE26" s="493"/>
    </row>
    <row r="27" spans="1:32" ht="24.75" customHeight="1">
      <c r="A27" s="147"/>
      <c r="B27" s="148" t="s">
        <v>612</v>
      </c>
      <c r="C27" s="456"/>
      <c r="D27" s="741"/>
      <c r="E27" s="870"/>
      <c r="F27" s="107"/>
      <c r="G27" s="107"/>
      <c r="H27" s="107"/>
      <c r="I27" s="292"/>
      <c r="J27" s="299"/>
      <c r="K27" s="299"/>
      <c r="L27" s="299"/>
      <c r="M27" s="299"/>
      <c r="N27" s="299"/>
      <c r="O27" s="299"/>
      <c r="P27" s="299"/>
      <c r="Q27" s="299"/>
      <c r="R27" s="299"/>
      <c r="S27" s="299"/>
      <c r="T27" s="299"/>
      <c r="U27" s="299"/>
      <c r="V27" s="299"/>
      <c r="W27" s="299"/>
      <c r="X27" s="299"/>
      <c r="Y27" s="299"/>
      <c r="Z27" s="299"/>
      <c r="AA27" s="299"/>
      <c r="AB27" s="299"/>
      <c r="AC27" s="292"/>
      <c r="AD27" s="292"/>
      <c r="AE27" s="491" t="s">
        <v>119</v>
      </c>
      <c r="AF27" s="281"/>
    </row>
    <row r="28" spans="1:32" s="281" customFormat="1" ht="41.1" customHeight="1">
      <c r="A28" s="238">
        <v>17</v>
      </c>
      <c r="B28" s="480" t="s">
        <v>1151</v>
      </c>
      <c r="C28" s="257">
        <v>20.65</v>
      </c>
      <c r="D28" s="248" t="s">
        <v>499</v>
      </c>
      <c r="E28" s="868">
        <v>20.65</v>
      </c>
      <c r="F28" s="480"/>
      <c r="G28" s="247" t="s">
        <v>1147</v>
      </c>
      <c r="H28" s="523" t="s">
        <v>1148</v>
      </c>
      <c r="I28" s="256" t="s">
        <v>335</v>
      </c>
      <c r="J28" s="293" t="s">
        <v>1052</v>
      </c>
      <c r="K28" s="300" t="s">
        <v>1238</v>
      </c>
      <c r="L28" s="545" t="s">
        <v>698</v>
      </c>
      <c r="M28" s="297">
        <v>20</v>
      </c>
      <c r="N28" s="545"/>
      <c r="O28" s="298"/>
      <c r="P28" s="293"/>
      <c r="Q28" s="300"/>
      <c r="R28" s="545"/>
      <c r="S28" s="297"/>
      <c r="T28" s="545"/>
      <c r="U28" s="298"/>
      <c r="V28" s="293"/>
      <c r="W28" s="300"/>
      <c r="X28" s="545"/>
      <c r="Y28" s="297"/>
      <c r="Z28" s="545"/>
      <c r="AA28" s="298"/>
      <c r="AB28" s="235"/>
      <c r="AC28" s="492" t="s">
        <v>128</v>
      </c>
      <c r="AD28" s="492"/>
      <c r="AE28" s="493"/>
    </row>
    <row r="29" spans="1:32" s="281" customFormat="1" ht="41.1" customHeight="1">
      <c r="A29" s="238">
        <v>18</v>
      </c>
      <c r="B29" s="480" t="s">
        <v>1150</v>
      </c>
      <c r="C29" s="257">
        <v>13.504</v>
      </c>
      <c r="D29" s="248" t="s">
        <v>499</v>
      </c>
      <c r="E29" s="868">
        <v>13.504</v>
      </c>
      <c r="F29" s="544"/>
      <c r="G29" s="247" t="s">
        <v>1147</v>
      </c>
      <c r="H29" s="523" t="s">
        <v>1148</v>
      </c>
      <c r="I29" s="256" t="s">
        <v>335</v>
      </c>
      <c r="J29" s="293" t="s">
        <v>1052</v>
      </c>
      <c r="K29" s="300" t="s">
        <v>1238</v>
      </c>
      <c r="L29" s="545" t="s">
        <v>698</v>
      </c>
      <c r="M29" s="297">
        <v>21</v>
      </c>
      <c r="N29" s="545"/>
      <c r="O29" s="298"/>
      <c r="P29" s="293"/>
      <c r="Q29" s="300"/>
      <c r="R29" s="545"/>
      <c r="S29" s="297"/>
      <c r="T29" s="545"/>
      <c r="U29" s="298"/>
      <c r="V29" s="293"/>
      <c r="W29" s="300"/>
      <c r="X29" s="545"/>
      <c r="Y29" s="297"/>
      <c r="Z29" s="545"/>
      <c r="AA29" s="298"/>
      <c r="AB29" s="235"/>
      <c r="AC29" s="492" t="s">
        <v>128</v>
      </c>
      <c r="AD29" s="492"/>
      <c r="AE29" s="546"/>
    </row>
    <row r="30" spans="1:32" s="281" customFormat="1" ht="41.1" customHeight="1">
      <c r="A30" s="238">
        <v>19</v>
      </c>
      <c r="B30" s="480" t="s">
        <v>1149</v>
      </c>
      <c r="C30" s="257">
        <v>160</v>
      </c>
      <c r="D30" s="248" t="s">
        <v>499</v>
      </c>
      <c r="E30" s="868">
        <v>88</v>
      </c>
      <c r="F30" s="480"/>
      <c r="G30" s="247" t="s">
        <v>1147</v>
      </c>
      <c r="H30" s="523" t="s">
        <v>1148</v>
      </c>
      <c r="I30" s="256" t="s">
        <v>335</v>
      </c>
      <c r="J30" s="293" t="s">
        <v>1052</v>
      </c>
      <c r="K30" s="300" t="s">
        <v>1238</v>
      </c>
      <c r="L30" s="545" t="s">
        <v>698</v>
      </c>
      <c r="M30" s="297">
        <v>22</v>
      </c>
      <c r="N30" s="545"/>
      <c r="O30" s="298"/>
      <c r="P30" s="293"/>
      <c r="Q30" s="300"/>
      <c r="R30" s="545"/>
      <c r="S30" s="297"/>
      <c r="T30" s="545"/>
      <c r="U30" s="298"/>
      <c r="V30" s="293"/>
      <c r="W30" s="300"/>
      <c r="X30" s="545"/>
      <c r="Y30" s="297"/>
      <c r="Z30" s="545"/>
      <c r="AA30" s="298"/>
      <c r="AB30" s="235"/>
      <c r="AC30" s="492" t="s">
        <v>128</v>
      </c>
      <c r="AD30" s="492"/>
      <c r="AE30" s="493"/>
    </row>
    <row r="31" spans="1:32" s="281" customFormat="1" ht="41.1" customHeight="1">
      <c r="A31" s="238">
        <v>20</v>
      </c>
      <c r="B31" s="480" t="s">
        <v>1146</v>
      </c>
      <c r="C31" s="257">
        <v>160</v>
      </c>
      <c r="D31" s="248" t="s">
        <v>499</v>
      </c>
      <c r="E31" s="868">
        <v>210</v>
      </c>
      <c r="F31" s="544"/>
      <c r="G31" s="247" t="s">
        <v>1147</v>
      </c>
      <c r="H31" s="523" t="s">
        <v>1148</v>
      </c>
      <c r="I31" s="256" t="s">
        <v>335</v>
      </c>
      <c r="J31" s="293" t="s">
        <v>1052</v>
      </c>
      <c r="K31" s="300" t="s">
        <v>1238</v>
      </c>
      <c r="L31" s="545" t="s">
        <v>698</v>
      </c>
      <c r="M31" s="297">
        <v>23</v>
      </c>
      <c r="N31" s="545"/>
      <c r="O31" s="298"/>
      <c r="P31" s="293"/>
      <c r="Q31" s="300"/>
      <c r="R31" s="545"/>
      <c r="S31" s="297"/>
      <c r="T31" s="545"/>
      <c r="U31" s="298"/>
      <c r="V31" s="293"/>
      <c r="W31" s="300"/>
      <c r="X31" s="545"/>
      <c r="Y31" s="297"/>
      <c r="Z31" s="545"/>
      <c r="AA31" s="298"/>
      <c r="AB31" s="235"/>
      <c r="AC31" s="492" t="s">
        <v>128</v>
      </c>
      <c r="AD31" s="492"/>
      <c r="AE31" s="546"/>
    </row>
    <row r="32" spans="1:32" s="281" customFormat="1" ht="41.1" customHeight="1">
      <c r="A32" s="238">
        <v>21</v>
      </c>
      <c r="B32" s="480" t="s">
        <v>1282</v>
      </c>
      <c r="C32" s="257">
        <v>40.043999999999997</v>
      </c>
      <c r="D32" s="248" t="s">
        <v>499</v>
      </c>
      <c r="E32" s="868">
        <v>40.043999999999997</v>
      </c>
      <c r="F32" s="544"/>
      <c r="G32" s="247" t="s">
        <v>1283</v>
      </c>
      <c r="H32" s="523" t="s">
        <v>1284</v>
      </c>
      <c r="I32" s="256" t="s">
        <v>335</v>
      </c>
      <c r="J32" s="293"/>
      <c r="K32" s="300"/>
      <c r="L32" s="545"/>
      <c r="M32" s="297"/>
      <c r="N32" s="545"/>
      <c r="O32" s="298"/>
      <c r="P32" s="293"/>
      <c r="Q32" s="300"/>
      <c r="R32" s="545"/>
      <c r="S32" s="297"/>
      <c r="T32" s="545"/>
      <c r="U32" s="298"/>
      <c r="V32" s="293"/>
      <c r="W32" s="300"/>
      <c r="X32" s="545"/>
      <c r="Y32" s="297"/>
      <c r="Z32" s="545"/>
      <c r="AA32" s="298"/>
      <c r="AB32" s="235"/>
      <c r="AC32" s="492" t="s">
        <v>128</v>
      </c>
      <c r="AD32" s="492"/>
      <c r="AE32" s="493"/>
    </row>
    <row r="33" spans="1:32" s="281" customFormat="1" ht="41.1" customHeight="1">
      <c r="A33" s="238">
        <v>22</v>
      </c>
      <c r="B33" s="480" t="s">
        <v>1285</v>
      </c>
      <c r="C33" s="257">
        <v>80</v>
      </c>
      <c r="D33" s="248" t="s">
        <v>499</v>
      </c>
      <c r="E33" s="869">
        <v>87.049000000000007</v>
      </c>
      <c r="F33" s="480"/>
      <c r="G33" s="247" t="s">
        <v>1283</v>
      </c>
      <c r="H33" s="523" t="s">
        <v>1284</v>
      </c>
      <c r="I33" s="256" t="s">
        <v>335</v>
      </c>
      <c r="J33" s="293"/>
      <c r="K33" s="300"/>
      <c r="L33" s="545"/>
      <c r="M33" s="297"/>
      <c r="N33" s="545"/>
      <c r="O33" s="298"/>
      <c r="P33" s="293"/>
      <c r="Q33" s="300"/>
      <c r="R33" s="545"/>
      <c r="S33" s="297"/>
      <c r="T33" s="545"/>
      <c r="U33" s="298"/>
      <c r="V33" s="293"/>
      <c r="W33" s="300"/>
      <c r="X33" s="545"/>
      <c r="Y33" s="297"/>
      <c r="Z33" s="545"/>
      <c r="AA33" s="298"/>
      <c r="AB33" s="235"/>
      <c r="AC33" s="492" t="s">
        <v>128</v>
      </c>
      <c r="AD33" s="492"/>
      <c r="AE33" s="493"/>
    </row>
    <row r="34" spans="1:32" s="281" customFormat="1" ht="41.1" customHeight="1">
      <c r="A34" s="238">
        <v>23</v>
      </c>
      <c r="B34" s="480" t="s">
        <v>1319</v>
      </c>
      <c r="C34" s="257" t="s">
        <v>1317</v>
      </c>
      <c r="D34" s="248" t="s">
        <v>499</v>
      </c>
      <c r="E34" s="869" t="s">
        <v>499</v>
      </c>
      <c r="F34" s="480" t="s">
        <v>1325</v>
      </c>
      <c r="G34" s="247" t="s">
        <v>1283</v>
      </c>
      <c r="H34" s="523" t="s">
        <v>1284</v>
      </c>
      <c r="I34" s="256" t="s">
        <v>335</v>
      </c>
      <c r="J34" s="293"/>
      <c r="K34" s="300"/>
      <c r="L34" s="545"/>
      <c r="M34" s="297"/>
      <c r="N34" s="545"/>
      <c r="O34" s="298"/>
      <c r="P34" s="293"/>
      <c r="Q34" s="300"/>
      <c r="R34" s="545"/>
      <c r="S34" s="297"/>
      <c r="T34" s="545"/>
      <c r="U34" s="298"/>
      <c r="V34" s="293"/>
      <c r="W34" s="300"/>
      <c r="X34" s="545"/>
      <c r="Y34" s="297"/>
      <c r="Z34" s="545"/>
      <c r="AA34" s="298"/>
      <c r="AB34" s="235"/>
      <c r="AC34" s="492" t="s">
        <v>128</v>
      </c>
      <c r="AD34" s="492" t="s">
        <v>128</v>
      </c>
      <c r="AE34" s="493"/>
    </row>
    <row r="35" spans="1:32" ht="24.75" customHeight="1">
      <c r="A35" s="147"/>
      <c r="B35" s="148" t="s">
        <v>1223</v>
      </c>
      <c r="C35" s="456"/>
      <c r="D35" s="218"/>
      <c r="E35" s="870"/>
      <c r="F35" s="107"/>
      <c r="G35" s="107"/>
      <c r="H35" s="107"/>
      <c r="I35" s="292"/>
      <c r="J35" s="299"/>
      <c r="K35" s="299"/>
      <c r="L35" s="299"/>
      <c r="M35" s="299"/>
      <c r="N35" s="299"/>
      <c r="O35" s="299"/>
      <c r="P35" s="299"/>
      <c r="Q35" s="299"/>
      <c r="R35" s="299"/>
      <c r="S35" s="299"/>
      <c r="T35" s="299"/>
      <c r="U35" s="299"/>
      <c r="V35" s="299"/>
      <c r="W35" s="299"/>
      <c r="X35" s="299"/>
      <c r="Y35" s="299"/>
      <c r="Z35" s="299"/>
      <c r="AA35" s="299"/>
      <c r="AB35" s="299"/>
      <c r="AC35" s="292"/>
      <c r="AD35" s="292"/>
      <c r="AE35" s="491" t="s">
        <v>119</v>
      </c>
      <c r="AF35" s="281"/>
    </row>
    <row r="36" spans="1:32" s="281" customFormat="1" ht="36.75" customHeight="1">
      <c r="A36" s="238">
        <v>24</v>
      </c>
      <c r="B36" s="480" t="s">
        <v>1224</v>
      </c>
      <c r="C36" s="257">
        <v>420.72899999999998</v>
      </c>
      <c r="D36" s="248" t="s">
        <v>501</v>
      </c>
      <c r="E36" s="872">
        <v>0</v>
      </c>
      <c r="F36" s="480"/>
      <c r="G36" s="247" t="s">
        <v>386</v>
      </c>
      <c r="H36" s="293" t="s">
        <v>2</v>
      </c>
      <c r="I36" s="255" t="s">
        <v>400</v>
      </c>
      <c r="J36" s="293" t="s">
        <v>1052</v>
      </c>
      <c r="K36" s="300"/>
      <c r="L36" s="545"/>
      <c r="M36" s="297"/>
      <c r="N36" s="545"/>
      <c r="O36" s="298"/>
      <c r="P36" s="293"/>
      <c r="Q36" s="300"/>
      <c r="R36" s="545"/>
      <c r="S36" s="297"/>
      <c r="T36" s="545"/>
      <c r="U36" s="298"/>
      <c r="V36" s="293"/>
      <c r="W36" s="300"/>
      <c r="X36" s="545"/>
      <c r="Y36" s="297"/>
      <c r="Z36" s="545"/>
      <c r="AA36" s="298"/>
      <c r="AB36" s="235"/>
      <c r="AC36" s="492" t="s">
        <v>119</v>
      </c>
      <c r="AD36" s="492" t="s">
        <v>128</v>
      </c>
      <c r="AE36" s="493"/>
    </row>
    <row r="37" spans="1:32" ht="24.75" customHeight="1">
      <c r="A37" s="147"/>
      <c r="B37" s="148" t="s">
        <v>1220</v>
      </c>
      <c r="C37" s="456"/>
      <c r="D37" s="218"/>
      <c r="E37" s="870"/>
      <c r="F37" s="107"/>
      <c r="G37" s="107"/>
      <c r="H37" s="107"/>
      <c r="I37" s="292"/>
      <c r="J37" s="299"/>
      <c r="K37" s="299"/>
      <c r="L37" s="299"/>
      <c r="M37" s="299"/>
      <c r="N37" s="299"/>
      <c r="O37" s="299"/>
      <c r="P37" s="299"/>
      <c r="Q37" s="299"/>
      <c r="R37" s="299"/>
      <c r="S37" s="299"/>
      <c r="T37" s="299"/>
      <c r="U37" s="299"/>
      <c r="V37" s="299"/>
      <c r="W37" s="299"/>
      <c r="X37" s="299"/>
      <c r="Y37" s="299"/>
      <c r="Z37" s="299"/>
      <c r="AA37" s="299"/>
      <c r="AB37" s="299"/>
      <c r="AC37" s="292"/>
      <c r="AD37" s="292"/>
      <c r="AE37" s="491" t="s">
        <v>119</v>
      </c>
      <c r="AF37" s="281"/>
    </row>
    <row r="38" spans="1:32" s="281" customFormat="1" ht="36.75" customHeight="1">
      <c r="A38" s="238">
        <v>25</v>
      </c>
      <c r="B38" s="480" t="s">
        <v>1079</v>
      </c>
      <c r="C38" s="257">
        <v>30</v>
      </c>
      <c r="D38" s="248" t="s">
        <v>501</v>
      </c>
      <c r="E38" s="872">
        <v>30.196000000000002</v>
      </c>
      <c r="F38" s="480"/>
      <c r="G38" s="247" t="s">
        <v>647</v>
      </c>
      <c r="H38" s="293" t="s">
        <v>2</v>
      </c>
      <c r="I38" s="255" t="s">
        <v>446</v>
      </c>
      <c r="J38" s="293" t="s">
        <v>1052</v>
      </c>
      <c r="K38" s="300" t="s">
        <v>1238</v>
      </c>
      <c r="L38" s="545" t="s">
        <v>1660</v>
      </c>
      <c r="M38" s="297">
        <v>220</v>
      </c>
      <c r="N38" s="545"/>
      <c r="O38" s="298"/>
      <c r="P38" s="293"/>
      <c r="Q38" s="300"/>
      <c r="R38" s="545"/>
      <c r="S38" s="297"/>
      <c r="T38" s="545"/>
      <c r="U38" s="298"/>
      <c r="V38" s="293"/>
      <c r="W38" s="300"/>
      <c r="X38" s="545"/>
      <c r="Y38" s="297"/>
      <c r="Z38" s="545"/>
      <c r="AA38" s="298"/>
      <c r="AB38" s="235"/>
      <c r="AC38" s="492" t="s">
        <v>128</v>
      </c>
      <c r="AD38" s="492"/>
      <c r="AE38" s="493"/>
    </row>
    <row r="39" spans="1:32" ht="24.75" customHeight="1">
      <c r="A39" s="147"/>
      <c r="B39" s="148" t="s">
        <v>1225</v>
      </c>
      <c r="C39" s="456"/>
      <c r="D39" s="218"/>
      <c r="E39" s="870"/>
      <c r="F39" s="107"/>
      <c r="G39" s="107"/>
      <c r="H39" s="107"/>
      <c r="I39" s="292"/>
      <c r="J39" s="299"/>
      <c r="K39" s="299"/>
      <c r="L39" s="299"/>
      <c r="M39" s="299"/>
      <c r="N39" s="299"/>
      <c r="O39" s="299"/>
      <c r="P39" s="299"/>
      <c r="Q39" s="299"/>
      <c r="R39" s="299"/>
      <c r="S39" s="299"/>
      <c r="T39" s="299"/>
      <c r="U39" s="299"/>
      <c r="V39" s="299"/>
      <c r="W39" s="299"/>
      <c r="X39" s="299"/>
      <c r="Y39" s="299"/>
      <c r="Z39" s="299"/>
      <c r="AA39" s="299"/>
      <c r="AB39" s="299"/>
      <c r="AC39" s="292"/>
      <c r="AD39" s="292"/>
      <c r="AE39" s="491" t="s">
        <v>119</v>
      </c>
      <c r="AF39" s="281"/>
    </row>
    <row r="40" spans="1:32" s="281" customFormat="1" ht="36.75" customHeight="1" thickBot="1">
      <c r="A40" s="238">
        <v>26</v>
      </c>
      <c r="B40" s="480" t="s">
        <v>1226</v>
      </c>
      <c r="C40" s="257">
        <v>25.677</v>
      </c>
      <c r="D40" s="248" t="s">
        <v>501</v>
      </c>
      <c r="E40" s="872">
        <v>26</v>
      </c>
      <c r="F40" s="480"/>
      <c r="G40" s="247" t="s">
        <v>1227</v>
      </c>
      <c r="H40" s="293" t="s">
        <v>2</v>
      </c>
      <c r="I40" s="255" t="s">
        <v>1228</v>
      </c>
      <c r="J40" s="293"/>
      <c r="K40" s="300"/>
      <c r="L40" s="545"/>
      <c r="M40" s="297"/>
      <c r="N40" s="545"/>
      <c r="O40" s="298"/>
      <c r="P40" s="293"/>
      <c r="Q40" s="300"/>
      <c r="R40" s="545"/>
      <c r="S40" s="297"/>
      <c r="T40" s="545"/>
      <c r="U40" s="298"/>
      <c r="V40" s="293"/>
      <c r="W40" s="300"/>
      <c r="X40" s="545"/>
      <c r="Y40" s="297"/>
      <c r="Z40" s="545"/>
      <c r="AA40" s="298"/>
      <c r="AB40" s="235"/>
      <c r="AC40" s="492" t="s">
        <v>128</v>
      </c>
      <c r="AD40" s="492"/>
      <c r="AE40" s="493"/>
    </row>
    <row r="41" spans="1:32" ht="13.8" thickTop="1">
      <c r="A41" s="1142" t="s">
        <v>34</v>
      </c>
      <c r="B41" s="1143"/>
      <c r="C41" s="229">
        <f>SUMIF($H$9:$H$38,"一般会計",C9:C38)</f>
        <v>1180.9189999999999</v>
      </c>
      <c r="D41" s="230" t="s">
        <v>273</v>
      </c>
      <c r="E41" s="873">
        <f>SUMIF($H$9:$H$38,"一般会計",E9:E38)</f>
        <v>841.72700000000009</v>
      </c>
      <c r="F41" s="1135"/>
      <c r="G41" s="1135"/>
      <c r="H41" s="1117"/>
      <c r="I41" s="1117"/>
      <c r="J41" s="1239"/>
      <c r="K41" s="1239"/>
      <c r="L41" s="1239"/>
      <c r="M41" s="1239"/>
      <c r="N41" s="1239"/>
      <c r="O41" s="1239"/>
      <c r="P41" s="1239"/>
      <c r="Q41" s="1239"/>
      <c r="R41" s="1239"/>
      <c r="S41" s="1239"/>
      <c r="T41" s="1239"/>
      <c r="U41" s="1239"/>
      <c r="V41" s="1239"/>
      <c r="W41" s="1239"/>
      <c r="X41" s="1239"/>
      <c r="Y41" s="1239"/>
      <c r="Z41" s="1239"/>
      <c r="AA41" s="1239"/>
      <c r="AB41" s="1239"/>
      <c r="AC41" s="1226"/>
      <c r="AD41" s="1226"/>
      <c r="AE41" s="1227"/>
    </row>
    <row r="42" spans="1:32">
      <c r="A42" s="1144"/>
      <c r="B42" s="1145"/>
      <c r="C42" s="231">
        <f>SUMIF($H$9:$H$38,"ｴﾈﾙｷﾞｰ対策特別会計ｴﾈﾙｷﾞｰ需給勘定",C9:C38)</f>
        <v>16967</v>
      </c>
      <c r="D42" s="226" t="s">
        <v>486</v>
      </c>
      <c r="E42" s="874">
        <f>SUMIF($H$9:$H$38,"ｴﾈﾙｷﾞｰ対策特別会計ｴﾈﾙｷﾞｰ需給勘定",E9:E38)</f>
        <v>33663.368999999999</v>
      </c>
      <c r="F42" s="1136"/>
      <c r="G42" s="1136"/>
      <c r="H42" s="1120"/>
      <c r="I42" s="1120"/>
      <c r="J42" s="1240"/>
      <c r="K42" s="1240"/>
      <c r="L42" s="1240"/>
      <c r="M42" s="1240"/>
      <c r="N42" s="1240"/>
      <c r="O42" s="1240"/>
      <c r="P42" s="1240"/>
      <c r="Q42" s="1240"/>
      <c r="R42" s="1240"/>
      <c r="S42" s="1240"/>
      <c r="T42" s="1240"/>
      <c r="U42" s="1240"/>
      <c r="V42" s="1240"/>
      <c r="W42" s="1240"/>
      <c r="X42" s="1240"/>
      <c r="Y42" s="1240"/>
      <c r="Z42" s="1240"/>
      <c r="AA42" s="1240"/>
      <c r="AB42" s="1240"/>
      <c r="AC42" s="1130"/>
      <c r="AD42" s="1130"/>
      <c r="AE42" s="1228"/>
    </row>
    <row r="43" spans="1:32" ht="13.8" thickBot="1">
      <c r="A43" s="1146"/>
      <c r="B43" s="1147"/>
      <c r="C43" s="232">
        <f>SUMIF($H$9:$H$38,"ｴﾈﾙｷﾞｰ対策特別会計電源開発促進勘定",C9:C38)</f>
        <v>0</v>
      </c>
      <c r="D43" s="233" t="s">
        <v>487</v>
      </c>
      <c r="E43" s="875">
        <f>SUMIF($H$9:$H$38,"ｴﾈﾙｷﾞｰ対策特別会計電源開発促進勘定",E9:E38)</f>
        <v>0</v>
      </c>
      <c r="F43" s="1137"/>
      <c r="G43" s="1137"/>
      <c r="H43" s="1123"/>
      <c r="I43" s="1123"/>
      <c r="J43" s="1241"/>
      <c r="K43" s="1241"/>
      <c r="L43" s="1241"/>
      <c r="M43" s="1241"/>
      <c r="N43" s="1241"/>
      <c r="O43" s="1241"/>
      <c r="P43" s="1241"/>
      <c r="Q43" s="1241"/>
      <c r="R43" s="1241"/>
      <c r="S43" s="1241"/>
      <c r="T43" s="1241"/>
      <c r="U43" s="1241"/>
      <c r="V43" s="1241"/>
      <c r="W43" s="1241"/>
      <c r="X43" s="1241"/>
      <c r="Y43" s="1241"/>
      <c r="Z43" s="1241"/>
      <c r="AA43" s="1241"/>
      <c r="AB43" s="1241"/>
      <c r="AC43" s="1131"/>
      <c r="AD43" s="1131"/>
      <c r="AE43" s="1229"/>
    </row>
    <row r="44" spans="1:32" ht="20.25" customHeight="1">
      <c r="A44" s="286"/>
      <c r="AC44" s="494"/>
      <c r="AD44" s="494"/>
      <c r="AE44" s="494"/>
    </row>
    <row r="45" spans="1:32" ht="20.25" customHeight="1">
      <c r="A45" s="286"/>
      <c r="AC45" s="495"/>
      <c r="AD45" s="495"/>
      <c r="AE45" s="495"/>
    </row>
    <row r="46" spans="1:32" ht="20.25" customHeight="1">
      <c r="A46" s="287"/>
      <c r="B46" s="263"/>
      <c r="C46" s="271"/>
      <c r="D46" s="271"/>
      <c r="E46" s="876"/>
      <c r="F46" s="271"/>
      <c r="G46" s="271"/>
      <c r="H46" s="263"/>
      <c r="I46" s="263"/>
      <c r="AC46" s="495"/>
      <c r="AD46" s="495"/>
      <c r="AE46" s="495"/>
    </row>
    <row r="47" spans="1:32" ht="20.25" customHeight="1">
      <c r="A47" s="287"/>
      <c r="AC47" s="495"/>
      <c r="AD47" s="495"/>
      <c r="AE47" s="495"/>
    </row>
    <row r="48" spans="1:32">
      <c r="AC48" s="495"/>
      <c r="AD48" s="495"/>
      <c r="AE48" s="495"/>
    </row>
    <row r="49" spans="29:31">
      <c r="AC49" s="495"/>
      <c r="AD49" s="495"/>
      <c r="AE49" s="495"/>
    </row>
    <row r="50" spans="29:31">
      <c r="AC50" s="495"/>
      <c r="AD50" s="495"/>
      <c r="AE50" s="495"/>
    </row>
    <row r="51" spans="29:31">
      <c r="AC51" s="495"/>
      <c r="AD51" s="495"/>
      <c r="AE51" s="495"/>
    </row>
    <row r="52" spans="29:31">
      <c r="AC52" s="495"/>
      <c r="AD52" s="495"/>
      <c r="AE52" s="495"/>
    </row>
    <row r="53" spans="29:31">
      <c r="AC53" s="495"/>
      <c r="AD53" s="495"/>
      <c r="AE53" s="495"/>
    </row>
    <row r="54" spans="29:31">
      <c r="AC54" s="495"/>
      <c r="AD54" s="495"/>
      <c r="AE54" s="495"/>
    </row>
    <row r="55" spans="29:31">
      <c r="AE55" s="1225"/>
    </row>
    <row r="56" spans="29:31">
      <c r="AE56" s="1225"/>
    </row>
    <row r="57" spans="29:31">
      <c r="AE57" s="1225"/>
    </row>
    <row r="58" spans="29:31">
      <c r="AE58" s="1225"/>
    </row>
    <row r="59" spans="29:31">
      <c r="AE59" s="1225"/>
    </row>
    <row r="60" spans="29:31">
      <c r="AE60" s="1225"/>
    </row>
    <row r="61" spans="29:31">
      <c r="AE61" s="1225"/>
    </row>
    <row r="62" spans="29:31">
      <c r="AE62" s="1225"/>
    </row>
    <row r="63" spans="29:31">
      <c r="AE63" s="1225"/>
    </row>
  </sheetData>
  <autoFilter ref="A7:AF43"/>
  <customSheetViews>
    <customSheetView guid="{7A00AC99-C952-49F6-B680-B603633D281E}" scale="60" showPageBreaks="1" fitToPage="1" printArea="1" showAutoFilter="1" view="pageBreakPreview">
      <pane xSplit="2" ySplit="7" topLeftCell="C30" activePane="bottomRight" state="frozen"/>
      <selection pane="bottomRight" activeCell="E20" sqref="E20"/>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00C02763-35C5-46C5-838A-029350C097CB}" scale="70" showPageBreaks="1" fitToPage="1" printArea="1" showAutoFilter="1" view="pageBreakPreview">
      <pane xSplit="2" ySplit="7" topLeftCell="C31" activePane="bottomRight" state="frozen"/>
      <selection pane="bottomRight" activeCell="D34" sqref="D34"/>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2"/>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91C2A9E4-FF26-4931-8E34-D820D22EBFE1}" scale="70" showPageBreaks="1" fitToPage="1" printArea="1" showAutoFilter="1" view="pageBreakPreview">
      <pane xSplit="2" ySplit="7" topLeftCell="C8" activePane="bottomRight" state="frozen"/>
      <selection pane="bottomRight" activeCell="D19" sqref="D19"/>
      <pageMargins left="0.39370078740157483" right="0.39370078740157483" top="0.78740157480314965" bottom="0.59055118110236227" header="0.51181102362204722" footer="0.39370078740157483"/>
      <printOptions horizontalCentered="1"/>
      <pageSetup paperSize="9" scale="44" fitToHeight="0" orientation="landscape" cellComments="asDisplayed" horizontalDpi="300" verticalDpi="300" r:id="rId3"/>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EFE33A2F-60D7-4D3D-ADD4-BE01598E99BC}" scale="60" showPageBreaks="1" fitToPage="1" printArea="1" showAutoFilter="1" view="pageBreakPreview">
      <pane xSplit="2" ySplit="7" topLeftCell="C30" activePane="bottomRight" state="frozen"/>
      <selection pane="bottomRight" activeCell="E20" sqref="E20"/>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4"/>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E43E7C0D-6C6B-4033-B8B4-4825F835CEA2}" scale="70" showPageBreaks="1" fitToPage="1" printArea="1" showAutoFilter="1" view="pageBreakPreview">
      <pane xSplit="2" ySplit="7" topLeftCell="C8" activePane="bottomRight" state="frozen"/>
      <selection pane="bottomRight" activeCell="D19" sqref="D19"/>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5"/>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67D00834-D6C2-4B8A-8E69-334E66599ADB}" scale="70" showPageBreaks="1" fitToPage="1" printArea="1" showAutoFilter="1" view="pageBreakPreview">
      <pane xSplit="2" ySplit="7" topLeftCell="C20" activePane="bottomRight" state="frozen"/>
      <selection pane="bottomRight" activeCell="E22" sqref="E22:E23"/>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6"/>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4FB8370B-FC8A-467B-B796-3BD25ABEA806}" scale="70" showPageBreaks="1" fitToPage="1" printArea="1" showAutoFilter="1" view="pageBreakPreview">
      <pane xSplit="2" ySplit="7" topLeftCell="C8"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7"/>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6ED85C4B-DE61-48B6-BF5D-2E0266484EC0}" scale="70" showPageBreaks="1" fitToPage="1" printArea="1" showAutoFilter="1" view="pageBreakPreview">
      <pane xSplit="2" ySplit="7" topLeftCell="C8"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4" fitToHeight="0" orientation="landscape" cellComments="asDisplayed" horizontalDpi="300" verticalDpi="300" r:id="rId8"/>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48A8C26C-2E6C-4496-99DA-F5181B6D5F4F}" scale="70" showPageBreaks="1" fitToPage="1" printArea="1" showAutoFilter="1" view="pageBreakPreview">
      <pane xSplit="2" ySplit="7" topLeftCell="C8"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9"/>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F75EB0C6-A5CF-4E65-9A79-1E3C11FE9EE9}" scale="70" showPageBreaks="1" fitToPage="1" printArea="1" showAutoFilter="1" view="pageBreakPreview">
      <pane xSplit="2" ySplit="7" topLeftCell="C8"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10"/>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7C6D8C4C-C6E2-46B1-A54F-21DB550C5D06}" scale="70" showPageBreaks="1" fitToPage="1" printArea="1" showAutoFilter="1" view="pageBreakPreview">
      <pane xSplit="2" ySplit="7" topLeftCell="C29"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11"/>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686C140A-BC75-474C-B323-DE7E7673703D}" scale="70" showPageBreaks="1" fitToPage="1" printArea="1" showAutoFilter="1" view="pageBreakPreview">
      <pane xSplit="2" ySplit="7" topLeftCell="C29"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12"/>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746F9C95-3230-4510-AA85-993064D6DE50}" scale="70" showPageBreaks="1" fitToPage="1" printArea="1" showAutoFilter="1" view="pageBreakPreview">
      <pane xSplit="2" ySplit="7" topLeftCell="C29"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13"/>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286AEFDA-F5F6-4CD4-928C-1D5BCF3D5A02}" scale="70" showPageBreaks="1" fitToPage="1" printArea="1" showAutoFilter="1" view="pageBreakPreview">
      <pane xSplit="2" ySplit="7" topLeftCell="C8"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14"/>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BA237893-A2F8-4207-BB82-F1421F582871}" scale="70" showPageBreaks="1" fitToPage="1" printArea="1" showAutoFilter="1" view="pageBreakPreview">
      <pane xSplit="2" ySplit="7" topLeftCell="C8"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15"/>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077E155F-B449-49DB-BF13-C9D7D3AF2E17}" scale="70" showPageBreaks="1" fitToPage="1" printArea="1" showAutoFilter="1" view="pageBreakPreview">
      <pane xSplit="2" ySplit="7" topLeftCell="C8"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4" fitToHeight="0" orientation="landscape" cellComments="asDisplayed" horizontalDpi="300" verticalDpi="300" r:id="rId16"/>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474F27B7-45F4-48F1-B2C8-AED018DE879B}" scale="70" showPageBreaks="1" fitToPage="1" printArea="1" showAutoFilter="1" view="pageBreakPreview">
      <pane xSplit="2" ySplit="7" topLeftCell="C8"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17"/>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6763DF27-DDE4-4EA2-8175-3EE308949750}" scale="70" showPageBreaks="1" fitToPage="1" printArea="1" showAutoFilter="1" view="pageBreakPreview">
      <pane xSplit="2" ySplit="7" topLeftCell="C8"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18"/>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F37EB29B-9E49-46EA-A856-4BA0907C136B}" scale="70" showPageBreaks="1" fitToPage="1" printArea="1" showAutoFilter="1" view="pageBreakPreview">
      <pane xSplit="2" ySplit="7" topLeftCell="C8"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19"/>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B8EAC03D-9BA8-4F69-9756-0FBB8602DF8A}" scale="70" showPageBreaks="1" fitToPage="1" printArea="1" showAutoFilter="1" view="pageBreakPreview">
      <pane xSplit="2" ySplit="7" topLeftCell="C8"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20"/>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DA22CB91-4B6B-48B0-8325-CFB8631D4CDF}" scale="70" showPageBreaks="1" fitToPage="1" printArea="1" showAutoFilter="1" view="pageBreakPreview">
      <pane xSplit="2" ySplit="7" topLeftCell="C8"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21"/>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8D14B127-CE46-44DC-9A06-6C91B7006001}" scale="70" showPageBreaks="1" fitToPage="1" printArea="1" showAutoFilter="1" view="pageBreakPreview">
      <pane xSplit="2" ySplit="7" topLeftCell="C8"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4" fitToHeight="0" orientation="landscape" cellComments="asDisplayed" horizontalDpi="300" verticalDpi="300" r:id="rId22"/>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195120EB-34BA-408A-A974-091C66DFAB94}" scale="70" showPageBreaks="1" fitToPage="1" printArea="1" showAutoFilter="1" view="pageBreakPreview">
      <pane xSplit="2" ySplit="7" topLeftCell="E35" activePane="bottomRight" state="frozen"/>
      <selection pane="bottomRight" activeCell="M39" sqref="M39"/>
      <pageMargins left="0.39370078740157483" right="0.39370078740157483" top="0.78740157480314965" bottom="0.59055118110236227" header="0.51181102362204722" footer="0.39370078740157483"/>
      <printOptions horizontalCentered="1"/>
      <pageSetup paperSize="9" scale="44" fitToHeight="0" orientation="landscape" cellComments="asDisplayed" horizontalDpi="300" verticalDpi="300" r:id="rId23"/>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ED8D1864-DD4E-4697-90C3-07BD2751C295}" scale="70" showPageBreaks="1" fitToPage="1" printArea="1" showAutoFilter="1" view="pageBreakPreview">
      <pane xSplit="2" ySplit="7" topLeftCell="F17" activePane="bottomRight" state="frozen"/>
      <selection pane="bottomRight" activeCell="B27" sqref="B27"/>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24"/>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9A692187-2967-4324-A35E-908BAEC51B2A}" scale="70" showPageBreaks="1" fitToPage="1" printArea="1" showAutoFilter="1" view="pageBreakPreview">
      <pane xSplit="2" ySplit="7" topLeftCell="C8"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25"/>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A763937E-446A-4928-8F42-29A905B91EDA}" scale="70" showPageBreaks="1" fitToPage="1" printArea="1" showAutoFilter="1" view="pageBreakPreview">
      <pane xSplit="2" ySplit="7" topLeftCell="C8"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26"/>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6CB4CA19-3EC0-4518-BCA3-526291B5F29A}" scale="70" showPageBreaks="1" fitToPage="1" printArea="1" showAutoFilter="1" view="pageBreakPreview">
      <pane xSplit="2" ySplit="7" topLeftCell="C8"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4" fitToHeight="0" orientation="landscape" cellComments="asDisplayed" horizontalDpi="300" verticalDpi="300" r:id="rId27"/>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2212A5A9-6870-48B3-AE1E-E100CE10C9A6}" scale="70" showPageBreaks="1" fitToPage="1" printArea="1" showAutoFilter="1" view="pageBreakPreview">
      <pane xSplit="2" ySplit="7" topLeftCell="C8"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4" fitToHeight="0" orientation="landscape" cellComments="asDisplayed" horizontalDpi="300" verticalDpi="300" r:id="rId28"/>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AEA5DD58-BC63-4BF6-8024-5E428F44863F}" scale="70" showPageBreaks="1" fitToPage="1" printArea="1" showAutoFilter="1" view="pageBreakPreview">
      <pane xSplit="2" ySplit="7" topLeftCell="C8" activePane="bottomRight" state="frozen"/>
      <selection pane="bottomRight" activeCell="D19" sqref="D19"/>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29"/>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A9740F7C-916A-418C-A166-87E83260F243}" scale="85" showPageBreaks="1" fitToPage="1" printArea="1" showAutoFilter="1" view="pageBreakPreview">
      <pane xSplit="2" ySplit="7" topLeftCell="C8" activePane="bottomRight"/>
      <selection pane="bottomRight" activeCell="A38" sqref="A38:XFD38"/>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30"/>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1904D5FA-AADE-4FD2-BC03-EEF6842D3E08}" scale="70" showPageBreaks="1" fitToPage="1" printArea="1" showAutoFilter="1" view="pageBreakPreview">
      <pane xSplit="2" ySplit="7" topLeftCell="C8"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4" fitToHeight="0" orientation="landscape" cellComments="asDisplayed" horizontalDpi="300" verticalDpi="300" r:id="rId31"/>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8DB54C10-352E-414D-9A6C-249EC46D6C07}" scale="70" showPageBreaks="1" fitToPage="1" printArea="1" showAutoFilter="1" view="pageBreakPreview">
      <pane xSplit="2" ySplit="7" topLeftCell="F17" activePane="bottomRight" state="frozen"/>
      <selection pane="bottomRight" activeCell="B27" sqref="B27"/>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32"/>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9FAA8A35-559A-4FA9-A8D5-72C61E918D9F}" scale="70" showPageBreaks="1" fitToPage="1" printArea="1" showAutoFilter="1" view="pageBreakPreview">
      <pane xSplit="2" ySplit="7" topLeftCell="C23" activePane="bottomRight" state="frozen"/>
      <selection pane="bottomRight" activeCell="B38" sqref="B38"/>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33"/>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9B0902EB-ECDB-4FB0-A950-3C02467C2C15}" scale="70" showPageBreaks="1" fitToPage="1" printArea="1" showAutoFilter="1" view="pageBreakPreview">
      <pane xSplit="2" ySplit="7" topLeftCell="C17" activePane="bottomRight" state="frozen"/>
      <selection pane="bottomRight" activeCell="D24" sqref="D24"/>
      <pageMargins left="0.39370078740157483" right="0.39370078740157483" top="0.78740157480314965" bottom="0.59055118110236227" header="0.51181102362204722" footer="0.39370078740157483"/>
      <printOptions horizontalCentered="1"/>
      <pageSetup paperSize="9" scale="44" fitToHeight="0" orientation="landscape" cellComments="asDisplayed" horizontalDpi="300" verticalDpi="300" r:id="rId34"/>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661C07BE-73CE-497F-8606-4ABE0DAD5073}" scale="70" showPageBreaks="1" fitToPage="1" printArea="1" showAutoFilter="1" view="pageBreakPreview">
      <pane xSplit="2" ySplit="7" topLeftCell="E8" activePane="bottomRight" state="frozen"/>
      <selection pane="bottomRight" activeCell="I32" sqref="I32"/>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35"/>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 guid="{623A4A86-A924-4368-AA11-17C4CF89F9A4}" scale="80" showPageBreaks="1" fitToPage="1" printArea="1" showAutoFilter="1" view="pageBreakPreview">
      <pane xSplit="2" ySplit="7" topLeftCell="H11" activePane="bottomRight" state="frozen"/>
      <selection pane="bottomRight" activeCell="H11" sqref="H11:I11"/>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36"/>
      <headerFooter differentFirst="1" alignWithMargins="0">
        <oddHeader xml:space="preserve">&amp;L&amp;18様式２&amp;R&amp;"ＭＳ Ｐゴシック,太字"&amp;16 </oddHeader>
        <oddFooter>&amp;C&amp;P/&amp;N</oddFooter>
        <firstHeader>&amp;L&amp;18様式２</firstHeader>
      </headerFooter>
      <autoFilter ref="A7:AF43">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1" showButton="0"/>
        <filterColumn colId="22" showButton="0"/>
        <filterColumn colId="23" showButton="0"/>
        <filterColumn colId="24" showButton="0"/>
        <filterColumn colId="25" showButton="0"/>
      </autoFilter>
    </customSheetView>
    <customSheetView guid="{92EA7FDE-D898-4697-9738-36577187C2B0}" scale="70" showPageBreaks="1" fitToPage="1" printArea="1" showAutoFilter="1" view="pageBreakPreview">
      <pane xSplit="2" ySplit="7" topLeftCell="C29" activePane="bottomRight" state="frozen"/>
      <selection pane="bottomRight" activeCell="C5" sqref="C5:C7"/>
      <pageMargins left="0.39370078740157483" right="0.39370078740157483" top="0.78740157480314965" bottom="0.59055118110236227" header="0.51181102362204722" footer="0.39370078740157483"/>
      <printOptions horizontalCentered="1"/>
      <pageSetup paperSize="9" scale="42" fitToHeight="0" orientation="landscape" cellComments="asDisplayed" horizontalDpi="300" verticalDpi="300" r:id="rId37"/>
      <headerFooter differentFirst="1" alignWithMargins="0">
        <oddHeader xml:space="preserve">&amp;L&amp;18様式２&amp;R&amp;"ＭＳ Ｐゴシック,太字"&amp;16 </oddHeader>
        <oddFooter>&amp;C&amp;P/&amp;N</oddFooter>
        <firstHeader>&amp;L&amp;18様式２</firstHeader>
      </headerFooter>
      <autoFilter ref="A7:AF43"/>
    </customSheetView>
  </customSheetViews>
  <mergeCells count="32">
    <mergeCell ref="V7:AA7"/>
    <mergeCell ref="J41:O43"/>
    <mergeCell ref="P41:U43"/>
    <mergeCell ref="V41:AA43"/>
    <mergeCell ref="AB41:AB43"/>
    <mergeCell ref="AC4:AE4"/>
    <mergeCell ref="AE5:AE7"/>
    <mergeCell ref="AC5:AC7"/>
    <mergeCell ref="AD5:AD7"/>
    <mergeCell ref="A5:A7"/>
    <mergeCell ref="B5:B7"/>
    <mergeCell ref="C5:C7"/>
    <mergeCell ref="D5:D7"/>
    <mergeCell ref="E5:E7"/>
    <mergeCell ref="F5:F7"/>
    <mergeCell ref="G5:G7"/>
    <mergeCell ref="H5:H7"/>
    <mergeCell ref="I5:I7"/>
    <mergeCell ref="J5:AB6"/>
    <mergeCell ref="J7:O7"/>
    <mergeCell ref="P7:U7"/>
    <mergeCell ref="AE55:AE57"/>
    <mergeCell ref="AE58:AE60"/>
    <mergeCell ref="AE61:AE63"/>
    <mergeCell ref="AC41:AC43"/>
    <mergeCell ref="AD41:AD43"/>
    <mergeCell ref="AE41:AE43"/>
    <mergeCell ref="A41:B43"/>
    <mergeCell ref="F41:F43"/>
    <mergeCell ref="G41:G43"/>
    <mergeCell ref="H41:H43"/>
    <mergeCell ref="I41:I43"/>
  </mergeCells>
  <phoneticPr fontId="13"/>
  <dataValidations count="4">
    <dataValidation type="list" allowBlank="1" showInputMessage="1" showErrorMessage="1" sqref="AC44:AE54 AC41 AC8:AE40">
      <formula1>"○, 　,"</formula1>
    </dataValidation>
    <dataValidation type="list" allowBlank="1" showInputMessage="1" showErrorMessage="1" sqref="J40 P25:P26 V25:V26 V28:V34 P22:P23 V22:V23 P40 J25:J26 J36 V36 P36 P28:P34 J28:J34 V40 J22:J23 V9:V20 J9:J20 P9:P20 P38 V38 J38">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Q25:Q26 Q9 W25:W26 W28:W34 Q11 Q22:Q23 W22:W23 Q40 W9 W36 Q36 Q28:Q34 Q14:Q20 W40 W11:W20 Q38 W38">
      <formula1>"新30,新31"</formula1>
    </dataValidation>
    <dataValidation type="list" allowBlank="1" showInputMessage="1" showErrorMessage="1" sqref="K22:K23 W10 Q10 K28:K34 Q12:Q13 K40 K25:K26 K9:K20 K36 K38">
      <formula1>"新30,新31,新32"</formula1>
    </dataValidation>
  </dataValidations>
  <printOptions horizontalCentered="1"/>
  <pageMargins left="0.39370078740157483" right="0.39370078740157483" top="0.78740157480314965" bottom="0.59055118110236227" header="0.51181102362204722" footer="0.39370078740157483"/>
  <pageSetup paperSize="9" scale="42" fitToHeight="0" orientation="landscape" cellComments="asDisplayed" horizontalDpi="300" verticalDpi="300" r:id="rId38"/>
  <headerFooter differentFirst="1" alignWithMargins="0">
    <oddHeader xml:space="preserve">&amp;L&amp;18様式２&amp;R&amp;"ＭＳ Ｐゴシック,太字"&amp;16 </oddHeader>
    <oddFooter>&amp;C&amp;P/&amp;N</oddFooter>
    <firstHeader>&amp;L&amp;18様式２</first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AE77"/>
  <sheetViews>
    <sheetView view="pageBreakPreview" topLeftCell="A22" zoomScale="70" zoomScaleNormal="100" zoomScaleSheetLayoutView="70" zoomScalePageLayoutView="80" workbookViewId="0">
      <selection activeCell="A4" sqref="A4"/>
    </sheetView>
  </sheetViews>
  <sheetFormatPr defaultColWidth="9" defaultRowHeight="13.2"/>
  <cols>
    <col min="1" max="1" width="6.6640625" style="278" customWidth="1"/>
    <col min="2" max="2" width="54.109375" style="278" customWidth="1"/>
    <col min="3" max="3" width="12.109375" style="278" customWidth="1"/>
    <col min="4" max="4" width="40.6640625" style="278" customWidth="1"/>
    <col min="5" max="5" width="15" style="278" customWidth="1"/>
    <col min="6" max="6" width="25.6640625" style="278" customWidth="1"/>
    <col min="7" max="7" width="17.6640625" style="278" customWidth="1"/>
    <col min="8" max="8" width="16.6640625" style="278" customWidth="1"/>
    <col min="9" max="9" width="34.33203125" style="278" customWidth="1"/>
    <col min="10" max="10" width="6.6640625" style="278" customWidth="1"/>
    <col min="11" max="11" width="4.6640625" style="278" customWidth="1"/>
    <col min="12" max="12" width="2.6640625" style="278" customWidth="1"/>
    <col min="13" max="13" width="4.6640625" style="278" customWidth="1"/>
    <col min="14" max="15" width="2.6640625" style="278" customWidth="1"/>
    <col min="16" max="16" width="6.6640625" style="278" customWidth="1"/>
    <col min="17" max="17" width="4.6640625" style="278" customWidth="1"/>
    <col min="18" max="18" width="2.6640625" style="278" customWidth="1"/>
    <col min="19" max="19" width="4.6640625" style="278" customWidth="1"/>
    <col min="20" max="21" width="2.6640625" style="278" customWidth="1"/>
    <col min="22" max="22" width="6.6640625" style="278" customWidth="1"/>
    <col min="23" max="23" width="4.6640625" style="278" customWidth="1"/>
    <col min="24" max="24" width="2.6640625" style="278" customWidth="1"/>
    <col min="25" max="25" width="4.6640625" style="278" customWidth="1"/>
    <col min="26" max="27" width="2.6640625" style="278" customWidth="1"/>
    <col min="28" max="28" width="12.88671875" style="278" customWidth="1"/>
    <col min="29" max="30" width="4.6640625" style="278" customWidth="1"/>
    <col min="31" max="31" width="5.109375" style="278" customWidth="1"/>
    <col min="32" max="32" width="10.88671875" style="278" customWidth="1"/>
    <col min="33" max="16384" width="9" style="278"/>
  </cols>
  <sheetData>
    <row r="1" spans="1:31" ht="21">
      <c r="A1" s="25" t="s">
        <v>735</v>
      </c>
    </row>
    <row r="2" spans="1:31" ht="14.1" customHeight="1"/>
    <row r="3" spans="1:31" ht="19.2">
      <c r="A3" s="17" t="s">
        <v>47</v>
      </c>
    </row>
    <row r="4" spans="1:31" ht="23.1" customHeight="1" thickBot="1">
      <c r="A4" s="360" t="s">
        <v>736</v>
      </c>
      <c r="B4" s="3"/>
      <c r="C4" s="1"/>
      <c r="D4" s="1"/>
      <c r="E4" s="1"/>
      <c r="F4" s="1"/>
      <c r="G4" s="1"/>
      <c r="H4" s="345"/>
      <c r="I4" s="345"/>
      <c r="J4" s="1202" t="s">
        <v>737</v>
      </c>
      <c r="K4" s="1202"/>
      <c r="L4" s="1202"/>
      <c r="M4" s="1202"/>
      <c r="N4" s="1202"/>
      <c r="O4" s="1202"/>
      <c r="P4" s="1202"/>
      <c r="Q4" s="1202"/>
      <c r="R4" s="1202"/>
      <c r="S4" s="1202"/>
      <c r="T4" s="1202"/>
      <c r="U4" s="1202"/>
      <c r="V4" s="1202"/>
      <c r="W4" s="1202"/>
      <c r="X4" s="1202"/>
      <c r="Y4" s="1202"/>
      <c r="Z4" s="1202"/>
      <c r="AA4" s="1202"/>
      <c r="AB4" s="1202"/>
      <c r="AC4" s="1202"/>
      <c r="AD4" s="1202"/>
      <c r="AE4" s="1203"/>
    </row>
    <row r="5" spans="1:31" ht="20.25" customHeight="1">
      <c r="A5" s="1204" t="s">
        <v>65</v>
      </c>
      <c r="B5" s="1207" t="s">
        <v>70</v>
      </c>
      <c r="C5" s="1192" t="s">
        <v>738</v>
      </c>
      <c r="D5" s="1192" t="s">
        <v>99</v>
      </c>
      <c r="E5" s="1192" t="s">
        <v>739</v>
      </c>
      <c r="F5" s="1207" t="s">
        <v>0</v>
      </c>
      <c r="G5" s="1207" t="s">
        <v>56</v>
      </c>
      <c r="H5" s="1207" t="s">
        <v>740</v>
      </c>
      <c r="I5" s="1220" t="s">
        <v>741</v>
      </c>
      <c r="J5" s="1183" t="s">
        <v>713</v>
      </c>
      <c r="K5" s="1184"/>
      <c r="L5" s="1184"/>
      <c r="M5" s="1184"/>
      <c r="N5" s="1184"/>
      <c r="O5" s="1184"/>
      <c r="P5" s="1184"/>
      <c r="Q5" s="1184"/>
      <c r="R5" s="1184"/>
      <c r="S5" s="1184"/>
      <c r="T5" s="1184"/>
      <c r="U5" s="1184"/>
      <c r="V5" s="1184"/>
      <c r="W5" s="1184"/>
      <c r="X5" s="1184"/>
      <c r="Y5" s="1184"/>
      <c r="Z5" s="1184"/>
      <c r="AA5" s="1184"/>
      <c r="AB5" s="1185"/>
      <c r="AC5" s="1192" t="s">
        <v>135</v>
      </c>
      <c r="AD5" s="1192" t="s">
        <v>136</v>
      </c>
      <c r="AE5" s="1195" t="s">
        <v>126</v>
      </c>
    </row>
    <row r="6" spans="1:31" ht="20.25" customHeight="1">
      <c r="A6" s="1205"/>
      <c r="B6" s="1208"/>
      <c r="C6" s="1212"/>
      <c r="D6" s="1212"/>
      <c r="E6" s="1212"/>
      <c r="F6" s="1208"/>
      <c r="G6" s="1218"/>
      <c r="H6" s="1221"/>
      <c r="I6" s="1221"/>
      <c r="J6" s="1236"/>
      <c r="K6" s="1237"/>
      <c r="L6" s="1237"/>
      <c r="M6" s="1237"/>
      <c r="N6" s="1237"/>
      <c r="O6" s="1237"/>
      <c r="P6" s="1237"/>
      <c r="Q6" s="1237"/>
      <c r="R6" s="1237"/>
      <c r="S6" s="1237"/>
      <c r="T6" s="1237"/>
      <c r="U6" s="1237"/>
      <c r="V6" s="1237"/>
      <c r="W6" s="1237"/>
      <c r="X6" s="1237"/>
      <c r="Y6" s="1237"/>
      <c r="Z6" s="1237"/>
      <c r="AA6" s="1237"/>
      <c r="AB6" s="1238"/>
      <c r="AC6" s="1193"/>
      <c r="AD6" s="1193"/>
      <c r="AE6" s="1196"/>
    </row>
    <row r="7" spans="1:31" ht="20.25" customHeight="1" thickBot="1">
      <c r="A7" s="1206"/>
      <c r="B7" s="1209"/>
      <c r="C7" s="1179"/>
      <c r="D7" s="1179"/>
      <c r="E7" s="1179"/>
      <c r="F7" s="1209"/>
      <c r="G7" s="1219"/>
      <c r="H7" s="1222"/>
      <c r="I7" s="1222"/>
      <c r="J7" s="1198" t="s">
        <v>674</v>
      </c>
      <c r="K7" s="1199"/>
      <c r="L7" s="1199"/>
      <c r="M7" s="1199"/>
      <c r="N7" s="1199"/>
      <c r="O7" s="1200"/>
      <c r="P7" s="1198" t="s">
        <v>675</v>
      </c>
      <c r="Q7" s="1199"/>
      <c r="R7" s="1199"/>
      <c r="S7" s="1199"/>
      <c r="T7" s="1199"/>
      <c r="U7" s="1200"/>
      <c r="V7" s="1198" t="s">
        <v>676</v>
      </c>
      <c r="W7" s="1199"/>
      <c r="X7" s="1199"/>
      <c r="Y7" s="1199"/>
      <c r="Z7" s="1199"/>
      <c r="AA7" s="1200"/>
      <c r="AB7" s="347" t="s">
        <v>677</v>
      </c>
      <c r="AC7" s="1194"/>
      <c r="AD7" s="1194"/>
      <c r="AE7" s="1197"/>
    </row>
    <row r="8" spans="1:31" ht="24.75" customHeight="1">
      <c r="A8" s="76"/>
      <c r="B8" s="77" t="s">
        <v>94</v>
      </c>
      <c r="C8" s="79"/>
      <c r="D8" s="79"/>
      <c r="E8" s="79"/>
      <c r="F8" s="78"/>
      <c r="G8" s="78"/>
      <c r="H8" s="78"/>
      <c r="I8" s="82"/>
      <c r="J8" s="67"/>
      <c r="K8" s="67"/>
      <c r="L8" s="67"/>
      <c r="M8" s="67"/>
      <c r="N8" s="67"/>
      <c r="O8" s="67"/>
      <c r="P8" s="67"/>
      <c r="Q8" s="67"/>
      <c r="R8" s="67"/>
      <c r="S8" s="67"/>
      <c r="T8" s="67"/>
      <c r="U8" s="67"/>
      <c r="V8" s="67"/>
      <c r="W8" s="67"/>
      <c r="X8" s="67"/>
      <c r="Y8" s="67"/>
      <c r="Z8" s="67"/>
      <c r="AA8" s="67"/>
      <c r="AB8" s="67"/>
      <c r="AC8" s="144"/>
      <c r="AD8" s="78"/>
      <c r="AE8" s="83"/>
    </row>
    <row r="9" spans="1:31" ht="26.4">
      <c r="A9" s="179">
        <v>1</v>
      </c>
      <c r="B9" s="167" t="s">
        <v>24</v>
      </c>
      <c r="C9" s="168">
        <v>3000</v>
      </c>
      <c r="D9" s="216" t="s">
        <v>742</v>
      </c>
      <c r="E9" s="262">
        <v>2900</v>
      </c>
      <c r="F9" s="169"/>
      <c r="G9" s="175" t="s">
        <v>62</v>
      </c>
      <c r="H9" s="178" t="s">
        <v>2</v>
      </c>
      <c r="I9" s="177" t="s">
        <v>3</v>
      </c>
      <c r="J9" s="178"/>
      <c r="K9" s="355" t="s">
        <v>743</v>
      </c>
      <c r="L9" s="356" t="s">
        <v>698</v>
      </c>
      <c r="M9" s="357"/>
      <c r="N9" s="356" t="s">
        <v>698</v>
      </c>
      <c r="O9" s="358"/>
      <c r="P9" s="172"/>
      <c r="Q9" s="355" t="s">
        <v>743</v>
      </c>
      <c r="R9" s="356" t="s">
        <v>698</v>
      </c>
      <c r="S9" s="357"/>
      <c r="T9" s="356" t="s">
        <v>698</v>
      </c>
      <c r="U9" s="358"/>
      <c r="V9" s="172"/>
      <c r="W9" s="355" t="s">
        <v>743</v>
      </c>
      <c r="X9" s="356" t="s">
        <v>698</v>
      </c>
      <c r="Y9" s="357"/>
      <c r="Z9" s="356" t="s">
        <v>698</v>
      </c>
      <c r="AA9" s="358"/>
      <c r="AB9" s="359" t="s">
        <v>744</v>
      </c>
      <c r="AC9" s="173" t="s">
        <v>128</v>
      </c>
      <c r="AD9" s="173"/>
      <c r="AE9" s="174"/>
    </row>
    <row r="10" spans="1:31" ht="26.4">
      <c r="A10" s="179">
        <v>2</v>
      </c>
      <c r="B10" s="167" t="s">
        <v>42</v>
      </c>
      <c r="C10" s="168">
        <v>800</v>
      </c>
      <c r="D10" s="216" t="s">
        <v>745</v>
      </c>
      <c r="E10" s="262">
        <v>500</v>
      </c>
      <c r="F10" s="169"/>
      <c r="G10" s="169" t="s">
        <v>63</v>
      </c>
      <c r="H10" s="172" t="s">
        <v>746</v>
      </c>
      <c r="I10" s="171" t="s">
        <v>3</v>
      </c>
      <c r="J10" s="172"/>
      <c r="K10" s="355" t="s">
        <v>743</v>
      </c>
      <c r="L10" s="356" t="s">
        <v>698</v>
      </c>
      <c r="M10" s="357"/>
      <c r="N10" s="356" t="s">
        <v>747</v>
      </c>
      <c r="O10" s="358"/>
      <c r="P10" s="172"/>
      <c r="Q10" s="355" t="s">
        <v>743</v>
      </c>
      <c r="R10" s="356" t="s">
        <v>698</v>
      </c>
      <c r="S10" s="357"/>
      <c r="T10" s="356" t="s">
        <v>698</v>
      </c>
      <c r="U10" s="358"/>
      <c r="V10" s="172"/>
      <c r="W10" s="355" t="s">
        <v>743</v>
      </c>
      <c r="X10" s="356" t="s">
        <v>747</v>
      </c>
      <c r="Y10" s="357"/>
      <c r="Z10" s="356" t="s">
        <v>698</v>
      </c>
      <c r="AA10" s="358"/>
      <c r="AB10" s="171"/>
      <c r="AC10" s="173" t="s">
        <v>128</v>
      </c>
      <c r="AD10" s="173"/>
      <c r="AE10" s="174"/>
    </row>
    <row r="11" spans="1:31" ht="26.4">
      <c r="A11" s="179">
        <v>3</v>
      </c>
      <c r="B11" s="167" t="s">
        <v>43</v>
      </c>
      <c r="C11" s="168">
        <v>5000</v>
      </c>
      <c r="D11" s="216" t="s">
        <v>742</v>
      </c>
      <c r="E11" s="262">
        <v>4500</v>
      </c>
      <c r="F11" s="169"/>
      <c r="G11" s="169" t="s">
        <v>64</v>
      </c>
      <c r="H11" s="172" t="s">
        <v>5</v>
      </c>
      <c r="I11" s="171" t="s">
        <v>3</v>
      </c>
      <c r="J11" s="172"/>
      <c r="K11" s="355" t="s">
        <v>743</v>
      </c>
      <c r="L11" s="356" t="s">
        <v>732</v>
      </c>
      <c r="M11" s="357"/>
      <c r="N11" s="356" t="s">
        <v>698</v>
      </c>
      <c r="O11" s="358"/>
      <c r="P11" s="172"/>
      <c r="Q11" s="355" t="s">
        <v>743</v>
      </c>
      <c r="R11" s="356" t="s">
        <v>698</v>
      </c>
      <c r="S11" s="357"/>
      <c r="T11" s="356" t="s">
        <v>730</v>
      </c>
      <c r="U11" s="358"/>
      <c r="V11" s="172"/>
      <c r="W11" s="355" t="s">
        <v>743</v>
      </c>
      <c r="X11" s="356" t="s">
        <v>732</v>
      </c>
      <c r="Y11" s="357"/>
      <c r="Z11" s="356" t="s">
        <v>730</v>
      </c>
      <c r="AA11" s="358"/>
      <c r="AB11" s="171"/>
      <c r="AC11" s="173"/>
      <c r="AD11" s="173" t="s">
        <v>128</v>
      </c>
      <c r="AE11" s="174"/>
    </row>
    <row r="12" spans="1:31" ht="26.4">
      <c r="A12" s="179">
        <v>4</v>
      </c>
      <c r="B12" s="167" t="s">
        <v>71</v>
      </c>
      <c r="C12" s="168">
        <v>0</v>
      </c>
      <c r="D12" s="216" t="s">
        <v>61</v>
      </c>
      <c r="E12" s="262">
        <v>0</v>
      </c>
      <c r="F12" s="169"/>
      <c r="G12" s="169" t="s">
        <v>72</v>
      </c>
      <c r="H12" s="172" t="s">
        <v>5</v>
      </c>
      <c r="I12" s="171" t="s">
        <v>3</v>
      </c>
      <c r="J12" s="172"/>
      <c r="K12" s="355" t="s">
        <v>743</v>
      </c>
      <c r="L12" s="356" t="s">
        <v>698</v>
      </c>
      <c r="M12" s="357"/>
      <c r="N12" s="356" t="s">
        <v>698</v>
      </c>
      <c r="O12" s="358"/>
      <c r="P12" s="172"/>
      <c r="Q12" s="355" t="s">
        <v>743</v>
      </c>
      <c r="R12" s="356" t="s">
        <v>747</v>
      </c>
      <c r="S12" s="357"/>
      <c r="T12" s="356" t="s">
        <v>730</v>
      </c>
      <c r="U12" s="358"/>
      <c r="V12" s="172"/>
      <c r="W12" s="355" t="s">
        <v>743</v>
      </c>
      <c r="X12" s="356" t="s">
        <v>698</v>
      </c>
      <c r="Y12" s="357"/>
      <c r="Z12" s="356" t="s">
        <v>698</v>
      </c>
      <c r="AA12" s="358"/>
      <c r="AB12" s="171"/>
      <c r="AC12" s="173"/>
      <c r="AD12" s="173"/>
      <c r="AE12" s="174"/>
    </row>
    <row r="13" spans="1:31" ht="26.4">
      <c r="A13" s="180">
        <v>5</v>
      </c>
      <c r="B13" s="181" t="s">
        <v>73</v>
      </c>
      <c r="C13" s="182">
        <v>0</v>
      </c>
      <c r="D13" s="215" t="s">
        <v>745</v>
      </c>
      <c r="E13" s="135">
        <v>1000</v>
      </c>
      <c r="F13" s="186"/>
      <c r="G13" s="175" t="s">
        <v>72</v>
      </c>
      <c r="H13" s="178" t="s">
        <v>5</v>
      </c>
      <c r="I13" s="177" t="s">
        <v>3</v>
      </c>
      <c r="J13" s="172"/>
      <c r="K13" s="355" t="s">
        <v>743</v>
      </c>
      <c r="L13" s="356" t="s">
        <v>747</v>
      </c>
      <c r="M13" s="357"/>
      <c r="N13" s="356" t="s">
        <v>747</v>
      </c>
      <c r="O13" s="358"/>
      <c r="P13" s="172"/>
      <c r="Q13" s="355" t="s">
        <v>743</v>
      </c>
      <c r="R13" s="356" t="s">
        <v>698</v>
      </c>
      <c r="S13" s="357"/>
      <c r="T13" s="356" t="s">
        <v>698</v>
      </c>
      <c r="U13" s="358"/>
      <c r="V13" s="172"/>
      <c r="W13" s="355" t="s">
        <v>743</v>
      </c>
      <c r="X13" s="356" t="s">
        <v>730</v>
      </c>
      <c r="Y13" s="357"/>
      <c r="Z13" s="356" t="s">
        <v>730</v>
      </c>
      <c r="AA13" s="358"/>
      <c r="AB13" s="177"/>
      <c r="AC13" s="173"/>
      <c r="AD13" s="173"/>
      <c r="AE13" s="174"/>
    </row>
    <row r="14" spans="1:31" ht="26.85" customHeight="1">
      <c r="A14" s="179">
        <v>6</v>
      </c>
      <c r="B14" s="167"/>
      <c r="C14" s="168"/>
      <c r="D14" s="216"/>
      <c r="E14" s="262"/>
      <c r="F14" s="169"/>
      <c r="G14" s="169"/>
      <c r="H14" s="172"/>
      <c r="I14" s="172"/>
      <c r="J14" s="172"/>
      <c r="K14" s="355" t="s">
        <v>743</v>
      </c>
      <c r="L14" s="356" t="s">
        <v>732</v>
      </c>
      <c r="M14" s="357"/>
      <c r="N14" s="356" t="s">
        <v>747</v>
      </c>
      <c r="O14" s="358"/>
      <c r="P14" s="172"/>
      <c r="Q14" s="355" t="s">
        <v>743</v>
      </c>
      <c r="R14" s="356" t="s">
        <v>698</v>
      </c>
      <c r="S14" s="357"/>
      <c r="T14" s="356" t="s">
        <v>698</v>
      </c>
      <c r="U14" s="358"/>
      <c r="V14" s="172"/>
      <c r="W14" s="355" t="s">
        <v>743</v>
      </c>
      <c r="X14" s="356" t="s">
        <v>698</v>
      </c>
      <c r="Y14" s="357"/>
      <c r="Z14" s="356" t="s">
        <v>698</v>
      </c>
      <c r="AA14" s="358"/>
      <c r="AB14" s="172"/>
      <c r="AC14" s="173"/>
      <c r="AD14" s="173"/>
      <c r="AE14" s="174"/>
    </row>
    <row r="15" spans="1:31" ht="26.85" customHeight="1">
      <c r="A15" s="179">
        <v>7</v>
      </c>
      <c r="B15" s="167"/>
      <c r="C15" s="168"/>
      <c r="D15" s="216"/>
      <c r="E15" s="262"/>
      <c r="F15" s="169"/>
      <c r="G15" s="169"/>
      <c r="H15" s="171"/>
      <c r="I15" s="171"/>
      <c r="J15" s="172"/>
      <c r="K15" s="355" t="s">
        <v>743</v>
      </c>
      <c r="L15" s="356" t="s">
        <v>747</v>
      </c>
      <c r="M15" s="357"/>
      <c r="N15" s="356" t="s">
        <v>730</v>
      </c>
      <c r="O15" s="358"/>
      <c r="P15" s="172"/>
      <c r="Q15" s="355" t="s">
        <v>743</v>
      </c>
      <c r="R15" s="356" t="s">
        <v>698</v>
      </c>
      <c r="S15" s="357"/>
      <c r="T15" s="356" t="s">
        <v>698</v>
      </c>
      <c r="U15" s="358"/>
      <c r="V15" s="172"/>
      <c r="W15" s="355" t="s">
        <v>743</v>
      </c>
      <c r="X15" s="356" t="s">
        <v>698</v>
      </c>
      <c r="Y15" s="357"/>
      <c r="Z15" s="356" t="s">
        <v>698</v>
      </c>
      <c r="AA15" s="358"/>
      <c r="AB15" s="171"/>
      <c r="AC15" s="173"/>
      <c r="AD15" s="173"/>
      <c r="AE15" s="174"/>
    </row>
    <row r="16" spans="1:31" ht="26.85" customHeight="1">
      <c r="A16" s="179">
        <v>8</v>
      </c>
      <c r="B16" s="167"/>
      <c r="C16" s="168"/>
      <c r="D16" s="216"/>
      <c r="E16" s="262"/>
      <c r="F16" s="169"/>
      <c r="G16" s="169"/>
      <c r="H16" s="172"/>
      <c r="I16" s="172"/>
      <c r="J16" s="172"/>
      <c r="K16" s="355" t="s">
        <v>743</v>
      </c>
      <c r="L16" s="356" t="s">
        <v>698</v>
      </c>
      <c r="M16" s="357"/>
      <c r="N16" s="356" t="s">
        <v>698</v>
      </c>
      <c r="O16" s="358"/>
      <c r="P16" s="172"/>
      <c r="Q16" s="355" t="s">
        <v>743</v>
      </c>
      <c r="R16" s="356" t="s">
        <v>698</v>
      </c>
      <c r="S16" s="357"/>
      <c r="T16" s="356" t="s">
        <v>698</v>
      </c>
      <c r="U16" s="358"/>
      <c r="V16" s="172"/>
      <c r="W16" s="355" t="s">
        <v>743</v>
      </c>
      <c r="X16" s="356" t="s">
        <v>698</v>
      </c>
      <c r="Y16" s="357"/>
      <c r="Z16" s="356" t="s">
        <v>698</v>
      </c>
      <c r="AA16" s="358"/>
      <c r="AB16" s="172"/>
      <c r="AC16" s="173"/>
      <c r="AD16" s="173"/>
      <c r="AE16" s="174"/>
    </row>
    <row r="17" spans="1:31" ht="26.85" customHeight="1">
      <c r="A17" s="183">
        <v>9</v>
      </c>
      <c r="B17" s="184"/>
      <c r="C17" s="185"/>
      <c r="D17" s="217"/>
      <c r="E17" s="146"/>
      <c r="F17" s="187"/>
      <c r="G17" s="187"/>
      <c r="H17" s="188"/>
      <c r="I17" s="188"/>
      <c r="J17" s="172"/>
      <c r="K17" s="355" t="s">
        <v>743</v>
      </c>
      <c r="L17" s="356" t="s">
        <v>698</v>
      </c>
      <c r="M17" s="357"/>
      <c r="N17" s="356" t="s">
        <v>730</v>
      </c>
      <c r="O17" s="358"/>
      <c r="P17" s="172"/>
      <c r="Q17" s="355" t="s">
        <v>743</v>
      </c>
      <c r="R17" s="356" t="s">
        <v>747</v>
      </c>
      <c r="S17" s="357"/>
      <c r="T17" s="356" t="s">
        <v>730</v>
      </c>
      <c r="U17" s="358"/>
      <c r="V17" s="172"/>
      <c r="W17" s="355" t="s">
        <v>743</v>
      </c>
      <c r="X17" s="356" t="s">
        <v>698</v>
      </c>
      <c r="Y17" s="357"/>
      <c r="Z17" s="356" t="s">
        <v>698</v>
      </c>
      <c r="AA17" s="358"/>
      <c r="AB17" s="188"/>
      <c r="AC17" s="173"/>
      <c r="AD17" s="173"/>
      <c r="AE17" s="174"/>
    </row>
    <row r="18" spans="1:31" ht="24.75" customHeight="1">
      <c r="A18" s="147"/>
      <c r="B18" s="148" t="s">
        <v>748</v>
      </c>
      <c r="C18" s="106"/>
      <c r="D18" s="218"/>
      <c r="E18" s="106"/>
      <c r="F18" s="107"/>
      <c r="G18" s="107"/>
      <c r="H18" s="107"/>
      <c r="I18" s="292"/>
      <c r="J18" s="68"/>
      <c r="K18" s="68"/>
      <c r="L18" s="68"/>
      <c r="M18" s="68"/>
      <c r="N18" s="68"/>
      <c r="O18" s="68"/>
      <c r="P18" s="68"/>
      <c r="Q18" s="68"/>
      <c r="R18" s="68"/>
      <c r="S18" s="68"/>
      <c r="T18" s="68"/>
      <c r="U18" s="68"/>
      <c r="V18" s="68"/>
      <c r="W18" s="68"/>
      <c r="X18" s="68"/>
      <c r="Y18" s="68"/>
      <c r="Z18" s="68"/>
      <c r="AA18" s="68"/>
      <c r="AB18" s="68"/>
      <c r="AC18" s="107"/>
      <c r="AD18" s="107"/>
      <c r="AE18" s="108" t="s">
        <v>119</v>
      </c>
    </row>
    <row r="19" spans="1:31" ht="26.85" customHeight="1">
      <c r="A19" s="145">
        <v>10</v>
      </c>
      <c r="B19" s="92"/>
      <c r="C19" s="93"/>
      <c r="D19" s="216"/>
      <c r="E19" s="262"/>
      <c r="F19" s="96"/>
      <c r="G19" s="96"/>
      <c r="H19" s="99"/>
      <c r="I19" s="99"/>
      <c r="J19" s="293"/>
      <c r="K19" s="296" t="s">
        <v>743</v>
      </c>
      <c r="L19" s="333" t="s">
        <v>698</v>
      </c>
      <c r="M19" s="297"/>
      <c r="N19" s="333" t="s">
        <v>730</v>
      </c>
      <c r="O19" s="298"/>
      <c r="P19" s="293"/>
      <c r="Q19" s="296" t="s">
        <v>743</v>
      </c>
      <c r="R19" s="333" t="s">
        <v>698</v>
      </c>
      <c r="S19" s="297"/>
      <c r="T19" s="333" t="s">
        <v>698</v>
      </c>
      <c r="U19" s="298"/>
      <c r="V19" s="293"/>
      <c r="W19" s="296" t="s">
        <v>743</v>
      </c>
      <c r="X19" s="333" t="s">
        <v>698</v>
      </c>
      <c r="Y19" s="297"/>
      <c r="Z19" s="333" t="s">
        <v>730</v>
      </c>
      <c r="AA19" s="298"/>
      <c r="AB19" s="99"/>
      <c r="AC19" s="261"/>
      <c r="AD19" s="261"/>
      <c r="AE19" s="259"/>
    </row>
    <row r="20" spans="1:31" ht="26.85" customHeight="1">
      <c r="A20" s="145">
        <v>11</v>
      </c>
      <c r="B20" s="92"/>
      <c r="C20" s="93"/>
      <c r="D20" s="216"/>
      <c r="E20" s="262"/>
      <c r="F20" s="96"/>
      <c r="G20" s="96"/>
      <c r="H20" s="99"/>
      <c r="I20" s="99"/>
      <c r="J20" s="293"/>
      <c r="K20" s="296" t="s">
        <v>743</v>
      </c>
      <c r="L20" s="333" t="s">
        <v>698</v>
      </c>
      <c r="M20" s="297"/>
      <c r="N20" s="333" t="s">
        <v>747</v>
      </c>
      <c r="O20" s="298"/>
      <c r="P20" s="293"/>
      <c r="Q20" s="296" t="s">
        <v>743</v>
      </c>
      <c r="R20" s="333" t="s">
        <v>732</v>
      </c>
      <c r="S20" s="297"/>
      <c r="T20" s="333" t="s">
        <v>698</v>
      </c>
      <c r="U20" s="298"/>
      <c r="V20" s="293"/>
      <c r="W20" s="296" t="s">
        <v>743</v>
      </c>
      <c r="X20" s="333" t="s">
        <v>698</v>
      </c>
      <c r="Y20" s="297"/>
      <c r="Z20" s="333" t="s">
        <v>698</v>
      </c>
      <c r="AA20" s="298"/>
      <c r="AB20" s="99"/>
      <c r="AC20" s="261"/>
      <c r="AD20" s="261"/>
      <c r="AE20" s="259"/>
    </row>
    <row r="21" spans="1:31" ht="26.85" customHeight="1">
      <c r="A21" s="145">
        <v>12</v>
      </c>
      <c r="B21" s="92"/>
      <c r="C21" s="93"/>
      <c r="D21" s="216"/>
      <c r="E21" s="262"/>
      <c r="F21" s="96"/>
      <c r="G21" s="96"/>
      <c r="H21" s="99"/>
      <c r="I21" s="99"/>
      <c r="J21" s="293"/>
      <c r="K21" s="296" t="s">
        <v>743</v>
      </c>
      <c r="L21" s="333" t="s">
        <v>698</v>
      </c>
      <c r="M21" s="297"/>
      <c r="N21" s="333" t="s">
        <v>747</v>
      </c>
      <c r="O21" s="298"/>
      <c r="P21" s="293"/>
      <c r="Q21" s="296" t="s">
        <v>743</v>
      </c>
      <c r="R21" s="333" t="s">
        <v>747</v>
      </c>
      <c r="S21" s="297"/>
      <c r="T21" s="333" t="s">
        <v>698</v>
      </c>
      <c r="U21" s="298"/>
      <c r="V21" s="293"/>
      <c r="W21" s="296" t="s">
        <v>743</v>
      </c>
      <c r="X21" s="333" t="s">
        <v>747</v>
      </c>
      <c r="Y21" s="297"/>
      <c r="Z21" s="333" t="s">
        <v>698</v>
      </c>
      <c r="AA21" s="298"/>
      <c r="AB21" s="99"/>
      <c r="AC21" s="261"/>
      <c r="AD21" s="261"/>
      <c r="AE21" s="259"/>
    </row>
    <row r="22" spans="1:31" ht="26.85" customHeight="1">
      <c r="A22" s="145">
        <v>13</v>
      </c>
      <c r="B22" s="92"/>
      <c r="C22" s="93"/>
      <c r="D22" s="216"/>
      <c r="E22" s="262"/>
      <c r="F22" s="96"/>
      <c r="G22" s="96"/>
      <c r="H22" s="99"/>
      <c r="I22" s="99"/>
      <c r="J22" s="293"/>
      <c r="K22" s="296" t="s">
        <v>743</v>
      </c>
      <c r="L22" s="333" t="s">
        <v>698</v>
      </c>
      <c r="M22" s="297"/>
      <c r="N22" s="333" t="s">
        <v>698</v>
      </c>
      <c r="O22" s="298"/>
      <c r="P22" s="293"/>
      <c r="Q22" s="296" t="s">
        <v>743</v>
      </c>
      <c r="R22" s="333" t="s">
        <v>732</v>
      </c>
      <c r="S22" s="297"/>
      <c r="T22" s="333" t="s">
        <v>732</v>
      </c>
      <c r="U22" s="298"/>
      <c r="V22" s="293"/>
      <c r="W22" s="296" t="s">
        <v>743</v>
      </c>
      <c r="X22" s="333" t="s">
        <v>698</v>
      </c>
      <c r="Y22" s="297"/>
      <c r="Z22" s="333" t="s">
        <v>698</v>
      </c>
      <c r="AA22" s="298"/>
      <c r="AB22" s="99"/>
      <c r="AC22" s="261"/>
      <c r="AD22" s="261"/>
      <c r="AE22" s="259"/>
    </row>
    <row r="23" spans="1:31" ht="26.85" customHeight="1">
      <c r="A23" s="145">
        <v>14</v>
      </c>
      <c r="B23" s="92"/>
      <c r="C23" s="93"/>
      <c r="D23" s="216"/>
      <c r="E23" s="262"/>
      <c r="F23" s="96"/>
      <c r="G23" s="96"/>
      <c r="H23" s="99"/>
      <c r="I23" s="99"/>
      <c r="J23" s="293"/>
      <c r="K23" s="296" t="s">
        <v>743</v>
      </c>
      <c r="L23" s="333" t="s">
        <v>698</v>
      </c>
      <c r="M23" s="297"/>
      <c r="N23" s="333" t="s">
        <v>698</v>
      </c>
      <c r="O23" s="298"/>
      <c r="P23" s="293"/>
      <c r="Q23" s="296" t="s">
        <v>743</v>
      </c>
      <c r="R23" s="333" t="s">
        <v>698</v>
      </c>
      <c r="S23" s="297"/>
      <c r="T23" s="333" t="s">
        <v>747</v>
      </c>
      <c r="U23" s="298"/>
      <c r="V23" s="293"/>
      <c r="W23" s="296" t="s">
        <v>743</v>
      </c>
      <c r="X23" s="333" t="s">
        <v>730</v>
      </c>
      <c r="Y23" s="297"/>
      <c r="Z23" s="333" t="s">
        <v>698</v>
      </c>
      <c r="AA23" s="298"/>
      <c r="AB23" s="99"/>
      <c r="AC23" s="261"/>
      <c r="AD23" s="261"/>
      <c r="AE23" s="259"/>
    </row>
    <row r="24" spans="1:31" ht="26.85" customHeight="1">
      <c r="A24" s="145">
        <v>15</v>
      </c>
      <c r="B24" s="92"/>
      <c r="C24" s="93"/>
      <c r="D24" s="216"/>
      <c r="E24" s="262"/>
      <c r="F24" s="96"/>
      <c r="G24" s="96"/>
      <c r="H24" s="99"/>
      <c r="I24" s="99"/>
      <c r="J24" s="293"/>
      <c r="K24" s="296" t="s">
        <v>743</v>
      </c>
      <c r="L24" s="333" t="s">
        <v>698</v>
      </c>
      <c r="M24" s="297"/>
      <c r="N24" s="333" t="s">
        <v>698</v>
      </c>
      <c r="O24" s="298"/>
      <c r="P24" s="293"/>
      <c r="Q24" s="296" t="s">
        <v>743</v>
      </c>
      <c r="R24" s="333" t="s">
        <v>730</v>
      </c>
      <c r="S24" s="297"/>
      <c r="T24" s="333" t="s">
        <v>698</v>
      </c>
      <c r="U24" s="298"/>
      <c r="V24" s="293"/>
      <c r="W24" s="296" t="s">
        <v>743</v>
      </c>
      <c r="X24" s="333" t="s">
        <v>698</v>
      </c>
      <c r="Y24" s="297"/>
      <c r="Z24" s="333" t="s">
        <v>730</v>
      </c>
      <c r="AA24" s="298"/>
      <c r="AB24" s="99"/>
      <c r="AC24" s="261"/>
      <c r="AD24" s="261"/>
      <c r="AE24" s="259"/>
    </row>
    <row r="25" spans="1:31" ht="26.4">
      <c r="A25" s="145"/>
      <c r="B25" s="92"/>
      <c r="C25" s="93"/>
      <c r="D25" s="216"/>
      <c r="E25" s="262"/>
      <c r="F25" s="96"/>
      <c r="G25" s="96"/>
      <c r="H25" s="98"/>
      <c r="I25" s="98"/>
      <c r="J25" s="293"/>
      <c r="K25" s="296" t="s">
        <v>743</v>
      </c>
      <c r="L25" s="333" t="s">
        <v>698</v>
      </c>
      <c r="M25" s="297"/>
      <c r="N25" s="333" t="s">
        <v>698</v>
      </c>
      <c r="O25" s="298"/>
      <c r="P25" s="293"/>
      <c r="Q25" s="296" t="s">
        <v>743</v>
      </c>
      <c r="R25" s="333" t="s">
        <v>698</v>
      </c>
      <c r="S25" s="297"/>
      <c r="T25" s="333" t="s">
        <v>698</v>
      </c>
      <c r="U25" s="298"/>
      <c r="V25" s="293"/>
      <c r="W25" s="296" t="s">
        <v>743</v>
      </c>
      <c r="X25" s="333" t="s">
        <v>698</v>
      </c>
      <c r="Y25" s="297"/>
      <c r="Z25" s="333" t="s">
        <v>730</v>
      </c>
      <c r="AA25" s="298"/>
      <c r="AB25" s="98"/>
      <c r="AC25" s="261"/>
      <c r="AD25" s="261"/>
      <c r="AE25" s="259"/>
    </row>
    <row r="26" spans="1:31" ht="26.4">
      <c r="A26" s="145"/>
      <c r="B26" s="92"/>
      <c r="C26" s="93"/>
      <c r="D26" s="216"/>
      <c r="E26" s="262"/>
      <c r="F26" s="96"/>
      <c r="G26" s="96"/>
      <c r="H26" s="98"/>
      <c r="I26" s="98"/>
      <c r="J26" s="293"/>
      <c r="K26" s="296" t="s">
        <v>743</v>
      </c>
      <c r="L26" s="333" t="s">
        <v>698</v>
      </c>
      <c r="M26" s="297"/>
      <c r="N26" s="333" t="s">
        <v>698</v>
      </c>
      <c r="O26" s="298"/>
      <c r="P26" s="293"/>
      <c r="Q26" s="296" t="s">
        <v>743</v>
      </c>
      <c r="R26" s="333" t="s">
        <v>698</v>
      </c>
      <c r="S26" s="297"/>
      <c r="T26" s="333" t="s">
        <v>732</v>
      </c>
      <c r="U26" s="298"/>
      <c r="V26" s="293"/>
      <c r="W26" s="296" t="s">
        <v>743</v>
      </c>
      <c r="X26" s="333" t="s">
        <v>698</v>
      </c>
      <c r="Y26" s="297"/>
      <c r="Z26" s="333" t="s">
        <v>730</v>
      </c>
      <c r="AA26" s="298"/>
      <c r="AB26" s="98"/>
      <c r="AC26" s="261"/>
      <c r="AD26" s="261"/>
      <c r="AE26" s="259"/>
    </row>
    <row r="27" spans="1:31" ht="26.4">
      <c r="A27" s="145"/>
      <c r="B27" s="92"/>
      <c r="C27" s="93"/>
      <c r="D27" s="216"/>
      <c r="E27" s="262"/>
      <c r="F27" s="96"/>
      <c r="G27" s="96"/>
      <c r="H27" s="98"/>
      <c r="I27" s="98"/>
      <c r="J27" s="293"/>
      <c r="K27" s="296" t="s">
        <v>743</v>
      </c>
      <c r="L27" s="333" t="s">
        <v>747</v>
      </c>
      <c r="M27" s="297"/>
      <c r="N27" s="333" t="s">
        <v>730</v>
      </c>
      <c r="O27" s="298"/>
      <c r="P27" s="293"/>
      <c r="Q27" s="296" t="s">
        <v>743</v>
      </c>
      <c r="R27" s="333" t="s">
        <v>698</v>
      </c>
      <c r="S27" s="297"/>
      <c r="T27" s="333" t="s">
        <v>698</v>
      </c>
      <c r="U27" s="298"/>
      <c r="V27" s="293"/>
      <c r="W27" s="296" t="s">
        <v>743</v>
      </c>
      <c r="X27" s="333" t="s">
        <v>747</v>
      </c>
      <c r="Y27" s="297"/>
      <c r="Z27" s="333" t="s">
        <v>698</v>
      </c>
      <c r="AA27" s="298"/>
      <c r="AB27" s="98"/>
      <c r="AC27" s="261"/>
      <c r="AD27" s="261"/>
      <c r="AE27" s="259"/>
    </row>
    <row r="28" spans="1:31" ht="26.4">
      <c r="A28" s="145"/>
      <c r="B28" s="92"/>
      <c r="C28" s="93"/>
      <c r="D28" s="216"/>
      <c r="E28" s="262"/>
      <c r="F28" s="96"/>
      <c r="G28" s="96"/>
      <c r="H28" s="98"/>
      <c r="I28" s="98"/>
      <c r="J28" s="293"/>
      <c r="K28" s="296" t="s">
        <v>743</v>
      </c>
      <c r="L28" s="333" t="s">
        <v>698</v>
      </c>
      <c r="M28" s="297"/>
      <c r="N28" s="333" t="s">
        <v>698</v>
      </c>
      <c r="O28" s="298"/>
      <c r="P28" s="293"/>
      <c r="Q28" s="296" t="s">
        <v>743</v>
      </c>
      <c r="R28" s="333" t="s">
        <v>732</v>
      </c>
      <c r="S28" s="297"/>
      <c r="T28" s="333" t="s">
        <v>698</v>
      </c>
      <c r="U28" s="298"/>
      <c r="V28" s="293"/>
      <c r="W28" s="296" t="s">
        <v>743</v>
      </c>
      <c r="X28" s="333" t="s">
        <v>698</v>
      </c>
      <c r="Y28" s="297"/>
      <c r="Z28" s="333" t="s">
        <v>698</v>
      </c>
      <c r="AA28" s="298"/>
      <c r="AB28" s="98"/>
      <c r="AC28" s="261"/>
      <c r="AD28" s="261"/>
      <c r="AE28" s="259"/>
    </row>
    <row r="29" spans="1:31" ht="26.4">
      <c r="A29" s="145"/>
      <c r="B29" s="92"/>
      <c r="C29" s="93"/>
      <c r="D29" s="216"/>
      <c r="E29" s="262"/>
      <c r="F29" s="96"/>
      <c r="G29" s="96"/>
      <c r="H29" s="98"/>
      <c r="I29" s="98"/>
      <c r="J29" s="293"/>
      <c r="K29" s="296" t="s">
        <v>743</v>
      </c>
      <c r="L29" s="333" t="s">
        <v>698</v>
      </c>
      <c r="M29" s="297"/>
      <c r="N29" s="333" t="s">
        <v>698</v>
      </c>
      <c r="O29" s="298"/>
      <c r="P29" s="293"/>
      <c r="Q29" s="296" t="s">
        <v>743</v>
      </c>
      <c r="R29" s="333" t="s">
        <v>698</v>
      </c>
      <c r="S29" s="297"/>
      <c r="T29" s="333" t="s">
        <v>698</v>
      </c>
      <c r="U29" s="298"/>
      <c r="V29" s="293"/>
      <c r="W29" s="296" t="s">
        <v>743</v>
      </c>
      <c r="X29" s="333" t="s">
        <v>698</v>
      </c>
      <c r="Y29" s="297"/>
      <c r="Z29" s="333" t="s">
        <v>747</v>
      </c>
      <c r="AA29" s="298"/>
      <c r="AB29" s="98"/>
      <c r="AC29" s="261"/>
      <c r="AD29" s="261"/>
      <c r="AE29" s="259"/>
    </row>
    <row r="30" spans="1:31" ht="26.4">
      <c r="A30" s="145"/>
      <c r="B30" s="92"/>
      <c r="C30" s="93"/>
      <c r="D30" s="216"/>
      <c r="E30" s="262"/>
      <c r="F30" s="96"/>
      <c r="G30" s="96"/>
      <c r="H30" s="98"/>
      <c r="I30" s="98"/>
      <c r="J30" s="293"/>
      <c r="K30" s="296" t="s">
        <v>743</v>
      </c>
      <c r="L30" s="333" t="s">
        <v>698</v>
      </c>
      <c r="M30" s="297"/>
      <c r="N30" s="333" t="s">
        <v>730</v>
      </c>
      <c r="O30" s="298"/>
      <c r="P30" s="293"/>
      <c r="Q30" s="296" t="s">
        <v>743</v>
      </c>
      <c r="R30" s="333" t="s">
        <v>730</v>
      </c>
      <c r="S30" s="297"/>
      <c r="T30" s="333" t="s">
        <v>698</v>
      </c>
      <c r="U30" s="298"/>
      <c r="V30" s="293"/>
      <c r="W30" s="296" t="s">
        <v>743</v>
      </c>
      <c r="X30" s="333" t="s">
        <v>698</v>
      </c>
      <c r="Y30" s="297"/>
      <c r="Z30" s="333" t="s">
        <v>698</v>
      </c>
      <c r="AA30" s="298"/>
      <c r="AB30" s="98"/>
      <c r="AC30" s="261"/>
      <c r="AD30" s="261"/>
      <c r="AE30" s="259"/>
    </row>
    <row r="31" spans="1:31" ht="26.4">
      <c r="A31" s="145"/>
      <c r="B31" s="92"/>
      <c r="C31" s="93"/>
      <c r="D31" s="216"/>
      <c r="E31" s="262"/>
      <c r="F31" s="96"/>
      <c r="G31" s="96"/>
      <c r="H31" s="98"/>
      <c r="I31" s="98"/>
      <c r="J31" s="293"/>
      <c r="K31" s="296" t="s">
        <v>743</v>
      </c>
      <c r="L31" s="333" t="s">
        <v>698</v>
      </c>
      <c r="M31" s="297"/>
      <c r="N31" s="333" t="s">
        <v>732</v>
      </c>
      <c r="O31" s="298"/>
      <c r="P31" s="293"/>
      <c r="Q31" s="296" t="s">
        <v>743</v>
      </c>
      <c r="R31" s="333" t="s">
        <v>698</v>
      </c>
      <c r="S31" s="297"/>
      <c r="T31" s="333" t="s">
        <v>698</v>
      </c>
      <c r="U31" s="298"/>
      <c r="V31" s="293"/>
      <c r="W31" s="296" t="s">
        <v>743</v>
      </c>
      <c r="X31" s="333" t="s">
        <v>698</v>
      </c>
      <c r="Y31" s="297"/>
      <c r="Z31" s="333" t="s">
        <v>698</v>
      </c>
      <c r="AA31" s="298"/>
      <c r="AB31" s="98"/>
      <c r="AC31" s="261"/>
      <c r="AD31" s="261"/>
      <c r="AE31" s="259"/>
    </row>
    <row r="32" spans="1:31" ht="26.4">
      <c r="A32" s="145"/>
      <c r="B32" s="92"/>
      <c r="C32" s="93"/>
      <c r="D32" s="216"/>
      <c r="E32" s="262"/>
      <c r="F32" s="96"/>
      <c r="G32" s="96"/>
      <c r="H32" s="98"/>
      <c r="I32" s="98"/>
      <c r="J32" s="293"/>
      <c r="K32" s="296" t="s">
        <v>743</v>
      </c>
      <c r="L32" s="333" t="s">
        <v>698</v>
      </c>
      <c r="M32" s="297"/>
      <c r="N32" s="333" t="s">
        <v>698</v>
      </c>
      <c r="O32" s="298"/>
      <c r="P32" s="293"/>
      <c r="Q32" s="296" t="s">
        <v>743</v>
      </c>
      <c r="R32" s="333" t="s">
        <v>747</v>
      </c>
      <c r="S32" s="297"/>
      <c r="T32" s="333" t="s">
        <v>730</v>
      </c>
      <c r="U32" s="298"/>
      <c r="V32" s="293"/>
      <c r="W32" s="296" t="s">
        <v>743</v>
      </c>
      <c r="X32" s="333" t="s">
        <v>747</v>
      </c>
      <c r="Y32" s="297"/>
      <c r="Z32" s="333" t="s">
        <v>698</v>
      </c>
      <c r="AA32" s="298"/>
      <c r="AB32" s="98"/>
      <c r="AC32" s="261"/>
      <c r="AD32" s="261"/>
      <c r="AE32" s="259"/>
    </row>
    <row r="33" spans="1:31" ht="26.4">
      <c r="A33" s="145"/>
      <c r="B33" s="92"/>
      <c r="C33" s="93"/>
      <c r="D33" s="216"/>
      <c r="E33" s="262"/>
      <c r="F33" s="96"/>
      <c r="G33" s="96"/>
      <c r="H33" s="98"/>
      <c r="I33" s="98"/>
      <c r="J33" s="293"/>
      <c r="K33" s="296" t="s">
        <v>743</v>
      </c>
      <c r="L33" s="333" t="s">
        <v>698</v>
      </c>
      <c r="M33" s="297"/>
      <c r="N33" s="333" t="s">
        <v>698</v>
      </c>
      <c r="O33" s="298"/>
      <c r="P33" s="293"/>
      <c r="Q33" s="296" t="s">
        <v>743</v>
      </c>
      <c r="R33" s="333" t="s">
        <v>698</v>
      </c>
      <c r="S33" s="297"/>
      <c r="T33" s="333" t="s">
        <v>698</v>
      </c>
      <c r="U33" s="298"/>
      <c r="V33" s="293"/>
      <c r="W33" s="296" t="s">
        <v>743</v>
      </c>
      <c r="X33" s="333" t="s">
        <v>698</v>
      </c>
      <c r="Y33" s="297"/>
      <c r="Z33" s="333" t="s">
        <v>730</v>
      </c>
      <c r="AA33" s="298"/>
      <c r="AB33" s="98"/>
      <c r="AC33" s="261"/>
      <c r="AD33" s="261"/>
      <c r="AE33" s="259"/>
    </row>
    <row r="34" spans="1:31" ht="26.4">
      <c r="A34" s="145"/>
      <c r="B34" s="92"/>
      <c r="C34" s="93"/>
      <c r="D34" s="216"/>
      <c r="E34" s="262"/>
      <c r="F34" s="96"/>
      <c r="G34" s="96"/>
      <c r="H34" s="98"/>
      <c r="I34" s="98"/>
      <c r="J34" s="293"/>
      <c r="K34" s="296" t="s">
        <v>743</v>
      </c>
      <c r="L34" s="333" t="s">
        <v>732</v>
      </c>
      <c r="M34" s="297"/>
      <c r="N34" s="333" t="s">
        <v>747</v>
      </c>
      <c r="O34" s="298"/>
      <c r="P34" s="293"/>
      <c r="Q34" s="296" t="s">
        <v>743</v>
      </c>
      <c r="R34" s="333" t="s">
        <v>698</v>
      </c>
      <c r="S34" s="297"/>
      <c r="T34" s="333" t="s">
        <v>698</v>
      </c>
      <c r="U34" s="298"/>
      <c r="V34" s="293"/>
      <c r="W34" s="296" t="s">
        <v>743</v>
      </c>
      <c r="X34" s="333" t="s">
        <v>698</v>
      </c>
      <c r="Y34" s="297"/>
      <c r="Z34" s="333" t="s">
        <v>730</v>
      </c>
      <c r="AA34" s="298"/>
      <c r="AB34" s="98"/>
      <c r="AC34" s="261"/>
      <c r="AD34" s="261"/>
      <c r="AE34" s="259"/>
    </row>
    <row r="35" spans="1:31" ht="26.4">
      <c r="A35" s="145"/>
      <c r="B35" s="92"/>
      <c r="C35" s="93"/>
      <c r="D35" s="216"/>
      <c r="E35" s="262"/>
      <c r="F35" s="96"/>
      <c r="G35" s="96"/>
      <c r="H35" s="98"/>
      <c r="I35" s="98"/>
      <c r="J35" s="293"/>
      <c r="K35" s="296" t="s">
        <v>743</v>
      </c>
      <c r="L35" s="333" t="s">
        <v>698</v>
      </c>
      <c r="M35" s="297"/>
      <c r="N35" s="333" t="s">
        <v>747</v>
      </c>
      <c r="O35" s="298"/>
      <c r="P35" s="293"/>
      <c r="Q35" s="296" t="s">
        <v>743</v>
      </c>
      <c r="R35" s="333" t="s">
        <v>747</v>
      </c>
      <c r="S35" s="297"/>
      <c r="T35" s="333" t="s">
        <v>698</v>
      </c>
      <c r="U35" s="298"/>
      <c r="V35" s="293"/>
      <c r="W35" s="296" t="s">
        <v>743</v>
      </c>
      <c r="X35" s="333" t="s">
        <v>698</v>
      </c>
      <c r="Y35" s="297"/>
      <c r="Z35" s="333" t="s">
        <v>698</v>
      </c>
      <c r="AA35" s="298"/>
      <c r="AB35" s="98"/>
      <c r="AC35" s="261"/>
      <c r="AD35" s="261"/>
      <c r="AE35" s="259"/>
    </row>
    <row r="36" spans="1:31" ht="26.4">
      <c r="A36" s="145"/>
      <c r="B36" s="92"/>
      <c r="C36" s="93"/>
      <c r="D36" s="216"/>
      <c r="E36" s="262"/>
      <c r="F36" s="96"/>
      <c r="G36" s="96"/>
      <c r="H36" s="98"/>
      <c r="I36" s="98"/>
      <c r="J36" s="293"/>
      <c r="K36" s="296" t="s">
        <v>743</v>
      </c>
      <c r="L36" s="333" t="s">
        <v>698</v>
      </c>
      <c r="M36" s="297"/>
      <c r="N36" s="333" t="s">
        <v>698</v>
      </c>
      <c r="O36" s="298"/>
      <c r="P36" s="293"/>
      <c r="Q36" s="296" t="s">
        <v>743</v>
      </c>
      <c r="R36" s="333" t="s">
        <v>732</v>
      </c>
      <c r="S36" s="297"/>
      <c r="T36" s="333" t="s">
        <v>698</v>
      </c>
      <c r="U36" s="298"/>
      <c r="V36" s="293"/>
      <c r="W36" s="296" t="s">
        <v>743</v>
      </c>
      <c r="X36" s="333" t="s">
        <v>698</v>
      </c>
      <c r="Y36" s="297"/>
      <c r="Z36" s="333" t="s">
        <v>730</v>
      </c>
      <c r="AA36" s="298"/>
      <c r="AB36" s="98"/>
      <c r="AC36" s="261"/>
      <c r="AD36" s="261"/>
      <c r="AE36" s="259"/>
    </row>
    <row r="37" spans="1:31" ht="26.4">
      <c r="A37" s="145"/>
      <c r="B37" s="92"/>
      <c r="C37" s="93"/>
      <c r="D37" s="216"/>
      <c r="E37" s="262"/>
      <c r="F37" s="96"/>
      <c r="G37" s="96"/>
      <c r="H37" s="98"/>
      <c r="I37" s="98"/>
      <c r="J37" s="293"/>
      <c r="K37" s="296" t="s">
        <v>743</v>
      </c>
      <c r="L37" s="333" t="s">
        <v>698</v>
      </c>
      <c r="M37" s="297"/>
      <c r="N37" s="333" t="s">
        <v>698</v>
      </c>
      <c r="O37" s="298"/>
      <c r="P37" s="293"/>
      <c r="Q37" s="296" t="s">
        <v>743</v>
      </c>
      <c r="R37" s="333" t="s">
        <v>698</v>
      </c>
      <c r="S37" s="297"/>
      <c r="T37" s="333" t="s">
        <v>747</v>
      </c>
      <c r="U37" s="298"/>
      <c r="V37" s="293"/>
      <c r="W37" s="296" t="s">
        <v>743</v>
      </c>
      <c r="X37" s="333" t="s">
        <v>747</v>
      </c>
      <c r="Y37" s="297"/>
      <c r="Z37" s="333" t="s">
        <v>747</v>
      </c>
      <c r="AA37" s="298"/>
      <c r="AB37" s="98"/>
      <c r="AC37" s="261"/>
      <c r="AD37" s="261"/>
      <c r="AE37" s="259"/>
    </row>
    <row r="38" spans="1:31" ht="26.4">
      <c r="A38" s="145"/>
      <c r="B38" s="92"/>
      <c r="C38" s="93"/>
      <c r="D38" s="216"/>
      <c r="E38" s="262"/>
      <c r="F38" s="96"/>
      <c r="G38" s="96"/>
      <c r="H38" s="98"/>
      <c r="I38" s="98"/>
      <c r="J38" s="293"/>
      <c r="K38" s="296" t="s">
        <v>743</v>
      </c>
      <c r="L38" s="333" t="s">
        <v>698</v>
      </c>
      <c r="M38" s="297"/>
      <c r="N38" s="333" t="s">
        <v>698</v>
      </c>
      <c r="O38" s="298"/>
      <c r="P38" s="293"/>
      <c r="Q38" s="296" t="s">
        <v>743</v>
      </c>
      <c r="R38" s="333" t="s">
        <v>698</v>
      </c>
      <c r="S38" s="297"/>
      <c r="T38" s="333" t="s">
        <v>698</v>
      </c>
      <c r="U38" s="298"/>
      <c r="V38" s="293"/>
      <c r="W38" s="296" t="s">
        <v>743</v>
      </c>
      <c r="X38" s="333" t="s">
        <v>698</v>
      </c>
      <c r="Y38" s="297"/>
      <c r="Z38" s="333" t="s">
        <v>698</v>
      </c>
      <c r="AA38" s="298"/>
      <c r="AB38" s="98"/>
      <c r="AC38" s="261"/>
      <c r="AD38" s="261"/>
      <c r="AE38" s="259"/>
    </row>
    <row r="39" spans="1:31" ht="26.4">
      <c r="A39" s="145"/>
      <c r="B39" s="92"/>
      <c r="C39" s="93"/>
      <c r="D39" s="216"/>
      <c r="E39" s="262"/>
      <c r="F39" s="96"/>
      <c r="G39" s="96"/>
      <c r="H39" s="98"/>
      <c r="I39" s="98"/>
      <c r="J39" s="293"/>
      <c r="K39" s="296" t="s">
        <v>743</v>
      </c>
      <c r="L39" s="333" t="s">
        <v>698</v>
      </c>
      <c r="M39" s="297"/>
      <c r="N39" s="333" t="s">
        <v>747</v>
      </c>
      <c r="O39" s="298"/>
      <c r="P39" s="293"/>
      <c r="Q39" s="296" t="s">
        <v>743</v>
      </c>
      <c r="R39" s="333" t="s">
        <v>698</v>
      </c>
      <c r="S39" s="297"/>
      <c r="T39" s="333" t="s">
        <v>749</v>
      </c>
      <c r="U39" s="298"/>
      <c r="V39" s="293"/>
      <c r="W39" s="296" t="s">
        <v>743</v>
      </c>
      <c r="X39" s="333" t="s">
        <v>698</v>
      </c>
      <c r="Y39" s="297"/>
      <c r="Z39" s="333" t="s">
        <v>749</v>
      </c>
      <c r="AA39" s="298"/>
      <c r="AB39" s="98"/>
      <c r="AC39" s="261"/>
      <c r="AD39" s="261"/>
      <c r="AE39" s="259"/>
    </row>
    <row r="40" spans="1:31" ht="26.4">
      <c r="A40" s="145"/>
      <c r="B40" s="92"/>
      <c r="C40" s="93"/>
      <c r="D40" s="216"/>
      <c r="E40" s="262"/>
      <c r="F40" s="96"/>
      <c r="G40" s="96"/>
      <c r="H40" s="98"/>
      <c r="I40" s="98"/>
      <c r="J40" s="293"/>
      <c r="K40" s="296" t="s">
        <v>743</v>
      </c>
      <c r="L40" s="333" t="s">
        <v>747</v>
      </c>
      <c r="M40" s="297"/>
      <c r="N40" s="333" t="s">
        <v>747</v>
      </c>
      <c r="O40" s="298"/>
      <c r="P40" s="293"/>
      <c r="Q40" s="296" t="s">
        <v>743</v>
      </c>
      <c r="R40" s="333" t="s">
        <v>698</v>
      </c>
      <c r="S40" s="297"/>
      <c r="T40" s="333" t="s">
        <v>749</v>
      </c>
      <c r="U40" s="298"/>
      <c r="V40" s="293"/>
      <c r="W40" s="296" t="s">
        <v>743</v>
      </c>
      <c r="X40" s="333" t="s">
        <v>747</v>
      </c>
      <c r="Y40" s="297"/>
      <c r="Z40" s="333" t="s">
        <v>747</v>
      </c>
      <c r="AA40" s="298"/>
      <c r="AB40" s="98"/>
      <c r="AC40" s="261"/>
      <c r="AD40" s="261"/>
      <c r="AE40" s="259"/>
    </row>
    <row r="41" spans="1:31" ht="26.4">
      <c r="A41" s="145"/>
      <c r="B41" s="92"/>
      <c r="C41" s="93"/>
      <c r="D41" s="216"/>
      <c r="E41" s="262"/>
      <c r="F41" s="96"/>
      <c r="G41" s="96"/>
      <c r="H41" s="98"/>
      <c r="I41" s="98"/>
      <c r="J41" s="293"/>
      <c r="K41" s="296" t="s">
        <v>743</v>
      </c>
      <c r="L41" s="333" t="s">
        <v>747</v>
      </c>
      <c r="M41" s="297"/>
      <c r="N41" s="333" t="s">
        <v>698</v>
      </c>
      <c r="O41" s="298"/>
      <c r="P41" s="293"/>
      <c r="Q41" s="296" t="s">
        <v>743</v>
      </c>
      <c r="R41" s="333" t="s">
        <v>747</v>
      </c>
      <c r="S41" s="297"/>
      <c r="T41" s="333" t="s">
        <v>747</v>
      </c>
      <c r="U41" s="298"/>
      <c r="V41" s="293"/>
      <c r="W41" s="296" t="s">
        <v>743</v>
      </c>
      <c r="X41" s="333" t="s">
        <v>747</v>
      </c>
      <c r="Y41" s="297"/>
      <c r="Z41" s="333" t="s">
        <v>698</v>
      </c>
      <c r="AA41" s="298"/>
      <c r="AB41" s="98"/>
      <c r="AC41" s="261"/>
      <c r="AD41" s="261"/>
      <c r="AE41" s="259"/>
    </row>
    <row r="42" spans="1:31" ht="26.4">
      <c r="A42" s="145"/>
      <c r="B42" s="92"/>
      <c r="C42" s="93"/>
      <c r="D42" s="216"/>
      <c r="E42" s="262"/>
      <c r="F42" s="96"/>
      <c r="G42" s="96"/>
      <c r="H42" s="98"/>
      <c r="I42" s="98"/>
      <c r="J42" s="293"/>
      <c r="K42" s="296" t="s">
        <v>743</v>
      </c>
      <c r="L42" s="333" t="s">
        <v>698</v>
      </c>
      <c r="M42" s="297"/>
      <c r="N42" s="333" t="s">
        <v>698</v>
      </c>
      <c r="O42" s="298"/>
      <c r="P42" s="293"/>
      <c r="Q42" s="296" t="s">
        <v>743</v>
      </c>
      <c r="R42" s="333" t="s">
        <v>747</v>
      </c>
      <c r="S42" s="297"/>
      <c r="T42" s="333" t="s">
        <v>698</v>
      </c>
      <c r="U42" s="298"/>
      <c r="V42" s="293"/>
      <c r="W42" s="296" t="s">
        <v>743</v>
      </c>
      <c r="X42" s="333" t="s">
        <v>698</v>
      </c>
      <c r="Y42" s="297"/>
      <c r="Z42" s="333" t="s">
        <v>698</v>
      </c>
      <c r="AA42" s="298"/>
      <c r="AB42" s="98"/>
      <c r="AC42" s="261"/>
      <c r="AD42" s="261"/>
      <c r="AE42" s="259"/>
    </row>
    <row r="43" spans="1:31" ht="26.4">
      <c r="A43" s="145"/>
      <c r="B43" s="92"/>
      <c r="C43" s="93"/>
      <c r="D43" s="216"/>
      <c r="E43" s="262"/>
      <c r="F43" s="96"/>
      <c r="G43" s="96"/>
      <c r="H43" s="98"/>
      <c r="I43" s="98"/>
      <c r="J43" s="293"/>
      <c r="K43" s="296" t="s">
        <v>743</v>
      </c>
      <c r="L43" s="333" t="s">
        <v>747</v>
      </c>
      <c r="M43" s="297"/>
      <c r="N43" s="333" t="s">
        <v>698</v>
      </c>
      <c r="O43" s="298"/>
      <c r="P43" s="293"/>
      <c r="Q43" s="296" t="s">
        <v>743</v>
      </c>
      <c r="R43" s="333" t="s">
        <v>698</v>
      </c>
      <c r="S43" s="297"/>
      <c r="T43" s="333" t="s">
        <v>698</v>
      </c>
      <c r="U43" s="298"/>
      <c r="V43" s="293"/>
      <c r="W43" s="296" t="s">
        <v>743</v>
      </c>
      <c r="X43" s="333" t="s">
        <v>698</v>
      </c>
      <c r="Y43" s="297"/>
      <c r="Z43" s="333" t="s">
        <v>749</v>
      </c>
      <c r="AA43" s="298"/>
      <c r="AB43" s="98"/>
      <c r="AC43" s="261"/>
      <c r="AD43" s="261"/>
      <c r="AE43" s="259"/>
    </row>
    <row r="44" spans="1:31" ht="26.4">
      <c r="A44" s="145"/>
      <c r="B44" s="92"/>
      <c r="C44" s="93"/>
      <c r="D44" s="216"/>
      <c r="E44" s="262"/>
      <c r="F44" s="96"/>
      <c r="G44" s="96"/>
      <c r="H44" s="98"/>
      <c r="I44" s="98"/>
      <c r="J44" s="293"/>
      <c r="K44" s="296" t="s">
        <v>743</v>
      </c>
      <c r="L44" s="333" t="s">
        <v>698</v>
      </c>
      <c r="M44" s="297"/>
      <c r="N44" s="333" t="s">
        <v>698</v>
      </c>
      <c r="O44" s="298"/>
      <c r="P44" s="293"/>
      <c r="Q44" s="296" t="s">
        <v>743</v>
      </c>
      <c r="R44" s="333" t="s">
        <v>747</v>
      </c>
      <c r="S44" s="297"/>
      <c r="T44" s="333" t="s">
        <v>747</v>
      </c>
      <c r="U44" s="298"/>
      <c r="V44" s="293"/>
      <c r="W44" s="296" t="s">
        <v>743</v>
      </c>
      <c r="X44" s="333" t="s">
        <v>698</v>
      </c>
      <c r="Y44" s="297"/>
      <c r="Z44" s="333" t="s">
        <v>747</v>
      </c>
      <c r="AA44" s="298"/>
      <c r="AB44" s="98"/>
      <c r="AC44" s="261"/>
      <c r="AD44" s="261"/>
      <c r="AE44" s="259"/>
    </row>
    <row r="45" spans="1:31" ht="26.4">
      <c r="A45" s="145"/>
      <c r="B45" s="92"/>
      <c r="C45" s="93"/>
      <c r="D45" s="216"/>
      <c r="E45" s="262"/>
      <c r="F45" s="96"/>
      <c r="G45" s="96"/>
      <c r="H45" s="98"/>
      <c r="I45" s="98"/>
      <c r="J45" s="293"/>
      <c r="K45" s="296" t="s">
        <v>743</v>
      </c>
      <c r="L45" s="333" t="s">
        <v>698</v>
      </c>
      <c r="M45" s="297"/>
      <c r="N45" s="333" t="s">
        <v>749</v>
      </c>
      <c r="O45" s="298"/>
      <c r="P45" s="293"/>
      <c r="Q45" s="296" t="s">
        <v>743</v>
      </c>
      <c r="R45" s="333" t="s">
        <v>747</v>
      </c>
      <c r="S45" s="297"/>
      <c r="T45" s="333" t="s">
        <v>747</v>
      </c>
      <c r="U45" s="298"/>
      <c r="V45" s="293"/>
      <c r="W45" s="296" t="s">
        <v>743</v>
      </c>
      <c r="X45" s="333" t="s">
        <v>747</v>
      </c>
      <c r="Y45" s="297"/>
      <c r="Z45" s="333" t="s">
        <v>698</v>
      </c>
      <c r="AA45" s="298"/>
      <c r="AB45" s="98"/>
      <c r="AC45" s="261"/>
      <c r="AD45" s="261"/>
      <c r="AE45" s="259"/>
    </row>
    <row r="46" spans="1:31" ht="26.4">
      <c r="A46" s="145"/>
      <c r="B46" s="92"/>
      <c r="C46" s="93"/>
      <c r="D46" s="216"/>
      <c r="E46" s="262"/>
      <c r="F46" s="96"/>
      <c r="G46" s="96"/>
      <c r="H46" s="98"/>
      <c r="I46" s="98"/>
      <c r="J46" s="293"/>
      <c r="K46" s="296" t="s">
        <v>743</v>
      </c>
      <c r="L46" s="333" t="s">
        <v>747</v>
      </c>
      <c r="M46" s="297"/>
      <c r="N46" s="333" t="s">
        <v>698</v>
      </c>
      <c r="O46" s="298"/>
      <c r="P46" s="293"/>
      <c r="Q46" s="296" t="s">
        <v>743</v>
      </c>
      <c r="R46" s="333" t="s">
        <v>698</v>
      </c>
      <c r="S46" s="297"/>
      <c r="T46" s="333" t="s">
        <v>698</v>
      </c>
      <c r="U46" s="298"/>
      <c r="V46" s="293"/>
      <c r="W46" s="296" t="s">
        <v>743</v>
      </c>
      <c r="X46" s="333" t="s">
        <v>747</v>
      </c>
      <c r="Y46" s="297"/>
      <c r="Z46" s="333" t="s">
        <v>698</v>
      </c>
      <c r="AA46" s="298"/>
      <c r="AB46" s="98"/>
      <c r="AC46" s="261"/>
      <c r="AD46" s="261"/>
      <c r="AE46" s="259"/>
    </row>
    <row r="47" spans="1:31" ht="26.4">
      <c r="A47" s="145"/>
      <c r="B47" s="92"/>
      <c r="C47" s="93"/>
      <c r="D47" s="216"/>
      <c r="E47" s="262"/>
      <c r="F47" s="96"/>
      <c r="G47" s="96"/>
      <c r="H47" s="98"/>
      <c r="I47" s="98"/>
      <c r="J47" s="293"/>
      <c r="K47" s="296" t="s">
        <v>743</v>
      </c>
      <c r="L47" s="333" t="s">
        <v>698</v>
      </c>
      <c r="M47" s="297"/>
      <c r="N47" s="333" t="s">
        <v>698</v>
      </c>
      <c r="O47" s="298"/>
      <c r="P47" s="293"/>
      <c r="Q47" s="296" t="s">
        <v>743</v>
      </c>
      <c r="R47" s="333" t="s">
        <v>698</v>
      </c>
      <c r="S47" s="297"/>
      <c r="T47" s="333" t="s">
        <v>698</v>
      </c>
      <c r="U47" s="298"/>
      <c r="V47" s="293"/>
      <c r="W47" s="296" t="s">
        <v>743</v>
      </c>
      <c r="X47" s="333" t="s">
        <v>698</v>
      </c>
      <c r="Y47" s="297"/>
      <c r="Z47" s="333" t="s">
        <v>747</v>
      </c>
      <c r="AA47" s="298"/>
      <c r="AB47" s="98"/>
      <c r="AC47" s="261"/>
      <c r="AD47" s="261"/>
      <c r="AE47" s="259"/>
    </row>
    <row r="48" spans="1:31" ht="26.4">
      <c r="A48" s="145"/>
      <c r="B48" s="92"/>
      <c r="C48" s="93"/>
      <c r="D48" s="216"/>
      <c r="E48" s="262"/>
      <c r="F48" s="96"/>
      <c r="G48" s="96"/>
      <c r="H48" s="98"/>
      <c r="I48" s="98"/>
      <c r="J48" s="293"/>
      <c r="K48" s="296" t="s">
        <v>743</v>
      </c>
      <c r="L48" s="333" t="s">
        <v>698</v>
      </c>
      <c r="M48" s="297"/>
      <c r="N48" s="333" t="s">
        <v>698</v>
      </c>
      <c r="O48" s="298"/>
      <c r="P48" s="293"/>
      <c r="Q48" s="296" t="s">
        <v>743</v>
      </c>
      <c r="R48" s="333" t="s">
        <v>747</v>
      </c>
      <c r="S48" s="297"/>
      <c r="T48" s="333" t="s">
        <v>698</v>
      </c>
      <c r="U48" s="298"/>
      <c r="V48" s="293"/>
      <c r="W48" s="296" t="s">
        <v>743</v>
      </c>
      <c r="X48" s="333" t="s">
        <v>698</v>
      </c>
      <c r="Y48" s="297"/>
      <c r="Z48" s="333" t="s">
        <v>698</v>
      </c>
      <c r="AA48" s="298"/>
      <c r="AB48" s="98"/>
      <c r="AC48" s="261"/>
      <c r="AD48" s="261"/>
      <c r="AE48" s="259"/>
    </row>
    <row r="49" spans="1:31" ht="26.4">
      <c r="A49" s="145"/>
      <c r="B49" s="92"/>
      <c r="C49" s="93"/>
      <c r="D49" s="216"/>
      <c r="E49" s="262"/>
      <c r="F49" s="96"/>
      <c r="G49" s="96"/>
      <c r="H49" s="98"/>
      <c r="I49" s="98"/>
      <c r="J49" s="293"/>
      <c r="K49" s="296" t="s">
        <v>743</v>
      </c>
      <c r="L49" s="333" t="s">
        <v>747</v>
      </c>
      <c r="M49" s="297"/>
      <c r="N49" s="333" t="s">
        <v>749</v>
      </c>
      <c r="O49" s="298"/>
      <c r="P49" s="293"/>
      <c r="Q49" s="296" t="s">
        <v>743</v>
      </c>
      <c r="R49" s="333" t="s">
        <v>747</v>
      </c>
      <c r="S49" s="297"/>
      <c r="T49" s="333" t="s">
        <v>747</v>
      </c>
      <c r="U49" s="298"/>
      <c r="V49" s="293"/>
      <c r="W49" s="296" t="s">
        <v>743</v>
      </c>
      <c r="X49" s="333" t="s">
        <v>698</v>
      </c>
      <c r="Y49" s="297"/>
      <c r="Z49" s="333" t="s">
        <v>698</v>
      </c>
      <c r="AA49" s="298"/>
      <c r="AB49" s="98"/>
      <c r="AC49" s="261"/>
      <c r="AD49" s="261"/>
      <c r="AE49" s="259"/>
    </row>
    <row r="50" spans="1:31" ht="26.4">
      <c r="A50" s="145"/>
      <c r="B50" s="92"/>
      <c r="C50" s="93"/>
      <c r="D50" s="216"/>
      <c r="E50" s="262"/>
      <c r="F50" s="96"/>
      <c r="G50" s="96"/>
      <c r="H50" s="98"/>
      <c r="I50" s="98"/>
      <c r="J50" s="293"/>
      <c r="K50" s="296" t="s">
        <v>743</v>
      </c>
      <c r="L50" s="333" t="s">
        <v>747</v>
      </c>
      <c r="M50" s="297"/>
      <c r="N50" s="333" t="s">
        <v>698</v>
      </c>
      <c r="O50" s="298"/>
      <c r="P50" s="293"/>
      <c r="Q50" s="296" t="s">
        <v>743</v>
      </c>
      <c r="R50" s="333" t="s">
        <v>698</v>
      </c>
      <c r="S50" s="297"/>
      <c r="T50" s="333" t="s">
        <v>698</v>
      </c>
      <c r="U50" s="298"/>
      <c r="V50" s="293"/>
      <c r="W50" s="296" t="s">
        <v>743</v>
      </c>
      <c r="X50" s="333" t="s">
        <v>749</v>
      </c>
      <c r="Y50" s="297"/>
      <c r="Z50" s="333" t="s">
        <v>698</v>
      </c>
      <c r="AA50" s="298"/>
      <c r="AB50" s="98"/>
      <c r="AC50" s="261"/>
      <c r="AD50" s="261"/>
      <c r="AE50" s="259"/>
    </row>
    <row r="51" spans="1:31" ht="26.4">
      <c r="A51" s="145"/>
      <c r="B51" s="92"/>
      <c r="C51" s="93"/>
      <c r="D51" s="216"/>
      <c r="E51" s="262"/>
      <c r="F51" s="96"/>
      <c r="G51" s="96"/>
      <c r="H51" s="98"/>
      <c r="I51" s="98"/>
      <c r="J51" s="293"/>
      <c r="K51" s="296" t="s">
        <v>743</v>
      </c>
      <c r="L51" s="333" t="s">
        <v>749</v>
      </c>
      <c r="M51" s="297"/>
      <c r="N51" s="333" t="s">
        <v>698</v>
      </c>
      <c r="O51" s="298"/>
      <c r="P51" s="293"/>
      <c r="Q51" s="296" t="s">
        <v>743</v>
      </c>
      <c r="R51" s="333" t="s">
        <v>698</v>
      </c>
      <c r="S51" s="297"/>
      <c r="T51" s="333" t="s">
        <v>749</v>
      </c>
      <c r="U51" s="298"/>
      <c r="V51" s="293"/>
      <c r="W51" s="296" t="s">
        <v>743</v>
      </c>
      <c r="X51" s="333" t="s">
        <v>698</v>
      </c>
      <c r="Y51" s="297"/>
      <c r="Z51" s="333" t="s">
        <v>698</v>
      </c>
      <c r="AA51" s="298"/>
      <c r="AB51" s="98"/>
      <c r="AC51" s="261"/>
      <c r="AD51" s="261"/>
      <c r="AE51" s="259"/>
    </row>
    <row r="52" spans="1:31" ht="26.4">
      <c r="A52" s="145"/>
      <c r="B52" s="92"/>
      <c r="C52" s="93"/>
      <c r="D52" s="216"/>
      <c r="E52" s="262"/>
      <c r="F52" s="96"/>
      <c r="G52" s="96"/>
      <c r="H52" s="98"/>
      <c r="I52" s="98"/>
      <c r="J52" s="293"/>
      <c r="K52" s="296" t="s">
        <v>743</v>
      </c>
      <c r="L52" s="333" t="s">
        <v>698</v>
      </c>
      <c r="M52" s="297"/>
      <c r="N52" s="333" t="s">
        <v>698</v>
      </c>
      <c r="O52" s="298"/>
      <c r="P52" s="293"/>
      <c r="Q52" s="296" t="s">
        <v>743</v>
      </c>
      <c r="R52" s="333" t="s">
        <v>698</v>
      </c>
      <c r="S52" s="297"/>
      <c r="T52" s="333" t="s">
        <v>698</v>
      </c>
      <c r="U52" s="298"/>
      <c r="V52" s="293"/>
      <c r="W52" s="296" t="s">
        <v>743</v>
      </c>
      <c r="X52" s="333" t="s">
        <v>698</v>
      </c>
      <c r="Y52" s="297"/>
      <c r="Z52" s="333" t="s">
        <v>747</v>
      </c>
      <c r="AA52" s="298"/>
      <c r="AB52" s="98"/>
      <c r="AC52" s="261"/>
      <c r="AD52" s="261"/>
      <c r="AE52" s="259"/>
    </row>
    <row r="53" spans="1:31" ht="26.4">
      <c r="A53" s="145"/>
      <c r="B53" s="92"/>
      <c r="C53" s="93"/>
      <c r="D53" s="216"/>
      <c r="E53" s="262"/>
      <c r="F53" s="96"/>
      <c r="G53" s="96"/>
      <c r="H53" s="98"/>
      <c r="I53" s="98"/>
      <c r="J53" s="293"/>
      <c r="K53" s="296" t="s">
        <v>743</v>
      </c>
      <c r="L53" s="333" t="s">
        <v>698</v>
      </c>
      <c r="M53" s="297"/>
      <c r="N53" s="333" t="s">
        <v>747</v>
      </c>
      <c r="O53" s="298"/>
      <c r="P53" s="293"/>
      <c r="Q53" s="296" t="s">
        <v>743</v>
      </c>
      <c r="R53" s="333" t="s">
        <v>698</v>
      </c>
      <c r="S53" s="297"/>
      <c r="T53" s="333" t="s">
        <v>749</v>
      </c>
      <c r="U53" s="298"/>
      <c r="V53" s="293"/>
      <c r="W53" s="296" t="s">
        <v>743</v>
      </c>
      <c r="X53" s="333" t="s">
        <v>698</v>
      </c>
      <c r="Y53" s="297"/>
      <c r="Z53" s="333" t="s">
        <v>698</v>
      </c>
      <c r="AA53" s="298"/>
      <c r="AB53" s="98"/>
      <c r="AC53" s="261"/>
      <c r="AD53" s="261"/>
      <c r="AE53" s="259"/>
    </row>
    <row r="54" spans="1:31" ht="27" thickBot="1">
      <c r="A54" s="149"/>
      <c r="B54" s="111"/>
      <c r="C54" s="112"/>
      <c r="D54" s="219"/>
      <c r="E54" s="114"/>
      <c r="F54" s="119"/>
      <c r="G54" s="119"/>
      <c r="H54" s="121"/>
      <c r="I54" s="121"/>
      <c r="J54" s="293"/>
      <c r="K54" s="296" t="s">
        <v>743</v>
      </c>
      <c r="L54" s="333" t="s">
        <v>698</v>
      </c>
      <c r="M54" s="297"/>
      <c r="N54" s="333" t="s">
        <v>698</v>
      </c>
      <c r="O54" s="298"/>
      <c r="P54" s="293"/>
      <c r="Q54" s="296" t="s">
        <v>743</v>
      </c>
      <c r="R54" s="333" t="s">
        <v>698</v>
      </c>
      <c r="S54" s="297"/>
      <c r="T54" s="333" t="s">
        <v>698</v>
      </c>
      <c r="U54" s="298"/>
      <c r="V54" s="293"/>
      <c r="W54" s="296" t="s">
        <v>743</v>
      </c>
      <c r="X54" s="333" t="s">
        <v>749</v>
      </c>
      <c r="Y54" s="297"/>
      <c r="Z54" s="333" t="s">
        <v>698</v>
      </c>
      <c r="AA54" s="298"/>
      <c r="AB54" s="121"/>
      <c r="AC54" s="150"/>
      <c r="AD54" s="150"/>
      <c r="AE54" s="151"/>
    </row>
    <row r="55" spans="1:31" ht="13.8" thickTop="1">
      <c r="A55" s="1142" t="s">
        <v>34</v>
      </c>
      <c r="B55" s="1143"/>
      <c r="C55" s="152"/>
      <c r="D55" s="341" t="s">
        <v>2</v>
      </c>
      <c r="E55" s="153"/>
      <c r="F55" s="1135"/>
      <c r="G55" s="1135"/>
      <c r="H55" s="1117"/>
      <c r="I55" s="1117"/>
      <c r="J55" s="1117"/>
      <c r="K55" s="1118"/>
      <c r="L55" s="1118"/>
      <c r="M55" s="1118"/>
      <c r="N55" s="1118"/>
      <c r="O55" s="1119"/>
      <c r="P55" s="1117"/>
      <c r="Q55" s="1118"/>
      <c r="R55" s="1118"/>
      <c r="S55" s="1118"/>
      <c r="T55" s="1118"/>
      <c r="U55" s="1119"/>
      <c r="V55" s="1117"/>
      <c r="W55" s="1118"/>
      <c r="X55" s="1118"/>
      <c r="Y55" s="1118"/>
      <c r="Z55" s="1118"/>
      <c r="AA55" s="1119"/>
      <c r="AB55" s="1129"/>
      <c r="AC55" s="1129"/>
      <c r="AD55" s="1129"/>
      <c r="AE55" s="1227"/>
    </row>
    <row r="56" spans="1:31">
      <c r="A56" s="1144"/>
      <c r="B56" s="1145"/>
      <c r="C56" s="154"/>
      <c r="D56" s="334" t="s">
        <v>8</v>
      </c>
      <c r="E56" s="252"/>
      <c r="F56" s="1136"/>
      <c r="G56" s="1136"/>
      <c r="H56" s="1120"/>
      <c r="I56" s="1120"/>
      <c r="J56" s="1120"/>
      <c r="K56" s="1121"/>
      <c r="L56" s="1121"/>
      <c r="M56" s="1121"/>
      <c r="N56" s="1121"/>
      <c r="O56" s="1122"/>
      <c r="P56" s="1120"/>
      <c r="Q56" s="1121"/>
      <c r="R56" s="1121"/>
      <c r="S56" s="1121"/>
      <c r="T56" s="1121"/>
      <c r="U56" s="1122"/>
      <c r="V56" s="1120"/>
      <c r="W56" s="1121"/>
      <c r="X56" s="1121"/>
      <c r="Y56" s="1121"/>
      <c r="Z56" s="1121"/>
      <c r="AA56" s="1122"/>
      <c r="AB56" s="1127"/>
      <c r="AC56" s="1130"/>
      <c r="AD56" s="1130"/>
      <c r="AE56" s="1228"/>
    </row>
    <row r="57" spans="1:31" ht="13.8" thickBot="1">
      <c r="A57" s="1146"/>
      <c r="B57" s="1147"/>
      <c r="C57" s="155"/>
      <c r="D57" s="337" t="s">
        <v>10</v>
      </c>
      <c r="E57" s="156"/>
      <c r="F57" s="1137"/>
      <c r="G57" s="1137"/>
      <c r="H57" s="1123"/>
      <c r="I57" s="1123"/>
      <c r="J57" s="1123"/>
      <c r="K57" s="1124"/>
      <c r="L57" s="1124"/>
      <c r="M57" s="1124"/>
      <c r="N57" s="1124"/>
      <c r="O57" s="1125"/>
      <c r="P57" s="1123"/>
      <c r="Q57" s="1124"/>
      <c r="R57" s="1124"/>
      <c r="S57" s="1124"/>
      <c r="T57" s="1124"/>
      <c r="U57" s="1125"/>
      <c r="V57" s="1123"/>
      <c r="W57" s="1124"/>
      <c r="X57" s="1124"/>
      <c r="Y57" s="1124"/>
      <c r="Z57" s="1124"/>
      <c r="AA57" s="1125"/>
      <c r="AB57" s="1128"/>
      <c r="AC57" s="1131"/>
      <c r="AD57" s="1131"/>
      <c r="AE57" s="1229"/>
    </row>
    <row r="58" spans="1:31" ht="20.25" customHeight="1">
      <c r="A58" s="286"/>
      <c r="AC58" s="69"/>
      <c r="AD58" s="69"/>
      <c r="AE58" s="69"/>
    </row>
    <row r="59" spans="1:31" ht="20.25" customHeight="1">
      <c r="A59" s="286"/>
      <c r="AC59" s="266"/>
      <c r="AD59" s="266"/>
      <c r="AE59" s="266"/>
    </row>
    <row r="60" spans="1:31" ht="20.25" customHeight="1">
      <c r="A60" s="287"/>
      <c r="B60" s="263"/>
      <c r="C60" s="271"/>
      <c r="D60" s="271"/>
      <c r="E60" s="271"/>
      <c r="F60" s="271"/>
      <c r="G60" s="271"/>
      <c r="H60" s="263"/>
      <c r="I60" s="263"/>
      <c r="J60" s="263"/>
      <c r="K60" s="263"/>
      <c r="L60" s="263"/>
      <c r="M60" s="263"/>
      <c r="N60" s="263"/>
      <c r="O60" s="263"/>
      <c r="P60" s="263"/>
      <c r="Q60" s="263"/>
      <c r="R60" s="263"/>
      <c r="S60" s="263"/>
      <c r="T60" s="263"/>
      <c r="U60" s="263"/>
      <c r="V60" s="263"/>
      <c r="W60" s="263"/>
      <c r="X60" s="263"/>
      <c r="Y60" s="263"/>
      <c r="Z60" s="263"/>
      <c r="AA60" s="263"/>
      <c r="AB60" s="263"/>
      <c r="AC60" s="266"/>
      <c r="AD60" s="266"/>
      <c r="AE60" s="266"/>
    </row>
    <row r="61" spans="1:31" ht="20.25" customHeight="1">
      <c r="A61" s="287"/>
      <c r="AC61" s="266"/>
      <c r="AD61" s="266"/>
      <c r="AE61" s="266"/>
    </row>
    <row r="62" spans="1:31">
      <c r="AC62" s="266"/>
      <c r="AD62" s="266"/>
      <c r="AE62" s="266"/>
    </row>
    <row r="63" spans="1:31">
      <c r="AC63" s="266"/>
      <c r="AD63" s="266"/>
      <c r="AE63" s="266"/>
    </row>
    <row r="64" spans="1:31">
      <c r="AC64" s="266"/>
      <c r="AD64" s="266"/>
      <c r="AE64" s="266"/>
    </row>
    <row r="65" spans="29:31">
      <c r="AC65" s="266"/>
      <c r="AD65" s="266"/>
      <c r="AE65" s="266"/>
    </row>
    <row r="66" spans="29:31">
      <c r="AC66" s="266"/>
      <c r="AD66" s="266"/>
      <c r="AE66" s="266"/>
    </row>
    <row r="67" spans="29:31">
      <c r="AC67" s="266"/>
      <c r="AD67" s="266"/>
      <c r="AE67" s="266"/>
    </row>
    <row r="68" spans="29:31">
      <c r="AC68" s="266"/>
      <c r="AD68" s="266"/>
      <c r="AE68" s="266"/>
    </row>
    <row r="69" spans="29:31">
      <c r="AE69" s="1225"/>
    </row>
    <row r="70" spans="29:31">
      <c r="AE70" s="1225"/>
    </row>
    <row r="71" spans="29:31">
      <c r="AE71" s="1225"/>
    </row>
    <row r="72" spans="29:31">
      <c r="AE72" s="1225"/>
    </row>
    <row r="73" spans="29:31">
      <c r="AE73" s="1225"/>
    </row>
    <row r="74" spans="29:31">
      <c r="AE74" s="1225"/>
    </row>
    <row r="75" spans="29:31">
      <c r="AE75" s="1225"/>
    </row>
    <row r="76" spans="29:31">
      <c r="AE76" s="1225"/>
    </row>
    <row r="77" spans="29:31">
      <c r="AE77" s="1225"/>
    </row>
  </sheetData>
  <customSheetViews>
    <customSheetView guid="{7A00AC99-C952-49F6-B680-B603633D281E}"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customSheetView>
    <customSheetView guid="{00C02763-35C5-46C5-838A-029350C097CB}"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2"/>
      <headerFooter differentFirst="1" alignWithMargins="0">
        <oddHeader xml:space="preserve">&amp;L&amp;18様式２&amp;R&amp;"ＭＳ Ｐゴシック,太字"&amp;16 </oddHeader>
        <oddFooter>&amp;C&amp;P/&amp;N</oddFooter>
        <firstHeader>&amp;L&amp;18様式２</firstHeader>
      </headerFooter>
    </customSheetView>
    <customSheetView guid="{91C2A9E4-FF26-4931-8E34-D820D22EBFE1}"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3"/>
      <headerFooter differentFirst="1" alignWithMargins="0">
        <oddHeader xml:space="preserve">&amp;L&amp;18様式２&amp;R&amp;"ＭＳ Ｐゴシック,太字"&amp;16 </oddHeader>
        <oddFooter>&amp;C&amp;P/&amp;N</oddFooter>
        <firstHeader>&amp;L&amp;18様式２</firstHeader>
      </headerFooter>
    </customSheetView>
    <customSheetView guid="{EFE33A2F-60D7-4D3D-ADD4-BE01598E99BC}"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4"/>
      <headerFooter differentFirst="1" alignWithMargins="0">
        <oddHeader xml:space="preserve">&amp;L&amp;18様式２&amp;R&amp;"ＭＳ Ｐゴシック,太字"&amp;16 </oddHeader>
        <oddFooter>&amp;C&amp;P/&amp;N</oddFooter>
        <firstHeader>&amp;L&amp;18様式２</firstHeader>
      </headerFooter>
    </customSheetView>
    <customSheetView guid="{E43E7C0D-6C6B-4033-B8B4-4825F835CEA2}"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5"/>
      <headerFooter differentFirst="1" alignWithMargins="0">
        <oddHeader xml:space="preserve">&amp;L&amp;18様式２&amp;R&amp;"ＭＳ Ｐゴシック,太字"&amp;16 </oddHeader>
        <oddFooter>&amp;C&amp;P/&amp;N</oddFooter>
        <firstHeader>&amp;L&amp;18様式２</firstHeader>
      </headerFooter>
    </customSheetView>
    <customSheetView guid="{67D00834-D6C2-4B8A-8E69-334E66599ADB}"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6"/>
      <headerFooter differentFirst="1" alignWithMargins="0">
        <oddHeader xml:space="preserve">&amp;L&amp;18様式２&amp;R&amp;"ＭＳ Ｐゴシック,太字"&amp;16 </oddHeader>
        <oddFooter>&amp;C&amp;P/&amp;N</oddFooter>
        <firstHeader>&amp;L&amp;18様式２</firstHeader>
      </headerFooter>
    </customSheetView>
    <customSheetView guid="{4FB8370B-FC8A-467B-B796-3BD25ABEA806}"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7"/>
      <headerFooter differentFirst="1" alignWithMargins="0">
        <oddHeader xml:space="preserve">&amp;L&amp;18様式２&amp;R&amp;"ＭＳ Ｐゴシック,太字"&amp;16 </oddHeader>
        <oddFooter>&amp;C&amp;P/&amp;N</oddFooter>
        <firstHeader>&amp;L&amp;18様式２</firstHeader>
      </headerFooter>
    </customSheetView>
    <customSheetView guid="{6ED85C4B-DE61-48B6-BF5D-2E0266484EC0}"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8"/>
      <headerFooter differentFirst="1" alignWithMargins="0">
        <oddHeader xml:space="preserve">&amp;L&amp;18様式２&amp;R&amp;"ＭＳ Ｐゴシック,太字"&amp;16 </oddHeader>
        <oddFooter>&amp;C&amp;P/&amp;N</oddFooter>
        <firstHeader>&amp;L&amp;18様式２</firstHeader>
      </headerFooter>
    </customSheetView>
    <customSheetView guid="{48A8C26C-2E6C-4496-99DA-F5181B6D5F4F}"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9"/>
      <headerFooter differentFirst="1" alignWithMargins="0">
        <oddHeader xml:space="preserve">&amp;L&amp;18様式２&amp;R&amp;"ＭＳ Ｐゴシック,太字"&amp;16 </oddHeader>
        <oddFooter>&amp;C&amp;P/&amp;N</oddFooter>
        <firstHeader>&amp;L&amp;18様式２</firstHeader>
      </headerFooter>
    </customSheetView>
    <customSheetView guid="{F75EB0C6-A5CF-4E65-9A79-1E3C11FE9EE9}"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10"/>
      <headerFooter differentFirst="1" alignWithMargins="0">
        <oddHeader xml:space="preserve">&amp;L&amp;18様式２&amp;R&amp;"ＭＳ Ｐゴシック,太字"&amp;16 </oddHeader>
        <oddFooter>&amp;C&amp;P/&amp;N</oddFooter>
        <firstHeader>&amp;L&amp;18様式２</firstHeader>
      </headerFooter>
    </customSheetView>
    <customSheetView guid="{7C6D8C4C-C6E2-46B1-A54F-21DB550C5D06}"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11"/>
      <headerFooter differentFirst="1" alignWithMargins="0">
        <oddHeader xml:space="preserve">&amp;L&amp;18様式２&amp;R&amp;"ＭＳ Ｐゴシック,太字"&amp;16 </oddHeader>
        <oddFooter>&amp;C&amp;P/&amp;N</oddFooter>
        <firstHeader>&amp;L&amp;18様式２</firstHeader>
      </headerFooter>
    </customSheetView>
    <customSheetView guid="{686C140A-BC75-474C-B323-DE7E7673703D}"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12"/>
      <headerFooter differentFirst="1" alignWithMargins="0">
        <oddHeader xml:space="preserve">&amp;L&amp;18様式２&amp;R&amp;"ＭＳ Ｐゴシック,太字"&amp;16 </oddHeader>
        <oddFooter>&amp;C&amp;P/&amp;N</oddFooter>
        <firstHeader>&amp;L&amp;18様式２</firstHeader>
      </headerFooter>
    </customSheetView>
    <customSheetView guid="{746F9C95-3230-4510-AA85-993064D6DE50}"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13"/>
      <headerFooter differentFirst="1" alignWithMargins="0">
        <oddHeader xml:space="preserve">&amp;L&amp;18様式２&amp;R&amp;"ＭＳ Ｐゴシック,太字"&amp;16 </oddHeader>
        <oddFooter>&amp;C&amp;P/&amp;N</oddFooter>
        <firstHeader>&amp;L&amp;18様式２</firstHeader>
      </headerFooter>
    </customSheetView>
    <customSheetView guid="{286AEFDA-F5F6-4CD4-928C-1D5BCF3D5A02}"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14"/>
      <headerFooter differentFirst="1" alignWithMargins="0">
        <oddHeader xml:space="preserve">&amp;L&amp;18様式２&amp;R&amp;"ＭＳ Ｐゴシック,太字"&amp;16 </oddHeader>
        <oddFooter>&amp;C&amp;P/&amp;N</oddFooter>
        <firstHeader>&amp;L&amp;18様式２</firstHeader>
      </headerFooter>
    </customSheetView>
    <customSheetView guid="{BA237893-A2F8-4207-BB82-F1421F582871}"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15"/>
      <headerFooter differentFirst="1" alignWithMargins="0">
        <oddHeader xml:space="preserve">&amp;L&amp;18様式２&amp;R&amp;"ＭＳ Ｐゴシック,太字"&amp;16 </oddHeader>
        <oddFooter>&amp;C&amp;P/&amp;N</oddFooter>
        <firstHeader>&amp;L&amp;18様式２</firstHeader>
      </headerFooter>
    </customSheetView>
    <customSheetView guid="{077E155F-B449-49DB-BF13-C9D7D3AF2E17}"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16"/>
      <headerFooter differentFirst="1" alignWithMargins="0">
        <oddHeader xml:space="preserve">&amp;L&amp;18様式２&amp;R&amp;"ＭＳ Ｐゴシック,太字"&amp;16 </oddHeader>
        <oddFooter>&amp;C&amp;P/&amp;N</oddFooter>
        <firstHeader>&amp;L&amp;18様式２</firstHeader>
      </headerFooter>
    </customSheetView>
    <customSheetView guid="{474F27B7-45F4-48F1-B2C8-AED018DE879B}"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17"/>
      <headerFooter differentFirst="1" alignWithMargins="0">
        <oddHeader xml:space="preserve">&amp;L&amp;18様式２&amp;R&amp;"ＭＳ Ｐゴシック,太字"&amp;16 </oddHeader>
        <oddFooter>&amp;C&amp;P/&amp;N</oddFooter>
        <firstHeader>&amp;L&amp;18様式２</firstHeader>
      </headerFooter>
    </customSheetView>
    <customSheetView guid="{6763DF27-DDE4-4EA2-8175-3EE308949750}"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18"/>
      <headerFooter differentFirst="1" alignWithMargins="0">
        <oddHeader xml:space="preserve">&amp;L&amp;18様式２&amp;R&amp;"ＭＳ Ｐゴシック,太字"&amp;16 </oddHeader>
        <oddFooter>&amp;C&amp;P/&amp;N</oddFooter>
        <firstHeader>&amp;L&amp;18様式２</firstHeader>
      </headerFooter>
    </customSheetView>
    <customSheetView guid="{F37EB29B-9E49-46EA-A856-4BA0907C136B}"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19"/>
      <headerFooter differentFirst="1" alignWithMargins="0">
        <oddHeader xml:space="preserve">&amp;L&amp;18様式２&amp;R&amp;"ＭＳ Ｐゴシック,太字"&amp;16 </oddHeader>
        <oddFooter>&amp;C&amp;P/&amp;N</oddFooter>
        <firstHeader>&amp;L&amp;18様式２</firstHeader>
      </headerFooter>
    </customSheetView>
    <customSheetView guid="{B8EAC03D-9BA8-4F69-9756-0FBB8602DF8A}"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20"/>
      <headerFooter differentFirst="1" alignWithMargins="0">
        <oddHeader xml:space="preserve">&amp;L&amp;18様式２&amp;R&amp;"ＭＳ Ｐゴシック,太字"&amp;16 </oddHeader>
        <oddFooter>&amp;C&amp;P/&amp;N</oddFooter>
        <firstHeader>&amp;L&amp;18様式２</firstHeader>
      </headerFooter>
    </customSheetView>
    <customSheetView guid="{DA22CB91-4B6B-48B0-8325-CFB8631D4CDF}"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21"/>
      <headerFooter differentFirst="1" alignWithMargins="0">
        <oddHeader xml:space="preserve">&amp;L&amp;18様式２&amp;R&amp;"ＭＳ Ｐゴシック,太字"&amp;16 </oddHeader>
        <oddFooter>&amp;C&amp;P/&amp;N</oddFooter>
        <firstHeader>&amp;L&amp;18様式２</firstHeader>
      </headerFooter>
    </customSheetView>
    <customSheetView guid="{8D14B127-CE46-44DC-9A06-6C91B7006001}"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22"/>
      <headerFooter differentFirst="1" alignWithMargins="0">
        <oddHeader xml:space="preserve">&amp;L&amp;18様式２&amp;R&amp;"ＭＳ Ｐゴシック,太字"&amp;16 </oddHeader>
        <oddFooter>&amp;C&amp;P/&amp;N</oddFooter>
        <firstHeader>&amp;L&amp;18様式２</firstHeader>
      </headerFooter>
    </customSheetView>
    <customSheetView guid="{195120EB-34BA-408A-A974-091C66DFAB94}"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23"/>
      <headerFooter differentFirst="1" alignWithMargins="0">
        <oddHeader xml:space="preserve">&amp;L&amp;18様式２&amp;R&amp;"ＭＳ Ｐゴシック,太字"&amp;16 </oddHeader>
        <oddFooter>&amp;C&amp;P/&amp;N</oddFooter>
        <firstHeader>&amp;L&amp;18様式２</firstHeader>
      </headerFooter>
    </customSheetView>
    <customSheetView guid="{ED8D1864-DD4E-4697-90C3-07BD2751C295}"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24"/>
      <headerFooter differentFirst="1" alignWithMargins="0">
        <oddHeader xml:space="preserve">&amp;L&amp;18様式２&amp;R&amp;"ＭＳ Ｐゴシック,太字"&amp;16 </oddHeader>
        <oddFooter>&amp;C&amp;P/&amp;N</oddFooter>
        <firstHeader>&amp;L&amp;18様式２</firstHeader>
      </headerFooter>
    </customSheetView>
    <customSheetView guid="{9A692187-2967-4324-A35E-908BAEC51B2A}"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25"/>
      <headerFooter differentFirst="1" alignWithMargins="0">
        <oddHeader xml:space="preserve">&amp;L&amp;18様式２&amp;R&amp;"ＭＳ Ｐゴシック,太字"&amp;16 </oddHeader>
        <oddFooter>&amp;C&amp;P/&amp;N</oddFooter>
        <firstHeader>&amp;L&amp;18様式２</firstHeader>
      </headerFooter>
    </customSheetView>
    <customSheetView guid="{A763937E-446A-4928-8F42-29A905B91EDA}"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26"/>
      <headerFooter differentFirst="1" alignWithMargins="0">
        <oddHeader xml:space="preserve">&amp;L&amp;18様式２&amp;R&amp;"ＭＳ Ｐゴシック,太字"&amp;16 </oddHeader>
        <oddFooter>&amp;C&amp;P/&amp;N</oddFooter>
        <firstHeader>&amp;L&amp;18様式２</firstHeader>
      </headerFooter>
    </customSheetView>
    <customSheetView guid="{6CB4CA19-3EC0-4518-BCA3-526291B5F29A}"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27"/>
      <headerFooter differentFirst="1" alignWithMargins="0">
        <oddHeader xml:space="preserve">&amp;L&amp;18様式２&amp;R&amp;"ＭＳ Ｐゴシック,太字"&amp;16 </oddHeader>
        <oddFooter>&amp;C&amp;P/&amp;N</oddFooter>
        <firstHeader>&amp;L&amp;18様式２</firstHeader>
      </headerFooter>
    </customSheetView>
    <customSheetView guid="{2212A5A9-6870-48B3-AE1E-E100CE10C9A6}"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28"/>
      <headerFooter differentFirst="1" alignWithMargins="0">
        <oddHeader xml:space="preserve">&amp;L&amp;18様式２&amp;R&amp;"ＭＳ Ｐゴシック,太字"&amp;16 </oddHeader>
        <oddFooter>&amp;C&amp;P/&amp;N</oddFooter>
        <firstHeader>&amp;L&amp;18様式２</firstHeader>
      </headerFooter>
    </customSheetView>
    <customSheetView guid="{AEA5DD58-BC63-4BF6-8024-5E428F44863F}"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29"/>
      <headerFooter differentFirst="1" alignWithMargins="0">
        <oddHeader xml:space="preserve">&amp;L&amp;18様式２&amp;R&amp;"ＭＳ Ｐゴシック,太字"&amp;16 </oddHeader>
        <oddFooter>&amp;C&amp;P/&amp;N</oddFooter>
        <firstHeader>&amp;L&amp;18様式２</firstHeader>
      </headerFooter>
    </customSheetView>
    <customSheetView guid="{A9740F7C-916A-418C-A166-87E83260F243}"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30"/>
      <headerFooter differentFirst="1" alignWithMargins="0">
        <oddHeader xml:space="preserve">&amp;L&amp;18様式２&amp;R&amp;"ＭＳ Ｐゴシック,太字"&amp;16 </oddHeader>
        <oddFooter>&amp;C&amp;P/&amp;N</oddFooter>
        <firstHeader>&amp;L&amp;18様式２</firstHeader>
      </headerFooter>
    </customSheetView>
    <customSheetView guid="{1904D5FA-AADE-4FD2-BC03-EEF6842D3E08}"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31"/>
      <headerFooter differentFirst="1" alignWithMargins="0">
        <oddHeader xml:space="preserve">&amp;L&amp;18様式２&amp;R&amp;"ＭＳ Ｐゴシック,太字"&amp;16 </oddHeader>
        <oddFooter>&amp;C&amp;P/&amp;N</oddFooter>
        <firstHeader>&amp;L&amp;18様式２</firstHeader>
      </headerFooter>
    </customSheetView>
    <customSheetView guid="{8DB54C10-352E-414D-9A6C-249EC46D6C07}"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32"/>
      <headerFooter differentFirst="1" alignWithMargins="0">
        <oddHeader xml:space="preserve">&amp;L&amp;18様式２&amp;R&amp;"ＭＳ Ｐゴシック,太字"&amp;16 </oddHeader>
        <oddFooter>&amp;C&amp;P/&amp;N</oddFooter>
        <firstHeader>&amp;L&amp;18様式２</firstHeader>
      </headerFooter>
    </customSheetView>
    <customSheetView guid="{9FAA8A35-559A-4FA9-A8D5-72C61E918D9F}"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33"/>
      <headerFooter differentFirst="1" alignWithMargins="0">
        <oddHeader xml:space="preserve">&amp;L&amp;18様式２&amp;R&amp;"ＭＳ Ｐゴシック,太字"&amp;16 </oddHeader>
        <oddFooter>&amp;C&amp;P/&amp;N</oddFooter>
        <firstHeader>&amp;L&amp;18様式２</firstHeader>
      </headerFooter>
    </customSheetView>
    <customSheetView guid="{9B0902EB-ECDB-4FB0-A950-3C02467C2C15}"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34"/>
      <headerFooter differentFirst="1" alignWithMargins="0">
        <oddHeader xml:space="preserve">&amp;L&amp;18様式２&amp;R&amp;"ＭＳ Ｐゴシック,太字"&amp;16 </oddHeader>
        <oddFooter>&amp;C&amp;P/&amp;N</oddFooter>
        <firstHeader>&amp;L&amp;18様式２</firstHeader>
      </headerFooter>
    </customSheetView>
    <customSheetView guid="{661C07BE-73CE-497F-8606-4ABE0DAD5073}"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35"/>
      <headerFooter differentFirst="1" alignWithMargins="0">
        <oddHeader xml:space="preserve">&amp;L&amp;18様式２&amp;R&amp;"ＭＳ Ｐゴシック,太字"&amp;16 </oddHeader>
        <oddFooter>&amp;C&amp;P/&amp;N</oddFooter>
        <firstHeader>&amp;L&amp;18様式２</firstHeader>
      </headerFooter>
    </customSheetView>
    <customSheetView guid="{623A4A86-A924-4368-AA11-17C4CF89F9A4}"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36"/>
      <headerFooter differentFirst="1" alignWithMargins="0">
        <oddHeader xml:space="preserve">&amp;L&amp;18様式２&amp;R&amp;"ＭＳ Ｐゴシック,太字"&amp;16 </oddHeader>
        <oddFooter>&amp;C&amp;P/&amp;N</oddFooter>
        <firstHeader>&amp;L&amp;18様式２</firstHeader>
      </headerFooter>
    </customSheetView>
    <customSheetView guid="{92EA7FDE-D898-4697-9738-36577187C2B0}" scale="70" showPageBreaks="1" printArea="1" state="hidden" view="pageBreakPreview" topLeftCell="A22">
      <selection activeCell="A4" sqref="A4"/>
      <pageMargins left="0.39370078740157483" right="0.39370078740157483" top="0.78740157480314965" bottom="0.59055118110236227" header="0.51181102362204722" footer="0.39370078740157483"/>
      <printOptions horizontalCentered="1"/>
      <pageSetup paperSize="8" scale="63" orientation="landscape" cellComments="asDisplayed" horizontalDpi="300" verticalDpi="300" r:id="rId37"/>
      <headerFooter differentFirst="1" alignWithMargins="0">
        <oddHeader xml:space="preserve">&amp;L&amp;18様式２&amp;R&amp;"ＭＳ Ｐゴシック,太字"&amp;16 </oddHeader>
        <oddFooter>&amp;C&amp;P/&amp;N</oddFooter>
        <firstHeader>&amp;L&amp;18様式２</firstHeader>
      </headerFooter>
    </customSheetView>
  </customSheetViews>
  <mergeCells count="32">
    <mergeCell ref="J4:AE4"/>
    <mergeCell ref="A5:A7"/>
    <mergeCell ref="B5:B7"/>
    <mergeCell ref="C5:C7"/>
    <mergeCell ref="D5:D7"/>
    <mergeCell ref="E5:E7"/>
    <mergeCell ref="F5:F7"/>
    <mergeCell ref="G5:G7"/>
    <mergeCell ref="H5:H7"/>
    <mergeCell ref="I5:I7"/>
    <mergeCell ref="J55:O57"/>
    <mergeCell ref="J5:AB6"/>
    <mergeCell ref="AC5:AC7"/>
    <mergeCell ref="AD5:AD7"/>
    <mergeCell ref="AE5:AE7"/>
    <mergeCell ref="J7:O7"/>
    <mergeCell ref="P7:U7"/>
    <mergeCell ref="V7:AA7"/>
    <mergeCell ref="A55:B57"/>
    <mergeCell ref="F55:F57"/>
    <mergeCell ref="G55:G57"/>
    <mergeCell ref="H55:H57"/>
    <mergeCell ref="I55:I57"/>
    <mergeCell ref="AE69:AE71"/>
    <mergeCell ref="AE72:AE74"/>
    <mergeCell ref="AE75:AE77"/>
    <mergeCell ref="P55:U57"/>
    <mergeCell ref="V55:AA57"/>
    <mergeCell ref="AB55:AB57"/>
    <mergeCell ref="AC55:AC57"/>
    <mergeCell ref="AD55:AD57"/>
    <mergeCell ref="AE55:AE57"/>
  </mergeCells>
  <phoneticPr fontId="13"/>
  <dataValidations count="4">
    <dataValidation type="list" allowBlank="1" showInputMessage="1" showErrorMessage="1" sqref="Q9:Q17 W9:W17 K9:K17 Q19:Q54 W19:W54 K19:K54">
      <formula1>"新30,新31"</formula1>
    </dataValidation>
    <dataValidation type="whole" allowBlank="1" showInputMessage="1" showErrorMessage="1" sqref="U10:U17 AA10:AA17 O10:O17 U19:U54 AA19:AA54 O19:O54">
      <formula1>0</formula1>
      <formula2>99</formula2>
    </dataValidation>
    <dataValidation type="list" allowBlank="1" showInputMessage="1" showErrorMessage="1" sqref="V9:V17 V19:V54 J19:J54 J9:J17 P9:P17 P19:P54">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D8:AE54 AC58:AE68 AC8:AC55">
      <formula1>"○, 　,"</formula1>
    </dataValidation>
  </dataValidations>
  <printOptions horizontalCentered="1"/>
  <pageMargins left="0.39370078740157483" right="0.39370078740157483" top="0.78740157480314965" bottom="0.59055118110236227" header="0.51181102362204722" footer="0.39370078740157483"/>
  <pageSetup paperSize="8" scale="63" orientation="landscape" cellComments="asDisplayed" horizontalDpi="300" verticalDpi="300" r:id="rId38"/>
  <headerFooter differentFirst="1" alignWithMargins="0">
    <oddHeader xml:space="preserve">&amp;L&amp;18様式２&amp;R&amp;"ＭＳ Ｐゴシック,太字"&amp;16 </oddHeader>
    <oddFooter>&amp;C&amp;P/&amp;N</oddFooter>
    <firstHeader>&amp;L&amp;18様式２</firstHeader>
  </headerFooter>
  <drawing r:id="rId39"/>
  <legacyDrawing r:id="rId4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AS47"/>
  <sheetViews>
    <sheetView view="pageBreakPreview" topLeftCell="A25" zoomScale="70" zoomScaleNormal="70" zoomScaleSheetLayoutView="70" zoomScalePageLayoutView="60" workbookViewId="0">
      <selection activeCell="D36" sqref="D36"/>
    </sheetView>
  </sheetViews>
  <sheetFormatPr defaultColWidth="9" defaultRowHeight="13.2"/>
  <cols>
    <col min="1" max="1" width="11.109375" style="2" customWidth="1"/>
    <col min="2" max="2" width="56.88671875" style="2" customWidth="1"/>
    <col min="3" max="3" width="45.88671875" style="2" customWidth="1"/>
    <col min="4" max="4" width="15" style="865" customWidth="1"/>
    <col min="5" max="5" width="46.109375" style="2" customWidth="1"/>
    <col min="6" max="6" width="17.88671875" style="2" customWidth="1"/>
    <col min="7" max="7" width="16.88671875" style="2" customWidth="1"/>
    <col min="8" max="8" width="40.88671875" style="2" customWidth="1"/>
    <col min="9" max="10" width="4.88671875" style="2" customWidth="1"/>
    <col min="11" max="11" width="5" style="2" customWidth="1"/>
    <col min="12" max="19" width="5" style="278" customWidth="1"/>
    <col min="20" max="20" width="11.109375" style="162" customWidth="1"/>
    <col min="21" max="16384" width="9" style="2"/>
  </cols>
  <sheetData>
    <row r="1" spans="1:31" ht="21">
      <c r="A1" s="25" t="s">
        <v>2224</v>
      </c>
    </row>
    <row r="2" spans="1:31" ht="14.1" customHeight="1"/>
    <row r="3" spans="1:31" ht="19.2">
      <c r="A3" s="17" t="s">
        <v>159</v>
      </c>
    </row>
    <row r="4" spans="1:31" ht="13.8" thickBot="1">
      <c r="A4" s="360"/>
      <c r="B4" s="3"/>
      <c r="C4" s="1"/>
      <c r="D4" s="866"/>
      <c r="E4" s="1"/>
      <c r="F4" s="1"/>
      <c r="G4" s="14"/>
      <c r="H4" s="1202" t="s">
        <v>75</v>
      </c>
      <c r="I4" s="1202"/>
      <c r="J4" s="1202"/>
      <c r="K4" s="1203"/>
      <c r="L4" s="294"/>
      <c r="M4" s="294"/>
      <c r="N4" s="294"/>
      <c r="O4" s="294"/>
      <c r="P4" s="294"/>
      <c r="Q4" s="294"/>
      <c r="R4" s="294"/>
      <c r="S4" s="34"/>
    </row>
    <row r="5" spans="1:31" ht="20.25" customHeight="1">
      <c r="A5" s="1268" t="s">
        <v>65</v>
      </c>
      <c r="B5" s="1271" t="s">
        <v>70</v>
      </c>
      <c r="C5" s="1276" t="s">
        <v>99</v>
      </c>
      <c r="D5" s="1279" t="s">
        <v>1221</v>
      </c>
      <c r="E5" s="1271" t="s">
        <v>0</v>
      </c>
      <c r="F5" s="1271" t="s">
        <v>56</v>
      </c>
      <c r="G5" s="1256" t="s">
        <v>35</v>
      </c>
      <c r="H5" s="1248" t="s">
        <v>36</v>
      </c>
      <c r="I5" s="1192" t="s">
        <v>135</v>
      </c>
      <c r="J5" s="1192" t="s">
        <v>136</v>
      </c>
      <c r="K5" s="1195" t="s">
        <v>126</v>
      </c>
      <c r="L5" s="1282" t="s">
        <v>678</v>
      </c>
      <c r="M5" s="1283"/>
      <c r="N5" s="1283"/>
      <c r="O5" s="1283"/>
      <c r="P5" s="1283"/>
      <c r="Q5" s="1283"/>
      <c r="R5" s="1283"/>
      <c r="S5" s="1284"/>
    </row>
    <row r="6" spans="1:31" ht="20.25" customHeight="1">
      <c r="A6" s="1269"/>
      <c r="B6" s="1272"/>
      <c r="C6" s="1277"/>
      <c r="D6" s="1280"/>
      <c r="E6" s="1272"/>
      <c r="F6" s="1274"/>
      <c r="G6" s="1249"/>
      <c r="H6" s="1249"/>
      <c r="I6" s="1193"/>
      <c r="J6" s="1253"/>
      <c r="K6" s="1251"/>
      <c r="L6" s="1285"/>
      <c r="M6" s="1286"/>
      <c r="N6" s="1286"/>
      <c r="O6" s="1286"/>
      <c r="P6" s="1286"/>
      <c r="Q6" s="1286"/>
      <c r="R6" s="1286"/>
      <c r="S6" s="1287"/>
    </row>
    <row r="7" spans="1:31" ht="20.25" customHeight="1" thickBot="1">
      <c r="A7" s="1270"/>
      <c r="B7" s="1273"/>
      <c r="C7" s="1278"/>
      <c r="D7" s="1281"/>
      <c r="E7" s="1273"/>
      <c r="F7" s="1275"/>
      <c r="G7" s="1250"/>
      <c r="H7" s="1250"/>
      <c r="I7" s="1194"/>
      <c r="J7" s="1254"/>
      <c r="K7" s="1252"/>
      <c r="L7" s="1288"/>
      <c r="M7" s="1289"/>
      <c r="N7" s="1289"/>
      <c r="O7" s="1289"/>
      <c r="P7" s="1289"/>
      <c r="Q7" s="1289"/>
      <c r="R7" s="1289"/>
      <c r="S7" s="1290"/>
    </row>
    <row r="8" spans="1:31" s="278" customFormat="1" ht="24.75" customHeight="1">
      <c r="A8" s="76"/>
      <c r="B8" s="77" t="s">
        <v>613</v>
      </c>
      <c r="C8" s="79"/>
      <c r="D8" s="877"/>
      <c r="E8" s="79"/>
      <c r="F8" s="78"/>
      <c r="G8" s="78"/>
      <c r="H8" s="78"/>
      <c r="I8" s="82"/>
      <c r="J8" s="67"/>
      <c r="K8" s="67"/>
      <c r="L8" s="67"/>
      <c r="M8" s="67"/>
      <c r="N8" s="67"/>
      <c r="O8" s="67"/>
      <c r="P8" s="67"/>
      <c r="Q8" s="67"/>
      <c r="R8" s="67"/>
      <c r="S8" s="67"/>
      <c r="T8" s="67"/>
      <c r="U8" s="67"/>
      <c r="V8" s="67"/>
      <c r="W8" s="67"/>
      <c r="X8" s="67"/>
      <c r="Y8" s="67"/>
      <c r="Z8" s="67"/>
      <c r="AA8" s="67"/>
      <c r="AB8" s="67"/>
      <c r="AC8" s="82"/>
      <c r="AD8" s="82"/>
      <c r="AE8" s="490" t="s">
        <v>119</v>
      </c>
    </row>
    <row r="9" spans="1:31" s="278" customFormat="1" ht="41.1" customHeight="1">
      <c r="A9" s="228">
        <v>1</v>
      </c>
      <c r="B9" s="258" t="s">
        <v>2153</v>
      </c>
      <c r="C9" s="248" t="s">
        <v>499</v>
      </c>
      <c r="D9" s="878">
        <v>500</v>
      </c>
      <c r="E9" s="260"/>
      <c r="F9" s="260" t="s">
        <v>2167</v>
      </c>
      <c r="G9" s="458" t="s">
        <v>184</v>
      </c>
      <c r="H9" s="256" t="s">
        <v>185</v>
      </c>
      <c r="I9" s="261" t="s">
        <v>128</v>
      </c>
      <c r="J9" s="261" t="s">
        <v>128</v>
      </c>
      <c r="K9" s="259"/>
      <c r="L9" s="481"/>
      <c r="M9" s="308"/>
      <c r="N9" s="308"/>
      <c r="O9" s="308"/>
      <c r="P9" s="308"/>
      <c r="Q9" s="308"/>
      <c r="R9" s="308"/>
      <c r="S9" s="309"/>
      <c r="T9" s="281"/>
    </row>
    <row r="10" spans="1:31" s="278" customFormat="1" ht="41.1" customHeight="1">
      <c r="A10" s="228">
        <f>A9+1</f>
        <v>2</v>
      </c>
      <c r="B10" s="258" t="s">
        <v>2154</v>
      </c>
      <c r="C10" s="248" t="s">
        <v>499</v>
      </c>
      <c r="D10" s="878">
        <v>800</v>
      </c>
      <c r="E10" s="260"/>
      <c r="F10" s="260" t="s">
        <v>2168</v>
      </c>
      <c r="G10" s="458" t="s">
        <v>184</v>
      </c>
      <c r="H10" s="256" t="s">
        <v>185</v>
      </c>
      <c r="I10" s="261" t="s">
        <v>128</v>
      </c>
      <c r="J10" s="261"/>
      <c r="K10" s="259"/>
      <c r="L10" s="481"/>
      <c r="M10" s="308"/>
      <c r="N10" s="308"/>
      <c r="O10" s="308"/>
      <c r="P10" s="308"/>
      <c r="Q10" s="308"/>
      <c r="R10" s="308"/>
      <c r="S10" s="309"/>
      <c r="T10" s="281"/>
    </row>
    <row r="11" spans="1:31" s="278" customFormat="1" ht="41.1" customHeight="1">
      <c r="A11" s="228">
        <f t="shared" ref="A11:A22" si="0">A10+1</f>
        <v>3</v>
      </c>
      <c r="B11" s="258" t="s">
        <v>2165</v>
      </c>
      <c r="C11" s="248" t="s">
        <v>499</v>
      </c>
      <c r="D11" s="878">
        <v>2000</v>
      </c>
      <c r="E11" s="247"/>
      <c r="F11" s="260" t="s">
        <v>2169</v>
      </c>
      <c r="G11" s="458" t="s">
        <v>184</v>
      </c>
      <c r="H11" s="256" t="s">
        <v>185</v>
      </c>
      <c r="I11" s="261" t="s">
        <v>128</v>
      </c>
      <c r="J11" s="261" t="s">
        <v>128</v>
      </c>
      <c r="K11" s="259"/>
      <c r="L11" s="481"/>
      <c r="M11" s="308"/>
      <c r="N11" s="308"/>
      <c r="O11" s="308"/>
      <c r="P11" s="308"/>
      <c r="Q11" s="308"/>
      <c r="R11" s="308"/>
      <c r="S11" s="309"/>
      <c r="T11" s="281"/>
    </row>
    <row r="12" spans="1:31" s="278" customFormat="1" ht="41.1" customHeight="1">
      <c r="A12" s="228">
        <f t="shared" si="0"/>
        <v>4</v>
      </c>
      <c r="B12" s="258" t="s">
        <v>2155</v>
      </c>
      <c r="C12" s="248" t="s">
        <v>499</v>
      </c>
      <c r="D12" s="878">
        <v>1000</v>
      </c>
      <c r="E12" s="260"/>
      <c r="F12" s="260" t="s">
        <v>2169</v>
      </c>
      <c r="G12" s="458" t="s">
        <v>184</v>
      </c>
      <c r="H12" s="256" t="s">
        <v>185</v>
      </c>
      <c r="I12" s="261" t="s">
        <v>128</v>
      </c>
      <c r="J12" s="261" t="s">
        <v>128</v>
      </c>
      <c r="K12" s="259"/>
      <c r="L12" s="481"/>
      <c r="M12" s="308"/>
      <c r="N12" s="308"/>
      <c r="O12" s="308"/>
      <c r="P12" s="308"/>
      <c r="Q12" s="308"/>
      <c r="R12" s="308"/>
      <c r="S12" s="309"/>
      <c r="T12" s="281"/>
    </row>
    <row r="13" spans="1:31" s="278" customFormat="1" ht="41.1" customHeight="1">
      <c r="A13" s="228">
        <f t="shared" si="0"/>
        <v>5</v>
      </c>
      <c r="B13" s="258" t="s">
        <v>2156</v>
      </c>
      <c r="C13" s="248" t="s">
        <v>499</v>
      </c>
      <c r="D13" s="878">
        <v>6550</v>
      </c>
      <c r="E13" s="260"/>
      <c r="F13" s="260" t="s">
        <v>2169</v>
      </c>
      <c r="G13" s="458" t="s">
        <v>184</v>
      </c>
      <c r="H13" s="256" t="s">
        <v>185</v>
      </c>
      <c r="I13" s="261"/>
      <c r="J13" s="261" t="s">
        <v>128</v>
      </c>
      <c r="K13" s="259"/>
      <c r="L13" s="481"/>
      <c r="M13" s="308"/>
      <c r="N13" s="308"/>
      <c r="O13" s="308"/>
      <c r="P13" s="308"/>
      <c r="Q13" s="308"/>
      <c r="R13" s="308"/>
      <c r="S13" s="309"/>
      <c r="T13" s="281"/>
    </row>
    <row r="14" spans="1:31" s="278" customFormat="1" ht="41.1" customHeight="1">
      <c r="A14" s="228">
        <f t="shared" si="0"/>
        <v>6</v>
      </c>
      <c r="B14" s="258" t="s">
        <v>2157</v>
      </c>
      <c r="C14" s="248" t="s">
        <v>499</v>
      </c>
      <c r="D14" s="878">
        <v>4800</v>
      </c>
      <c r="E14" s="260"/>
      <c r="F14" s="260" t="s">
        <v>2169</v>
      </c>
      <c r="G14" s="458" t="s">
        <v>184</v>
      </c>
      <c r="H14" s="256" t="s">
        <v>185</v>
      </c>
      <c r="I14" s="261" t="s">
        <v>128</v>
      </c>
      <c r="J14" s="261" t="s">
        <v>128</v>
      </c>
      <c r="K14" s="259"/>
      <c r="L14" s="481"/>
      <c r="M14" s="308"/>
      <c r="N14" s="308"/>
      <c r="O14" s="308"/>
      <c r="P14" s="308"/>
      <c r="Q14" s="308"/>
      <c r="R14" s="308"/>
      <c r="S14" s="309"/>
      <c r="T14" s="281"/>
    </row>
    <row r="15" spans="1:31" s="278" customFormat="1" ht="41.1" customHeight="1">
      <c r="A15" s="228">
        <f t="shared" si="0"/>
        <v>7</v>
      </c>
      <c r="B15" s="258" t="s">
        <v>2158</v>
      </c>
      <c r="C15" s="248" t="s">
        <v>499</v>
      </c>
      <c r="D15" s="878">
        <v>200</v>
      </c>
      <c r="E15" s="260"/>
      <c r="F15" s="260" t="s">
        <v>2169</v>
      </c>
      <c r="G15" s="458" t="s">
        <v>184</v>
      </c>
      <c r="H15" s="256" t="s">
        <v>185</v>
      </c>
      <c r="I15" s="261"/>
      <c r="J15" s="261" t="s">
        <v>128</v>
      </c>
      <c r="K15" s="259"/>
      <c r="L15" s="481"/>
      <c r="M15" s="308"/>
      <c r="N15" s="308"/>
      <c r="O15" s="308"/>
      <c r="P15" s="308"/>
      <c r="Q15" s="308"/>
      <c r="R15" s="308"/>
      <c r="S15" s="309"/>
      <c r="T15" s="281"/>
    </row>
    <row r="16" spans="1:31" s="278" customFormat="1" ht="41.1" customHeight="1">
      <c r="A16" s="228">
        <f t="shared" si="0"/>
        <v>8</v>
      </c>
      <c r="B16" s="258" t="s">
        <v>2159</v>
      </c>
      <c r="C16" s="248" t="s">
        <v>499</v>
      </c>
      <c r="D16" s="878">
        <v>500</v>
      </c>
      <c r="E16" s="260"/>
      <c r="F16" s="260" t="s">
        <v>2170</v>
      </c>
      <c r="G16" s="458" t="s">
        <v>184</v>
      </c>
      <c r="H16" s="256" t="s">
        <v>185</v>
      </c>
      <c r="I16" s="261" t="s">
        <v>128</v>
      </c>
      <c r="J16" s="261"/>
      <c r="K16" s="259"/>
      <c r="L16" s="481"/>
      <c r="M16" s="308"/>
      <c r="N16" s="308"/>
      <c r="O16" s="308"/>
      <c r="P16" s="308"/>
      <c r="Q16" s="308"/>
      <c r="R16" s="308"/>
      <c r="S16" s="309"/>
      <c r="T16" s="281"/>
    </row>
    <row r="17" spans="1:32" s="278" customFormat="1" ht="41.1" customHeight="1">
      <c r="A17" s="228">
        <f t="shared" si="0"/>
        <v>9</v>
      </c>
      <c r="B17" s="258" t="s">
        <v>2160</v>
      </c>
      <c r="C17" s="248" t="s">
        <v>499</v>
      </c>
      <c r="D17" s="878">
        <v>1600</v>
      </c>
      <c r="E17" s="260"/>
      <c r="F17" s="260" t="s">
        <v>2171</v>
      </c>
      <c r="G17" s="458" t="s">
        <v>184</v>
      </c>
      <c r="H17" s="256" t="s">
        <v>185</v>
      </c>
      <c r="I17" s="261"/>
      <c r="J17" s="261" t="s">
        <v>128</v>
      </c>
      <c r="K17" s="259"/>
      <c r="L17" s="481"/>
      <c r="M17" s="308"/>
      <c r="N17" s="308"/>
      <c r="O17" s="308"/>
      <c r="P17" s="308"/>
      <c r="Q17" s="308"/>
      <c r="R17" s="308"/>
      <c r="S17" s="309"/>
      <c r="T17" s="281"/>
    </row>
    <row r="18" spans="1:32" s="278" customFormat="1" ht="41.1" customHeight="1">
      <c r="A18" s="228">
        <f t="shared" si="0"/>
        <v>10</v>
      </c>
      <c r="B18" s="258" t="s">
        <v>2161</v>
      </c>
      <c r="C18" s="248" t="s">
        <v>499</v>
      </c>
      <c r="D18" s="878">
        <v>12600</v>
      </c>
      <c r="E18" s="247" t="s">
        <v>2172</v>
      </c>
      <c r="F18" s="260" t="s">
        <v>2173</v>
      </c>
      <c r="G18" s="458" t="s">
        <v>184</v>
      </c>
      <c r="H18" s="256" t="s">
        <v>185</v>
      </c>
      <c r="I18" s="261"/>
      <c r="J18" s="261" t="s">
        <v>128</v>
      </c>
      <c r="K18" s="259"/>
      <c r="L18" s="481"/>
      <c r="M18" s="308"/>
      <c r="N18" s="308"/>
      <c r="O18" s="308"/>
      <c r="P18" s="308"/>
      <c r="Q18" s="308"/>
      <c r="R18" s="308"/>
      <c r="S18" s="309"/>
      <c r="T18" s="281"/>
    </row>
    <row r="19" spans="1:32" s="278" customFormat="1" ht="41.1" customHeight="1">
      <c r="A19" s="228">
        <f t="shared" si="0"/>
        <v>11</v>
      </c>
      <c r="B19" s="258" t="s">
        <v>2163</v>
      </c>
      <c r="C19" s="248" t="s">
        <v>499</v>
      </c>
      <c r="D19" s="878">
        <v>9200</v>
      </c>
      <c r="E19" s="247" t="s">
        <v>2166</v>
      </c>
      <c r="F19" s="260" t="s">
        <v>2168</v>
      </c>
      <c r="G19" s="458" t="s">
        <v>184</v>
      </c>
      <c r="H19" s="256" t="s">
        <v>185</v>
      </c>
      <c r="I19" s="261"/>
      <c r="J19" s="261" t="s">
        <v>128</v>
      </c>
      <c r="K19" s="259"/>
      <c r="L19" s="481"/>
      <c r="M19" s="308"/>
      <c r="N19" s="308"/>
      <c r="O19" s="308"/>
      <c r="P19" s="308"/>
      <c r="Q19" s="308"/>
      <c r="R19" s="308"/>
      <c r="S19" s="309"/>
      <c r="T19" s="281"/>
    </row>
    <row r="20" spans="1:32" s="278" customFormat="1" ht="41.1" customHeight="1">
      <c r="A20" s="228">
        <f t="shared" si="0"/>
        <v>12</v>
      </c>
      <c r="B20" s="258" t="s">
        <v>2162</v>
      </c>
      <c r="C20" s="248" t="s">
        <v>499</v>
      </c>
      <c r="D20" s="878">
        <v>350</v>
      </c>
      <c r="E20" s="260"/>
      <c r="F20" s="260" t="s">
        <v>2174</v>
      </c>
      <c r="G20" s="458" t="s">
        <v>184</v>
      </c>
      <c r="H20" s="256" t="s">
        <v>185</v>
      </c>
      <c r="I20" s="261" t="s">
        <v>128</v>
      </c>
      <c r="J20" s="261"/>
      <c r="K20" s="259"/>
      <c r="L20" s="481"/>
      <c r="M20" s="308"/>
      <c r="N20" s="308"/>
      <c r="O20" s="308"/>
      <c r="P20" s="308"/>
      <c r="Q20" s="308"/>
      <c r="R20" s="308"/>
      <c r="S20" s="309"/>
      <c r="T20" s="281"/>
    </row>
    <row r="21" spans="1:32" s="278" customFormat="1" ht="41.1" customHeight="1">
      <c r="A21" s="228">
        <f t="shared" si="0"/>
        <v>13</v>
      </c>
      <c r="B21" s="258" t="s">
        <v>2164</v>
      </c>
      <c r="C21" s="248" t="s">
        <v>499</v>
      </c>
      <c r="D21" s="878">
        <v>3030</v>
      </c>
      <c r="E21" s="260"/>
      <c r="F21" s="260" t="s">
        <v>2175</v>
      </c>
      <c r="G21" s="458" t="s">
        <v>184</v>
      </c>
      <c r="H21" s="256" t="s">
        <v>185</v>
      </c>
      <c r="I21" s="261" t="s">
        <v>128</v>
      </c>
      <c r="J21" s="261" t="s">
        <v>128</v>
      </c>
      <c r="K21" s="259"/>
      <c r="L21" s="481"/>
      <c r="M21" s="308"/>
      <c r="N21" s="308"/>
      <c r="O21" s="308"/>
      <c r="P21" s="308"/>
      <c r="Q21" s="308"/>
      <c r="R21" s="308"/>
      <c r="S21" s="309"/>
      <c r="T21" s="281"/>
    </row>
    <row r="22" spans="1:32" s="281" customFormat="1" ht="41.1" customHeight="1">
      <c r="A22" s="238">
        <f t="shared" si="0"/>
        <v>14</v>
      </c>
      <c r="B22" s="480" t="s">
        <v>2177</v>
      </c>
      <c r="C22" s="248" t="s">
        <v>499</v>
      </c>
      <c r="D22" s="879">
        <v>500</v>
      </c>
      <c r="E22" s="247" t="s">
        <v>2178</v>
      </c>
      <c r="F22" s="247" t="s">
        <v>2179</v>
      </c>
      <c r="G22" s="256" t="s">
        <v>233</v>
      </c>
      <c r="H22" s="255" t="s">
        <v>2180</v>
      </c>
      <c r="I22" s="479" t="s">
        <v>128</v>
      </c>
      <c r="J22" s="479"/>
      <c r="K22" s="227"/>
      <c r="L22" s="1495"/>
      <c r="M22" s="379"/>
      <c r="N22" s="379"/>
      <c r="O22" s="379"/>
      <c r="P22" s="379"/>
      <c r="Q22" s="379"/>
      <c r="R22" s="379"/>
      <c r="S22" s="381"/>
    </row>
    <row r="23" spans="1:32" s="278" customFormat="1" ht="24.75" customHeight="1">
      <c r="A23" s="147"/>
      <c r="B23" s="148" t="s">
        <v>614</v>
      </c>
      <c r="C23" s="456"/>
      <c r="D23" s="880"/>
      <c r="E23" s="106"/>
      <c r="F23" s="107"/>
      <c r="G23" s="107"/>
      <c r="H23" s="107"/>
      <c r="I23" s="292"/>
      <c r="J23" s="306"/>
      <c r="K23" s="306"/>
      <c r="L23" s="306"/>
      <c r="M23" s="306"/>
      <c r="N23" s="306"/>
      <c r="O23" s="306"/>
      <c r="P23" s="306"/>
      <c r="Q23" s="306"/>
      <c r="R23" s="306"/>
      <c r="S23" s="306"/>
      <c r="T23" s="306"/>
      <c r="U23" s="306"/>
      <c r="V23" s="306"/>
      <c r="W23" s="306"/>
      <c r="X23" s="306"/>
      <c r="Y23" s="306"/>
      <c r="Z23" s="306"/>
      <c r="AA23" s="306"/>
      <c r="AB23" s="306"/>
      <c r="AC23" s="292"/>
      <c r="AD23" s="292"/>
      <c r="AE23" s="491" t="s">
        <v>119</v>
      </c>
      <c r="AF23" s="281"/>
    </row>
    <row r="24" spans="1:32" s="278" customFormat="1" ht="41.1" customHeight="1">
      <c r="A24" s="228">
        <f>A22+1</f>
        <v>15</v>
      </c>
      <c r="B24" s="258" t="s">
        <v>2216</v>
      </c>
      <c r="C24" s="248" t="s">
        <v>2217</v>
      </c>
      <c r="D24" s="881">
        <v>150</v>
      </c>
      <c r="E24" s="260" t="s">
        <v>2218</v>
      </c>
      <c r="F24" s="260" t="s">
        <v>2219</v>
      </c>
      <c r="G24" s="458" t="s">
        <v>2</v>
      </c>
      <c r="H24" s="256" t="s">
        <v>287</v>
      </c>
      <c r="I24" s="261" t="s">
        <v>2220</v>
      </c>
      <c r="J24" s="261"/>
      <c r="K24" s="259"/>
      <c r="L24" s="481"/>
      <c r="M24" s="308"/>
      <c r="N24" s="308"/>
      <c r="O24" s="308"/>
      <c r="P24" s="308"/>
      <c r="Q24" s="308"/>
      <c r="R24" s="308"/>
      <c r="S24" s="309"/>
      <c r="T24" s="281"/>
    </row>
    <row r="25" spans="1:32" s="278" customFormat="1" ht="41.1" customHeight="1">
      <c r="A25" s="228">
        <f>A24+1</f>
        <v>16</v>
      </c>
      <c r="B25" s="258" t="s">
        <v>2221</v>
      </c>
      <c r="C25" s="248" t="s">
        <v>2217</v>
      </c>
      <c r="D25" s="881">
        <v>152.53100000000001</v>
      </c>
      <c r="E25" s="260" t="s">
        <v>2222</v>
      </c>
      <c r="F25" s="260" t="s">
        <v>2219</v>
      </c>
      <c r="G25" s="458" t="s">
        <v>2</v>
      </c>
      <c r="H25" s="256" t="s">
        <v>287</v>
      </c>
      <c r="I25" s="261" t="s">
        <v>128</v>
      </c>
      <c r="J25" s="261"/>
      <c r="K25" s="259"/>
      <c r="L25" s="481"/>
      <c r="M25" s="308"/>
      <c r="N25" s="308"/>
      <c r="O25" s="308"/>
      <c r="P25" s="308"/>
      <c r="Q25" s="308"/>
      <c r="R25" s="308"/>
      <c r="S25" s="309"/>
      <c r="T25" s="281"/>
    </row>
    <row r="26" spans="1:32" s="278" customFormat="1" ht="41.1" customHeight="1">
      <c r="A26" s="228">
        <f>A25+1</f>
        <v>17</v>
      </c>
      <c r="B26" s="258" t="s">
        <v>2223</v>
      </c>
      <c r="C26" s="248" t="s">
        <v>499</v>
      </c>
      <c r="D26" s="881">
        <v>10</v>
      </c>
      <c r="E26" s="260"/>
      <c r="F26" s="260" t="s">
        <v>2219</v>
      </c>
      <c r="G26" s="458" t="s">
        <v>2</v>
      </c>
      <c r="H26" s="256" t="s">
        <v>287</v>
      </c>
      <c r="I26" s="261" t="s">
        <v>128</v>
      </c>
      <c r="J26" s="261"/>
      <c r="K26" s="259"/>
      <c r="L26" s="481"/>
      <c r="M26" s="308"/>
      <c r="N26" s="308"/>
      <c r="O26" s="308"/>
      <c r="P26" s="308"/>
      <c r="Q26" s="308"/>
      <c r="R26" s="308"/>
      <c r="S26" s="309"/>
      <c r="T26" s="281"/>
    </row>
    <row r="27" spans="1:32" s="278" customFormat="1" ht="24.75" customHeight="1">
      <c r="A27" s="147"/>
      <c r="B27" s="148" t="s">
        <v>612</v>
      </c>
      <c r="C27" s="456"/>
      <c r="D27" s="880"/>
      <c r="E27" s="106"/>
      <c r="F27" s="107"/>
      <c r="G27" s="107"/>
      <c r="H27" s="107"/>
      <c r="I27" s="292"/>
      <c r="J27" s="299"/>
      <c r="K27" s="299"/>
      <c r="L27" s="299"/>
      <c r="M27" s="299"/>
      <c r="N27" s="299"/>
      <c r="O27" s="299"/>
      <c r="P27" s="299"/>
      <c r="Q27" s="299"/>
      <c r="R27" s="299"/>
      <c r="S27" s="299"/>
      <c r="T27" s="299"/>
      <c r="U27" s="299"/>
      <c r="V27" s="299"/>
      <c r="W27" s="299"/>
      <c r="X27" s="299"/>
      <c r="Y27" s="299"/>
      <c r="Z27" s="299"/>
      <c r="AA27" s="299"/>
      <c r="AB27" s="299"/>
      <c r="AC27" s="292"/>
      <c r="AD27" s="292"/>
      <c r="AE27" s="491" t="s">
        <v>119</v>
      </c>
      <c r="AF27" s="281"/>
    </row>
    <row r="28" spans="1:32" s="278" customFormat="1" ht="41.1" customHeight="1">
      <c r="A28" s="228">
        <f>A26+1</f>
        <v>18</v>
      </c>
      <c r="B28" s="258" t="s">
        <v>2130</v>
      </c>
      <c r="C28" s="248" t="s">
        <v>499</v>
      </c>
      <c r="D28" s="881">
        <v>19</v>
      </c>
      <c r="E28" s="260"/>
      <c r="F28" s="260" t="s">
        <v>2131</v>
      </c>
      <c r="G28" s="254" t="s">
        <v>2132</v>
      </c>
      <c r="H28" s="253" t="s">
        <v>335</v>
      </c>
      <c r="I28" s="261" t="s">
        <v>128</v>
      </c>
      <c r="J28" s="261"/>
      <c r="K28" s="259"/>
      <c r="L28" s="481"/>
      <c r="M28" s="308"/>
      <c r="N28" s="308"/>
      <c r="O28" s="308"/>
      <c r="P28" s="308"/>
      <c r="Q28" s="308"/>
      <c r="R28" s="308"/>
      <c r="S28" s="309"/>
      <c r="T28" s="281"/>
    </row>
    <row r="29" spans="1:32" s="278" customFormat="1" ht="41.1" customHeight="1">
      <c r="A29" s="228">
        <f>A28+1</f>
        <v>19</v>
      </c>
      <c r="B29" s="258" t="s">
        <v>2133</v>
      </c>
      <c r="C29" s="248" t="s">
        <v>499</v>
      </c>
      <c r="D29" s="881">
        <v>180</v>
      </c>
      <c r="E29" s="260"/>
      <c r="F29" s="260" t="s">
        <v>222</v>
      </c>
      <c r="G29" s="254" t="s">
        <v>233</v>
      </c>
      <c r="H29" s="253" t="s">
        <v>335</v>
      </c>
      <c r="I29" s="261" t="s">
        <v>128</v>
      </c>
      <c r="J29" s="261" t="s">
        <v>128</v>
      </c>
      <c r="K29" s="259"/>
      <c r="L29" s="481"/>
      <c r="M29" s="308"/>
      <c r="N29" s="308"/>
      <c r="O29" s="308"/>
      <c r="P29" s="308"/>
      <c r="Q29" s="308"/>
      <c r="R29" s="308"/>
      <c r="S29" s="309"/>
      <c r="T29" s="281"/>
    </row>
    <row r="30" spans="1:32" s="278" customFormat="1" ht="41.1" customHeight="1">
      <c r="A30" s="228">
        <f t="shared" ref="A30:A32" si="1">A29+1</f>
        <v>20</v>
      </c>
      <c r="B30" s="258" t="s">
        <v>2134</v>
      </c>
      <c r="C30" s="248" t="s">
        <v>499</v>
      </c>
      <c r="D30" s="881">
        <v>27</v>
      </c>
      <c r="E30" s="260"/>
      <c r="F30" s="260" t="s">
        <v>222</v>
      </c>
      <c r="G30" s="254" t="s">
        <v>233</v>
      </c>
      <c r="H30" s="253" t="s">
        <v>335</v>
      </c>
      <c r="I30" s="261" t="s">
        <v>128</v>
      </c>
      <c r="J30" s="261"/>
      <c r="K30" s="259"/>
      <c r="L30" s="481"/>
      <c r="M30" s="308"/>
      <c r="N30" s="308"/>
      <c r="O30" s="308"/>
      <c r="P30" s="308"/>
      <c r="Q30" s="308"/>
      <c r="R30" s="308"/>
      <c r="S30" s="309"/>
      <c r="T30" s="281"/>
    </row>
    <row r="31" spans="1:32" ht="41.1" customHeight="1">
      <c r="A31" s="228">
        <f t="shared" si="1"/>
        <v>21</v>
      </c>
      <c r="B31" s="480" t="s">
        <v>2135</v>
      </c>
      <c r="C31" s="248" t="s">
        <v>499</v>
      </c>
      <c r="D31" s="869" t="s">
        <v>501</v>
      </c>
      <c r="E31" s="247" t="s">
        <v>2140</v>
      </c>
      <c r="F31" s="260" t="s">
        <v>222</v>
      </c>
      <c r="G31" s="254" t="s">
        <v>233</v>
      </c>
      <c r="H31" s="253" t="s">
        <v>335</v>
      </c>
      <c r="I31" s="479" t="s">
        <v>128</v>
      </c>
      <c r="J31" s="479" t="s">
        <v>128</v>
      </c>
      <c r="K31" s="227"/>
      <c r="L31" s="481"/>
      <c r="M31" s="308"/>
      <c r="N31" s="308"/>
      <c r="O31" s="308"/>
      <c r="P31" s="308"/>
      <c r="Q31" s="308"/>
      <c r="R31" s="308"/>
      <c r="S31" s="309"/>
    </row>
    <row r="32" spans="1:32" ht="41.1" customHeight="1">
      <c r="A32" s="228">
        <f t="shared" si="1"/>
        <v>22</v>
      </c>
      <c r="B32" s="258" t="s">
        <v>2136</v>
      </c>
      <c r="C32" s="248" t="s">
        <v>499</v>
      </c>
      <c r="D32" s="881">
        <v>253</v>
      </c>
      <c r="E32" s="258" t="s">
        <v>2176</v>
      </c>
      <c r="F32" s="260" t="s">
        <v>222</v>
      </c>
      <c r="G32" s="254" t="s">
        <v>233</v>
      </c>
      <c r="H32" s="253" t="s">
        <v>335</v>
      </c>
      <c r="I32" s="261" t="s">
        <v>128</v>
      </c>
      <c r="J32" s="261"/>
      <c r="K32" s="259"/>
      <c r="L32" s="481"/>
      <c r="M32" s="308"/>
      <c r="N32" s="308"/>
      <c r="O32" s="308"/>
      <c r="P32" s="308"/>
      <c r="Q32" s="308"/>
      <c r="R32" s="308"/>
      <c r="S32" s="309"/>
    </row>
    <row r="33" spans="1:45" s="421" customFormat="1" ht="21.6" customHeight="1">
      <c r="A33" s="813"/>
      <c r="B33" s="814" t="s">
        <v>435</v>
      </c>
      <c r="C33" s="815"/>
      <c r="D33" s="882"/>
      <c r="E33" s="816"/>
      <c r="F33" s="817"/>
      <c r="G33" s="817"/>
      <c r="H33" s="816"/>
      <c r="I33" s="816"/>
      <c r="J33" s="818"/>
      <c r="K33" s="819"/>
      <c r="L33" s="819"/>
      <c r="M33" s="816"/>
      <c r="N33" s="816"/>
      <c r="O33" s="816"/>
      <c r="P33" s="820"/>
      <c r="Q33" s="821"/>
      <c r="R33" s="822"/>
      <c r="S33" s="823"/>
      <c r="T33" s="823"/>
      <c r="U33" s="823"/>
      <c r="V33" s="824"/>
      <c r="W33" s="299"/>
      <c r="X33" s="299"/>
      <c r="Y33" s="299"/>
      <c r="Z33" s="825"/>
      <c r="AA33" s="299"/>
      <c r="AB33" s="299"/>
      <c r="AC33" s="299"/>
      <c r="AD33" s="299"/>
      <c r="AE33" s="299"/>
      <c r="AF33" s="299"/>
      <c r="AG33" s="299"/>
      <c r="AH33" s="299"/>
      <c r="AI33" s="299"/>
      <c r="AJ33" s="299"/>
      <c r="AK33" s="299"/>
      <c r="AL33" s="299"/>
      <c r="AM33" s="299"/>
      <c r="AN33" s="299"/>
      <c r="AO33" s="299"/>
      <c r="AP33" s="826"/>
      <c r="AQ33" s="827"/>
      <c r="AR33" s="827"/>
      <c r="AS33" s="828"/>
    </row>
    <row r="34" spans="1:45" s="281" customFormat="1" ht="41.1" customHeight="1">
      <c r="A34" s="238">
        <f>A32+1</f>
        <v>23</v>
      </c>
      <c r="B34" s="480" t="s">
        <v>2214</v>
      </c>
      <c r="C34" s="248" t="s">
        <v>499</v>
      </c>
      <c r="D34" s="879">
        <v>50</v>
      </c>
      <c r="E34" s="247"/>
      <c r="F34" s="247" t="s">
        <v>647</v>
      </c>
      <c r="G34" s="256" t="s">
        <v>233</v>
      </c>
      <c r="H34" s="255" t="s">
        <v>439</v>
      </c>
      <c r="I34" s="479" t="s">
        <v>128</v>
      </c>
      <c r="J34" s="479"/>
      <c r="K34" s="227"/>
      <c r="L34" s="1495"/>
      <c r="M34" s="379"/>
      <c r="N34" s="379"/>
      <c r="O34" s="379"/>
      <c r="P34" s="379"/>
      <c r="Q34" s="379"/>
      <c r="R34" s="379"/>
      <c r="S34" s="381"/>
    </row>
    <row r="35" spans="1:45" s="281" customFormat="1" ht="41.1" customHeight="1" thickBot="1">
      <c r="A35" s="809">
        <f>A34+1</f>
        <v>24</v>
      </c>
      <c r="B35" s="810" t="s">
        <v>2215</v>
      </c>
      <c r="C35" s="808" t="s">
        <v>499</v>
      </c>
      <c r="D35" s="883">
        <v>200.92699999999999</v>
      </c>
      <c r="E35" s="811"/>
      <c r="F35" s="811" t="s">
        <v>647</v>
      </c>
      <c r="G35" s="1496" t="s">
        <v>233</v>
      </c>
      <c r="H35" s="812" t="s">
        <v>414</v>
      </c>
      <c r="I35" s="830" t="s">
        <v>128</v>
      </c>
      <c r="J35" s="830" t="s">
        <v>128</v>
      </c>
      <c r="K35" s="829"/>
      <c r="L35" s="447"/>
      <c r="M35" s="1497"/>
      <c r="N35" s="1497"/>
      <c r="O35" s="1497"/>
      <c r="P35" s="1497"/>
      <c r="Q35" s="1497"/>
      <c r="R35" s="1497"/>
      <c r="S35" s="1498"/>
    </row>
    <row r="36" spans="1:45" ht="27.6" customHeight="1" thickTop="1">
      <c r="A36" s="1259" t="s">
        <v>34</v>
      </c>
      <c r="B36" s="1260"/>
      <c r="C36" s="35" t="s">
        <v>2</v>
      </c>
      <c r="D36" s="873">
        <f>SUMIF($G$9:$G$35,"一般会計",D9:D35)</f>
        <v>1542.4579999999999</v>
      </c>
      <c r="E36" s="1265"/>
      <c r="F36" s="1265"/>
      <c r="G36" s="1245"/>
      <c r="H36" s="1245"/>
      <c r="I36" s="1255"/>
      <c r="J36" s="1255"/>
      <c r="K36" s="1242"/>
      <c r="L36" s="1291"/>
      <c r="M36" s="1255"/>
      <c r="N36" s="1255"/>
      <c r="O36" s="1255"/>
      <c r="P36" s="1255"/>
      <c r="Q36" s="1255"/>
      <c r="R36" s="1255"/>
      <c r="S36" s="1242"/>
    </row>
    <row r="37" spans="1:45" ht="27.6" customHeight="1">
      <c r="A37" s="1261"/>
      <c r="B37" s="1262"/>
      <c r="C37" s="36" t="s">
        <v>610</v>
      </c>
      <c r="D37" s="874">
        <f>SUMIF($G$9:$G$32,"ｴﾈﾙｷﾞｰ対策特別会計ｴﾈﾙｷﾞｰ需給勘定",D9:D32)</f>
        <v>43130</v>
      </c>
      <c r="E37" s="1266"/>
      <c r="F37" s="1266"/>
      <c r="G37" s="1246"/>
      <c r="H37" s="1246"/>
      <c r="I37" s="1127"/>
      <c r="J37" s="1127"/>
      <c r="K37" s="1243"/>
      <c r="L37" s="1122"/>
      <c r="M37" s="1127"/>
      <c r="N37" s="1127"/>
      <c r="O37" s="1127"/>
      <c r="P37" s="1127"/>
      <c r="Q37" s="1127"/>
      <c r="R37" s="1127"/>
      <c r="S37" s="1243"/>
    </row>
    <row r="38" spans="1:45" ht="27.6" customHeight="1" thickBot="1">
      <c r="A38" s="1263"/>
      <c r="B38" s="1264"/>
      <c r="C38" s="37" t="s">
        <v>611</v>
      </c>
      <c r="D38" s="875">
        <f>SUMIF($G$9:$G$32,"ｴﾈﾙｷﾞｰ対策特別会計電源開発促進勘定",D9:D32)</f>
        <v>0</v>
      </c>
      <c r="E38" s="1267"/>
      <c r="F38" s="1267"/>
      <c r="G38" s="1247"/>
      <c r="H38" s="1247"/>
      <c r="I38" s="1128"/>
      <c r="J38" s="1128"/>
      <c r="K38" s="1244"/>
      <c r="L38" s="1125"/>
      <c r="M38" s="1128"/>
      <c r="N38" s="1128"/>
      <c r="O38" s="1128"/>
      <c r="P38" s="1128"/>
      <c r="Q38" s="1128"/>
      <c r="R38" s="1128"/>
      <c r="S38" s="1244"/>
    </row>
    <row r="39" spans="1:45" ht="27.6" customHeight="1">
      <c r="A39" s="20"/>
      <c r="K39" s="1258"/>
    </row>
    <row r="40" spans="1:45" ht="27.6" customHeight="1">
      <c r="A40" s="21"/>
      <c r="K40" s="1257"/>
    </row>
    <row r="41" spans="1:45" ht="20.25" customHeight="1">
      <c r="A41" s="22"/>
      <c r="B41" s="8"/>
      <c r="C41" s="9"/>
      <c r="D41" s="876"/>
      <c r="E41" s="9"/>
      <c r="F41" s="9"/>
      <c r="G41" s="8"/>
      <c r="H41" s="8"/>
      <c r="I41" s="8"/>
      <c r="J41" s="8"/>
      <c r="K41" s="1257"/>
    </row>
    <row r="42" spans="1:45" ht="20.25" customHeight="1">
      <c r="A42" s="21"/>
      <c r="K42" s="1257"/>
    </row>
    <row r="43" spans="1:45">
      <c r="K43" s="1257"/>
    </row>
    <row r="44" spans="1:45">
      <c r="K44" s="1257"/>
    </row>
    <row r="45" spans="1:45">
      <c r="K45" s="1257"/>
    </row>
    <row r="46" spans="1:45">
      <c r="K46" s="1257"/>
    </row>
    <row r="47" spans="1:45">
      <c r="K47" s="1257"/>
    </row>
  </sheetData>
  <customSheetViews>
    <customSheetView guid="{7A00AC99-C952-49F6-B680-B603633D281E}" showPageBreaks="1" printArea="1" view="pageBreakPreview">
      <selection activeCell="B8" sqref="B8"/>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1"/>
      <headerFooter alignWithMargins="0">
        <oddHeader>&amp;L&amp;18様式３</oddHeader>
        <oddFooter>&amp;C&amp;P/&amp;N</oddFooter>
      </headerFooter>
    </customSheetView>
    <customSheetView guid="{00C02763-35C5-46C5-838A-029350C097CB}" scale="70" showPageBreaks="1" printArea="1" view="pageBreakPreview">
      <selection activeCell="B10" sqref="B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2"/>
      <headerFooter alignWithMargins="0">
        <oddHeader>&amp;L&amp;18様式３</oddHeader>
        <oddFooter>&amp;C&amp;P/&amp;N</oddFooter>
      </headerFooter>
    </customSheetView>
    <customSheetView guid="{91C2A9E4-FF26-4931-8E34-D820D22EBFE1}"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3"/>
      <headerFooter alignWithMargins="0">
        <oddHeader>&amp;L&amp;18様式３</oddHeader>
        <oddFooter>&amp;C&amp;P/&amp;N</oddFooter>
      </headerFooter>
    </customSheetView>
    <customSheetView guid="{EFE33A2F-60D7-4D3D-ADD4-BE01598E99BC}" showPageBreaks="1" printArea="1" view="pageBreakPreview">
      <selection activeCell="B8" sqref="B8"/>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4"/>
      <headerFooter alignWithMargins="0">
        <oddHeader>&amp;L&amp;18様式３</oddHeader>
        <oddFooter>&amp;C&amp;P/&amp;N</oddFooter>
      </headerFooter>
    </customSheetView>
    <customSheetView guid="{E43E7C0D-6C6B-4033-B8B4-4825F835CEA2}"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5"/>
      <headerFooter alignWithMargins="0">
        <oddHeader>&amp;L&amp;18様式３</oddHeader>
        <oddFooter>&amp;C&amp;P/&amp;N</oddFooter>
      </headerFooter>
    </customSheetView>
    <customSheetView guid="{67D00834-D6C2-4B8A-8E69-334E66599ADB}"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6"/>
      <headerFooter alignWithMargins="0">
        <oddHeader>&amp;L&amp;18様式３</oddHeader>
        <oddFooter>&amp;C&amp;P/&amp;N</oddFooter>
      </headerFooter>
    </customSheetView>
    <customSheetView guid="{4FB8370B-FC8A-467B-B796-3BD25ABEA806}"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7"/>
      <headerFooter alignWithMargins="0">
        <oddHeader>&amp;L&amp;18様式３</oddHeader>
        <oddFooter>&amp;C&amp;P/&amp;N</oddFooter>
      </headerFooter>
    </customSheetView>
    <customSheetView guid="{6ED85C4B-DE61-48B6-BF5D-2E0266484EC0}"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8"/>
      <headerFooter alignWithMargins="0">
        <oddHeader>&amp;L&amp;18様式３</oddHeader>
        <oddFooter>&amp;C&amp;P/&amp;N</oddFooter>
      </headerFooter>
    </customSheetView>
    <customSheetView guid="{48A8C26C-2E6C-4496-99DA-F5181B6D5F4F}"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9"/>
      <headerFooter alignWithMargins="0">
        <oddHeader>&amp;L&amp;18様式３</oddHeader>
        <oddFooter>&amp;C&amp;P/&amp;N</oddFooter>
      </headerFooter>
    </customSheetView>
    <customSheetView guid="{F75EB0C6-A5CF-4E65-9A79-1E3C11FE9EE9}"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10"/>
      <headerFooter alignWithMargins="0">
        <oddHeader>&amp;L&amp;18様式３</oddHeader>
        <oddFooter>&amp;C&amp;P/&amp;N</oddFooter>
      </headerFooter>
    </customSheetView>
    <customSheetView guid="{7C6D8C4C-C6E2-46B1-A54F-21DB550C5D06}"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11"/>
      <headerFooter alignWithMargins="0">
        <oddHeader>&amp;L&amp;18様式３</oddHeader>
        <oddFooter>&amp;C&amp;P/&amp;N</oddFooter>
      </headerFooter>
    </customSheetView>
    <customSheetView guid="{686C140A-BC75-474C-B323-DE7E7673703D}"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12"/>
      <headerFooter alignWithMargins="0">
        <oddHeader>&amp;L&amp;18様式３</oddHeader>
        <oddFooter>&amp;C&amp;P/&amp;N</oddFooter>
      </headerFooter>
    </customSheetView>
    <customSheetView guid="{746F9C95-3230-4510-AA85-993064D6DE50}"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13"/>
      <headerFooter alignWithMargins="0">
        <oddHeader>&amp;L&amp;18様式３</oddHeader>
        <oddFooter>&amp;C&amp;P/&amp;N</oddFooter>
      </headerFooter>
    </customSheetView>
    <customSheetView guid="{286AEFDA-F5F6-4CD4-928C-1D5BCF3D5A02}"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14"/>
      <headerFooter alignWithMargins="0">
        <oddHeader>&amp;L&amp;18様式３</oddHeader>
        <oddFooter>&amp;C&amp;P/&amp;N</oddFooter>
      </headerFooter>
    </customSheetView>
    <customSheetView guid="{BA237893-A2F8-4207-BB82-F1421F582871}"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15"/>
      <headerFooter alignWithMargins="0">
        <oddHeader>&amp;L&amp;18様式３</oddHeader>
        <oddFooter>&amp;C&amp;P/&amp;N</oddFooter>
      </headerFooter>
    </customSheetView>
    <customSheetView guid="{077E155F-B449-49DB-BF13-C9D7D3AF2E17}"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16"/>
      <headerFooter alignWithMargins="0">
        <oddHeader>&amp;L&amp;18様式３</oddHeader>
        <oddFooter>&amp;C&amp;P/&amp;N</oddFooter>
      </headerFooter>
    </customSheetView>
    <customSheetView guid="{474F27B7-45F4-48F1-B2C8-AED018DE879B}"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17"/>
      <headerFooter alignWithMargins="0">
        <oddHeader>&amp;L&amp;18様式３</oddHeader>
        <oddFooter>&amp;C&amp;P/&amp;N</oddFooter>
      </headerFooter>
    </customSheetView>
    <customSheetView guid="{6763DF27-DDE4-4EA2-8175-3EE308949750}"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18"/>
      <headerFooter alignWithMargins="0">
        <oddHeader>&amp;L&amp;18様式３</oddHeader>
        <oddFooter>&amp;C&amp;P/&amp;N</oddFooter>
      </headerFooter>
    </customSheetView>
    <customSheetView guid="{F37EB29B-9E49-46EA-A856-4BA0907C136B}"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19"/>
      <headerFooter alignWithMargins="0">
        <oddHeader>&amp;L&amp;18様式３</oddHeader>
        <oddFooter>&amp;C&amp;P/&amp;N</oddFooter>
      </headerFooter>
    </customSheetView>
    <customSheetView guid="{B8EAC03D-9BA8-4F69-9756-0FBB8602DF8A}"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20"/>
      <headerFooter alignWithMargins="0">
        <oddHeader>&amp;L&amp;18様式３</oddHeader>
        <oddFooter>&amp;C&amp;P/&amp;N</oddFooter>
      </headerFooter>
    </customSheetView>
    <customSheetView guid="{DA22CB91-4B6B-48B0-8325-CFB8631D4CDF}"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21"/>
      <headerFooter alignWithMargins="0">
        <oddHeader>&amp;L&amp;18様式３</oddHeader>
        <oddFooter>&amp;C&amp;P/&amp;N</oddFooter>
      </headerFooter>
    </customSheetView>
    <customSheetView guid="{8D14B127-CE46-44DC-9A06-6C91B7006001}"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22"/>
      <headerFooter alignWithMargins="0">
        <oddHeader>&amp;L&amp;18様式３</oddHeader>
        <oddFooter>&amp;C&amp;P/&amp;N</oddFooter>
      </headerFooter>
    </customSheetView>
    <customSheetView guid="{195120EB-34BA-408A-A974-091C66DFAB94}"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23"/>
      <headerFooter alignWithMargins="0">
        <oddHeader>&amp;L&amp;18様式３</oddHeader>
        <oddFooter>&amp;C&amp;P/&amp;N</oddFooter>
      </headerFooter>
    </customSheetView>
    <customSheetView guid="{ED8D1864-DD4E-4697-90C3-07BD2751C295}"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24"/>
      <headerFooter alignWithMargins="0">
        <oddHeader>&amp;L&amp;18様式３</oddHeader>
        <oddFooter>&amp;C&amp;P/&amp;N</oddFooter>
      </headerFooter>
    </customSheetView>
    <customSheetView guid="{9A692187-2967-4324-A35E-908BAEC51B2A}"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25"/>
      <headerFooter alignWithMargins="0">
        <oddHeader>&amp;L&amp;18様式３</oddHeader>
        <oddFooter>&amp;C&amp;P/&amp;N</oddFooter>
      </headerFooter>
    </customSheetView>
    <customSheetView guid="{A763937E-446A-4928-8F42-29A905B91EDA}"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26"/>
      <headerFooter alignWithMargins="0">
        <oddHeader>&amp;L&amp;18様式３</oddHeader>
        <oddFooter>&amp;C&amp;P/&amp;N</oddFooter>
      </headerFooter>
    </customSheetView>
    <customSheetView guid="{6CB4CA19-3EC0-4518-BCA3-526291B5F29A}"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27"/>
      <headerFooter alignWithMargins="0">
        <oddHeader>&amp;L&amp;18様式３</oddHeader>
        <oddFooter>&amp;C&amp;P/&amp;N</oddFooter>
      </headerFooter>
    </customSheetView>
    <customSheetView guid="{2212A5A9-6870-48B3-AE1E-E100CE10C9A6}"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28"/>
      <headerFooter alignWithMargins="0">
        <oddHeader>&amp;L&amp;18様式３</oddHeader>
        <oddFooter>&amp;C&amp;P/&amp;N</oddFooter>
      </headerFooter>
    </customSheetView>
    <customSheetView guid="{AEA5DD58-BC63-4BF6-8024-5E428F44863F}"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29"/>
      <headerFooter alignWithMargins="0">
        <oddHeader>&amp;L&amp;18様式３</oddHeader>
        <oddFooter>&amp;C&amp;P/&amp;N</oddFooter>
      </headerFooter>
    </customSheetView>
    <customSheetView guid="{A9740F7C-916A-418C-A166-87E83260F243}"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30"/>
      <headerFooter alignWithMargins="0">
        <oddHeader>&amp;L&amp;18様式３</oddHeader>
        <oddFooter>&amp;C&amp;P/&amp;N</oddFooter>
      </headerFooter>
    </customSheetView>
    <customSheetView guid="{1904D5FA-AADE-4FD2-BC03-EEF6842D3E08}"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31"/>
      <headerFooter alignWithMargins="0">
        <oddHeader>&amp;L&amp;18様式３</oddHeader>
        <oddFooter>&amp;C&amp;P/&amp;N</oddFooter>
      </headerFooter>
    </customSheetView>
    <customSheetView guid="{8DB54C10-352E-414D-9A6C-249EC46D6C07}"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32"/>
      <headerFooter alignWithMargins="0">
        <oddHeader>&amp;L&amp;18様式３</oddHeader>
        <oddFooter>&amp;C&amp;P/&amp;N</oddFooter>
      </headerFooter>
    </customSheetView>
    <customSheetView guid="{9FAA8A35-559A-4FA9-A8D5-72C61E918D9F}" showPageBreaks="1" printArea="1" view="pageBreakPreview">
      <selection activeCell="C12" sqref="C12"/>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33"/>
      <headerFooter alignWithMargins="0">
        <oddHeader>&amp;L&amp;18様式３</oddHeader>
        <oddFooter>&amp;C&amp;P/&amp;N</oddFooter>
      </headerFooter>
    </customSheetView>
    <customSheetView guid="{9B0902EB-ECDB-4FB0-A950-3C02467C2C15}" showPageBreaks="1" printArea="1" view="pageBreakPreview">
      <selection activeCell="D10" sqref="D1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34"/>
      <headerFooter alignWithMargins="0">
        <oddHeader>&amp;L&amp;18様式３</oddHeader>
        <oddFooter>&amp;C&amp;P/&amp;N</oddFooter>
      </headerFooter>
    </customSheetView>
    <customSheetView guid="{661C07BE-73CE-497F-8606-4ABE0DAD5073}" showPageBreaks="1" printArea="1" view="pageBreakPreview">
      <selection activeCell="C11" sqref="C11"/>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35"/>
      <headerFooter alignWithMargins="0">
        <oddHeader>&amp;L&amp;18様式３</oddHeader>
        <oddFooter>&amp;C&amp;P/&amp;N</oddFooter>
      </headerFooter>
    </customSheetView>
    <customSheetView guid="{623A4A86-A924-4368-AA11-17C4CF89F9A4}" scale="80" showPageBreaks="1" printArea="1" view="pageBreakPreview" topLeftCell="A10">
      <selection activeCell="C19" sqref="C19"/>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36"/>
      <headerFooter alignWithMargins="0">
        <oddHeader>&amp;L&amp;18様式３</oddHeader>
        <oddFooter>&amp;C&amp;P/&amp;N</oddFooter>
      </headerFooter>
    </customSheetView>
    <customSheetView guid="{92EA7FDE-D898-4697-9738-36577187C2B0}" showPageBreaks="1" printArea="1" view="pageBreakPreview">
      <selection activeCell="I26" sqref="I26"/>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37"/>
      <headerFooter alignWithMargins="0">
        <oddHeader>&amp;L&amp;18様式３</oddHeader>
        <oddFooter>&amp;C&amp;P/&amp;N</oddFooter>
      </headerFooter>
    </customSheetView>
  </customSheetViews>
  <mergeCells count="32">
    <mergeCell ref="L5:S7"/>
    <mergeCell ref="S36:S38"/>
    <mergeCell ref="L36:L38"/>
    <mergeCell ref="M36:M38"/>
    <mergeCell ref="N36:N38"/>
    <mergeCell ref="O36:O38"/>
    <mergeCell ref="P36:P38"/>
    <mergeCell ref="Q36:Q38"/>
    <mergeCell ref="R36:R38"/>
    <mergeCell ref="G5:G7"/>
    <mergeCell ref="K45:K47"/>
    <mergeCell ref="K39:K41"/>
    <mergeCell ref="K42:K44"/>
    <mergeCell ref="A36:B38"/>
    <mergeCell ref="E36:E38"/>
    <mergeCell ref="A5:A7"/>
    <mergeCell ref="B5:B7"/>
    <mergeCell ref="G36:G38"/>
    <mergeCell ref="F5:F7"/>
    <mergeCell ref="F36:F38"/>
    <mergeCell ref="C5:C7"/>
    <mergeCell ref="E5:E7"/>
    <mergeCell ref="D5:D7"/>
    <mergeCell ref="H4:K4"/>
    <mergeCell ref="K36:K38"/>
    <mergeCell ref="H36:H38"/>
    <mergeCell ref="H5:H7"/>
    <mergeCell ref="K5:K7"/>
    <mergeCell ref="J5:J7"/>
    <mergeCell ref="I36:I38"/>
    <mergeCell ref="J36:J38"/>
    <mergeCell ref="I5:I7"/>
  </mergeCells>
  <phoneticPr fontId="13"/>
  <dataValidations count="3">
    <dataValidation type="list" allowBlank="1" showInputMessage="1" showErrorMessage="1" sqref="P36 L36 N36 I36 AC8:AE8 AC27:AE27 AQ33:AS33 I28:K32 I34:K35 I9:K22 I24:K26 AC23:AE23">
      <formula1>"○, 　,"</formula1>
    </dataValidation>
    <dataValidation type="list" allowBlank="1" showInputMessage="1" showErrorMessage="1" sqref="AP33">
      <formula1>"前年度新規,最終実施年度 ,行革推進会議,継続の是非,その他,平成２６年度対象,平成２７年度対象,平成２８年度対象,平成２９年度対象,平成３０年度対象"</formula1>
    </dataValidation>
    <dataValidation type="list" allowBlank="1" showInputMessage="1" showErrorMessage="1" sqref="K33">
      <formula1>"廃止,事業全体の抜本的改善,事業内容の改善,現状通り"</formula1>
    </dataValidation>
  </dataValidations>
  <printOptions horizontalCentered="1"/>
  <pageMargins left="0.39370078740157483" right="0.39370078740157483" top="0.78740157480314965" bottom="0.59055118110236227" header="0.51181102362204722" footer="0.39370078740157483"/>
  <pageSetup paperSize="8" scale="75" orientation="landscape" cellComments="asDisplayed" horizontalDpi="300" verticalDpi="300" r:id="rId38"/>
  <headerFooter alignWithMargins="0">
    <oddHeader>&amp;L&amp;18様式３</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sst01\（部局内）大臣官房会計課\予算係\行政事業レビュー・予算監視効率化チーム\平成３０年度\0.その他（行革からの連絡等）\180406行政事業レビュー担当官会議（4月6日）\02_【事務連絡】科学技術関係予算の集計のための様式一部改訂について\[別添3_事業単位整理表兼反映状況調（様式）.xlsx]入力規則'!#REF!</xm:f>
          </x14:formula1>
          <xm:sqref>L34:S35 L28:S32 L9:S22 L24:S26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S77"/>
  <sheetViews>
    <sheetView view="pageBreakPreview" zoomScale="60" zoomScaleNormal="70" zoomScalePageLayoutView="70" workbookViewId="0">
      <selection activeCell="E44" sqref="E44"/>
    </sheetView>
  </sheetViews>
  <sheetFormatPr defaultColWidth="9" defaultRowHeight="13.2"/>
  <cols>
    <col min="1" max="1" width="6.6640625" style="278" customWidth="1"/>
    <col min="2" max="2" width="56.6640625" style="278" customWidth="1"/>
    <col min="3" max="3" width="45.6640625" style="278" customWidth="1"/>
    <col min="4" max="4" width="15" style="278" customWidth="1"/>
    <col min="5" max="5" width="46.109375" style="278" customWidth="1"/>
    <col min="6" max="6" width="17.6640625" style="278" customWidth="1"/>
    <col min="7" max="7" width="16.6640625" style="278" customWidth="1"/>
    <col min="8" max="8" width="40.6640625" style="278" customWidth="1"/>
    <col min="9" max="10" width="4.6640625" style="278" customWidth="1"/>
    <col min="11" max="19" width="5" style="278" customWidth="1"/>
    <col min="20" max="16384" width="9" style="278"/>
  </cols>
  <sheetData>
    <row r="1" spans="1:19" ht="21">
      <c r="A1" s="25" t="s">
        <v>750</v>
      </c>
    </row>
    <row r="2" spans="1:19" ht="14.1" customHeight="1"/>
    <row r="3" spans="1:19" ht="19.2">
      <c r="A3" s="17" t="s">
        <v>47</v>
      </c>
    </row>
    <row r="4" spans="1:19" ht="23.1" customHeight="1" thickBot="1">
      <c r="A4" s="360" t="s">
        <v>736</v>
      </c>
      <c r="B4" s="3"/>
      <c r="C4" s="1"/>
      <c r="D4" s="1"/>
      <c r="E4" s="1"/>
      <c r="F4" s="1"/>
      <c r="G4" s="345"/>
      <c r="H4" s="361"/>
      <c r="I4" s="361"/>
      <c r="J4" s="361"/>
      <c r="K4" s="34" t="s">
        <v>751</v>
      </c>
      <c r="L4" s="349"/>
      <c r="M4" s="349"/>
      <c r="N4" s="349"/>
      <c r="O4" s="349"/>
      <c r="P4" s="349"/>
      <c r="Q4" s="349"/>
      <c r="R4" s="349"/>
      <c r="S4" s="34"/>
    </row>
    <row r="5" spans="1:19" ht="20.25" customHeight="1">
      <c r="A5" s="1268" t="s">
        <v>65</v>
      </c>
      <c r="B5" s="1271" t="s">
        <v>70</v>
      </c>
      <c r="C5" s="1276" t="s">
        <v>99</v>
      </c>
      <c r="D5" s="1276" t="s">
        <v>739</v>
      </c>
      <c r="E5" s="1271" t="s">
        <v>0</v>
      </c>
      <c r="F5" s="1271" t="s">
        <v>56</v>
      </c>
      <c r="G5" s="1256" t="s">
        <v>117</v>
      </c>
      <c r="H5" s="1248" t="s">
        <v>712</v>
      </c>
      <c r="I5" s="1192" t="s">
        <v>135</v>
      </c>
      <c r="J5" s="1192" t="s">
        <v>136</v>
      </c>
      <c r="K5" s="1210" t="s">
        <v>126</v>
      </c>
      <c r="L5" s="1282" t="s">
        <v>678</v>
      </c>
      <c r="M5" s="1283"/>
      <c r="N5" s="1283"/>
      <c r="O5" s="1283"/>
      <c r="P5" s="1283"/>
      <c r="Q5" s="1283"/>
      <c r="R5" s="1283"/>
      <c r="S5" s="1284"/>
    </row>
    <row r="6" spans="1:19" ht="20.25" customHeight="1">
      <c r="A6" s="1269"/>
      <c r="B6" s="1272"/>
      <c r="C6" s="1277"/>
      <c r="D6" s="1277"/>
      <c r="E6" s="1272"/>
      <c r="F6" s="1274"/>
      <c r="G6" s="1249"/>
      <c r="H6" s="1249"/>
      <c r="I6" s="1193"/>
      <c r="J6" s="1253"/>
      <c r="K6" s="1298"/>
      <c r="L6" s="1285"/>
      <c r="M6" s="1286"/>
      <c r="N6" s="1286"/>
      <c r="O6" s="1286"/>
      <c r="P6" s="1286"/>
      <c r="Q6" s="1286"/>
      <c r="R6" s="1286"/>
      <c r="S6" s="1287"/>
    </row>
    <row r="7" spans="1:19" ht="20.25" customHeight="1" thickBot="1">
      <c r="A7" s="1270"/>
      <c r="B7" s="1273"/>
      <c r="C7" s="1278"/>
      <c r="D7" s="1278"/>
      <c r="E7" s="1273"/>
      <c r="F7" s="1275"/>
      <c r="G7" s="1250"/>
      <c r="H7" s="1250"/>
      <c r="I7" s="1194"/>
      <c r="J7" s="1254"/>
      <c r="K7" s="1299"/>
      <c r="L7" s="1288"/>
      <c r="M7" s="1289"/>
      <c r="N7" s="1289"/>
      <c r="O7" s="1289"/>
      <c r="P7" s="1289"/>
      <c r="Q7" s="1289"/>
      <c r="R7" s="1289"/>
      <c r="S7" s="1290"/>
    </row>
    <row r="8" spans="1:19" ht="20.25" customHeight="1">
      <c r="A8" s="362"/>
      <c r="B8" s="363" t="s">
        <v>752</v>
      </c>
      <c r="C8" s="364"/>
      <c r="D8" s="364"/>
      <c r="E8" s="365"/>
      <c r="F8" s="365"/>
      <c r="G8" s="365"/>
      <c r="H8" s="366"/>
      <c r="I8" s="365"/>
      <c r="J8" s="365"/>
      <c r="K8" s="365"/>
      <c r="L8" s="362"/>
      <c r="M8" s="365"/>
      <c r="N8" s="365"/>
      <c r="O8" s="365"/>
      <c r="P8" s="365"/>
      <c r="Q8" s="365"/>
      <c r="R8" s="365"/>
      <c r="S8" s="367"/>
    </row>
    <row r="9" spans="1:19" ht="26.4">
      <c r="A9" s="39">
        <v>1</v>
      </c>
      <c r="B9" s="368" t="s">
        <v>753</v>
      </c>
      <c r="C9" s="369" t="s">
        <v>745</v>
      </c>
      <c r="D9" s="370">
        <v>1000</v>
      </c>
      <c r="E9" s="371"/>
      <c r="F9" s="372" t="s">
        <v>62</v>
      </c>
      <c r="G9" s="373" t="s">
        <v>2</v>
      </c>
      <c r="H9" s="374" t="s">
        <v>3</v>
      </c>
      <c r="I9" s="375" t="s">
        <v>128</v>
      </c>
      <c r="J9" s="375"/>
      <c r="K9" s="308"/>
      <c r="L9" s="307"/>
      <c r="M9" s="308"/>
      <c r="N9" s="308"/>
      <c r="O9" s="308"/>
      <c r="P9" s="308"/>
      <c r="Q9" s="308"/>
      <c r="R9" s="308"/>
      <c r="S9" s="309"/>
    </row>
    <row r="10" spans="1:19" ht="26.4">
      <c r="A10" s="39">
        <v>2</v>
      </c>
      <c r="B10" s="368" t="s">
        <v>754</v>
      </c>
      <c r="C10" s="369" t="s">
        <v>745</v>
      </c>
      <c r="D10" s="370">
        <v>100</v>
      </c>
      <c r="E10" s="371"/>
      <c r="F10" s="371" t="s">
        <v>63</v>
      </c>
      <c r="G10" s="376" t="s">
        <v>721</v>
      </c>
      <c r="H10" s="377" t="s">
        <v>3</v>
      </c>
      <c r="I10" s="375" t="s">
        <v>128</v>
      </c>
      <c r="J10" s="375"/>
      <c r="K10" s="308"/>
      <c r="L10" s="307"/>
      <c r="M10" s="308"/>
      <c r="N10" s="308"/>
      <c r="O10" s="308"/>
      <c r="P10" s="308"/>
      <c r="Q10" s="308"/>
      <c r="R10" s="308"/>
      <c r="S10" s="309"/>
    </row>
    <row r="11" spans="1:19" ht="26.4">
      <c r="A11" s="39">
        <v>3</v>
      </c>
      <c r="B11" s="368" t="s">
        <v>755</v>
      </c>
      <c r="C11" s="369" t="s">
        <v>745</v>
      </c>
      <c r="D11" s="370">
        <v>1500</v>
      </c>
      <c r="E11" s="371"/>
      <c r="F11" s="371" t="s">
        <v>64</v>
      </c>
      <c r="G11" s="376" t="s">
        <v>721</v>
      </c>
      <c r="H11" s="377" t="s">
        <v>3</v>
      </c>
      <c r="I11" s="375"/>
      <c r="J11" s="375" t="s">
        <v>128</v>
      </c>
      <c r="K11" s="308"/>
      <c r="L11" s="307"/>
      <c r="M11" s="308"/>
      <c r="N11" s="308"/>
      <c r="O11" s="308"/>
      <c r="P11" s="308"/>
      <c r="Q11" s="308"/>
      <c r="R11" s="308"/>
      <c r="S11" s="309"/>
    </row>
    <row r="12" spans="1:19" ht="14.1" customHeight="1">
      <c r="A12" s="39">
        <v>4</v>
      </c>
      <c r="B12" s="368"/>
      <c r="C12" s="369"/>
      <c r="D12" s="370"/>
      <c r="E12" s="371"/>
      <c r="F12" s="371"/>
      <c r="G12" s="376"/>
      <c r="H12" s="376"/>
      <c r="I12" s="375"/>
      <c r="J12" s="375"/>
      <c r="K12" s="308"/>
      <c r="L12" s="307"/>
      <c r="M12" s="308"/>
      <c r="N12" s="308"/>
      <c r="O12" s="308"/>
      <c r="P12" s="308"/>
      <c r="Q12" s="308"/>
      <c r="R12" s="308"/>
      <c r="S12" s="309"/>
    </row>
    <row r="13" spans="1:19">
      <c r="A13" s="39">
        <v>5</v>
      </c>
      <c r="B13" s="368"/>
      <c r="C13" s="369"/>
      <c r="D13" s="370"/>
      <c r="E13" s="371"/>
      <c r="F13" s="371"/>
      <c r="G13" s="376"/>
      <c r="H13" s="376"/>
      <c r="I13" s="375"/>
      <c r="J13" s="375"/>
      <c r="K13" s="308"/>
      <c r="L13" s="307"/>
      <c r="M13" s="308"/>
      <c r="N13" s="308"/>
      <c r="O13" s="308"/>
      <c r="P13" s="308"/>
      <c r="Q13" s="308"/>
      <c r="R13" s="308"/>
      <c r="S13" s="309"/>
    </row>
    <row r="14" spans="1:19">
      <c r="A14" s="39">
        <v>6</v>
      </c>
      <c r="B14" s="368"/>
      <c r="C14" s="369"/>
      <c r="D14" s="370"/>
      <c r="E14" s="371"/>
      <c r="F14" s="371"/>
      <c r="G14" s="376"/>
      <c r="H14" s="376"/>
      <c r="I14" s="378"/>
      <c r="J14" s="378"/>
      <c r="K14" s="379"/>
      <c r="L14" s="380"/>
      <c r="M14" s="379"/>
      <c r="N14" s="379"/>
      <c r="O14" s="379"/>
      <c r="P14" s="379"/>
      <c r="Q14" s="379"/>
      <c r="R14" s="379"/>
      <c r="S14" s="381"/>
    </row>
    <row r="15" spans="1:19">
      <c r="A15" s="39">
        <v>7</v>
      </c>
      <c r="B15" s="368"/>
      <c r="C15" s="369"/>
      <c r="D15" s="370"/>
      <c r="E15" s="371"/>
      <c r="F15" s="371"/>
      <c r="G15" s="377"/>
      <c r="H15" s="377"/>
      <c r="I15" s="375"/>
      <c r="J15" s="375"/>
      <c r="K15" s="308"/>
      <c r="L15" s="307"/>
      <c r="M15" s="308"/>
      <c r="N15" s="308"/>
      <c r="O15" s="308"/>
      <c r="P15" s="308"/>
      <c r="Q15" s="308"/>
      <c r="R15" s="308"/>
      <c r="S15" s="309"/>
    </row>
    <row r="16" spans="1:19">
      <c r="A16" s="382">
        <v>8</v>
      </c>
      <c r="B16" s="383"/>
      <c r="C16" s="384"/>
      <c r="D16" s="385"/>
      <c r="E16" s="386"/>
      <c r="F16" s="386"/>
      <c r="G16" s="387"/>
      <c r="H16" s="387"/>
      <c r="I16" s="375"/>
      <c r="J16" s="375"/>
      <c r="K16" s="308"/>
      <c r="L16" s="307"/>
      <c r="M16" s="308"/>
      <c r="N16" s="308"/>
      <c r="O16" s="308"/>
      <c r="P16" s="308"/>
      <c r="Q16" s="308"/>
      <c r="R16" s="308"/>
      <c r="S16" s="309"/>
    </row>
    <row r="17" spans="1:19" ht="20.25" customHeight="1">
      <c r="A17" s="388"/>
      <c r="B17" s="389" t="s">
        <v>752</v>
      </c>
      <c r="C17" s="390"/>
      <c r="D17" s="391"/>
      <c r="E17" s="392"/>
      <c r="F17" s="392"/>
      <c r="G17" s="392"/>
      <c r="H17" s="393"/>
      <c r="I17" s="392"/>
      <c r="J17" s="392"/>
      <c r="K17" s="392"/>
      <c r="L17" s="388"/>
      <c r="M17" s="392"/>
      <c r="N17" s="392"/>
      <c r="O17" s="392"/>
      <c r="P17" s="392"/>
      <c r="Q17" s="392"/>
      <c r="R17" s="392"/>
      <c r="S17" s="394"/>
    </row>
    <row r="18" spans="1:19">
      <c r="A18" s="39">
        <v>9</v>
      </c>
      <c r="B18" s="368"/>
      <c r="C18" s="369"/>
      <c r="D18" s="370"/>
      <c r="E18" s="371"/>
      <c r="F18" s="371"/>
      <c r="G18" s="376"/>
      <c r="H18" s="376"/>
      <c r="I18" s="375"/>
      <c r="J18" s="375"/>
      <c r="K18" s="308" t="s">
        <v>119</v>
      </c>
      <c r="L18" s="307"/>
      <c r="M18" s="308"/>
      <c r="N18" s="308"/>
      <c r="O18" s="308"/>
      <c r="P18" s="308"/>
      <c r="Q18" s="308"/>
      <c r="R18" s="308"/>
      <c r="S18" s="309" t="s">
        <v>119</v>
      </c>
    </row>
    <row r="19" spans="1:19">
      <c r="A19" s="39">
        <v>10</v>
      </c>
      <c r="B19" s="368"/>
      <c r="C19" s="369"/>
      <c r="D19" s="370"/>
      <c r="E19" s="371"/>
      <c r="F19" s="371"/>
      <c r="G19" s="376"/>
      <c r="H19" s="376"/>
      <c r="I19" s="375"/>
      <c r="J19" s="375"/>
      <c r="K19" s="308"/>
      <c r="L19" s="307"/>
      <c r="M19" s="308"/>
      <c r="N19" s="308"/>
      <c r="O19" s="308"/>
      <c r="P19" s="308"/>
      <c r="Q19" s="308"/>
      <c r="R19" s="308"/>
      <c r="S19" s="309"/>
    </row>
    <row r="20" spans="1:19">
      <c r="A20" s="39">
        <v>11</v>
      </c>
      <c r="B20" s="368"/>
      <c r="C20" s="369"/>
      <c r="D20" s="370"/>
      <c r="E20" s="371"/>
      <c r="F20" s="371"/>
      <c r="G20" s="376"/>
      <c r="H20" s="376"/>
      <c r="I20" s="375"/>
      <c r="J20" s="375"/>
      <c r="K20" s="308"/>
      <c r="L20" s="307"/>
      <c r="M20" s="308"/>
      <c r="N20" s="308"/>
      <c r="O20" s="308"/>
      <c r="P20" s="308"/>
      <c r="Q20" s="308"/>
      <c r="R20" s="308"/>
      <c r="S20" s="309"/>
    </row>
    <row r="21" spans="1:19">
      <c r="A21" s="39">
        <v>12</v>
      </c>
      <c r="B21" s="368"/>
      <c r="C21" s="369"/>
      <c r="D21" s="370"/>
      <c r="E21" s="371"/>
      <c r="F21" s="371"/>
      <c r="G21" s="376"/>
      <c r="H21" s="376"/>
      <c r="I21" s="375"/>
      <c r="J21" s="375"/>
      <c r="K21" s="308"/>
      <c r="L21" s="307"/>
      <c r="M21" s="308"/>
      <c r="N21" s="308"/>
      <c r="O21" s="308"/>
      <c r="P21" s="308"/>
      <c r="Q21" s="308"/>
      <c r="R21" s="308"/>
      <c r="S21" s="309"/>
    </row>
    <row r="22" spans="1:19">
      <c r="A22" s="39">
        <v>13</v>
      </c>
      <c r="B22" s="368"/>
      <c r="C22" s="369"/>
      <c r="D22" s="370"/>
      <c r="E22" s="371"/>
      <c r="F22" s="371"/>
      <c r="G22" s="376"/>
      <c r="H22" s="376"/>
      <c r="I22" s="375"/>
      <c r="J22" s="375"/>
      <c r="K22" s="308"/>
      <c r="L22" s="307"/>
      <c r="M22" s="308"/>
      <c r="N22" s="308"/>
      <c r="O22" s="308"/>
      <c r="P22" s="308"/>
      <c r="Q22" s="308"/>
      <c r="R22" s="308"/>
      <c r="S22" s="309"/>
    </row>
    <row r="23" spans="1:19">
      <c r="A23" s="39">
        <v>14</v>
      </c>
      <c r="B23" s="368"/>
      <c r="C23" s="369"/>
      <c r="D23" s="370"/>
      <c r="E23" s="371"/>
      <c r="F23" s="371"/>
      <c r="G23" s="376"/>
      <c r="H23" s="376"/>
      <c r="I23" s="375"/>
      <c r="J23" s="375"/>
      <c r="K23" s="308"/>
      <c r="L23" s="307"/>
      <c r="M23" s="308"/>
      <c r="N23" s="308"/>
      <c r="O23" s="308"/>
      <c r="P23" s="308"/>
      <c r="Q23" s="308"/>
      <c r="R23" s="308"/>
      <c r="S23" s="309"/>
    </row>
    <row r="24" spans="1:19">
      <c r="A24" s="39">
        <v>15</v>
      </c>
      <c r="B24" s="368"/>
      <c r="C24" s="369"/>
      <c r="D24" s="370"/>
      <c r="E24" s="371"/>
      <c r="F24" s="371"/>
      <c r="G24" s="376"/>
      <c r="H24" s="376"/>
      <c r="I24" s="375"/>
      <c r="J24" s="375"/>
      <c r="K24" s="308"/>
      <c r="L24" s="307"/>
      <c r="M24" s="308"/>
      <c r="N24" s="308"/>
      <c r="O24" s="308"/>
      <c r="P24" s="308"/>
      <c r="Q24" s="308"/>
      <c r="R24" s="308"/>
      <c r="S24" s="309"/>
    </row>
    <row r="25" spans="1:19">
      <c r="A25" s="39"/>
      <c r="B25" s="368"/>
      <c r="C25" s="369"/>
      <c r="D25" s="370"/>
      <c r="E25" s="371"/>
      <c r="F25" s="371"/>
      <c r="G25" s="377"/>
      <c r="H25" s="377"/>
      <c r="I25" s="375"/>
      <c r="J25" s="375"/>
      <c r="K25" s="308"/>
      <c r="L25" s="307"/>
      <c r="M25" s="308"/>
      <c r="N25" s="308"/>
      <c r="O25" s="308"/>
      <c r="P25" s="308"/>
      <c r="Q25" s="308"/>
      <c r="R25" s="308"/>
      <c r="S25" s="309"/>
    </row>
    <row r="26" spans="1:19">
      <c r="A26" s="39"/>
      <c r="B26" s="368"/>
      <c r="C26" s="369"/>
      <c r="D26" s="370"/>
      <c r="E26" s="371"/>
      <c r="F26" s="371"/>
      <c r="G26" s="377"/>
      <c r="H26" s="377"/>
      <c r="I26" s="375"/>
      <c r="J26" s="375"/>
      <c r="K26" s="308"/>
      <c r="L26" s="307"/>
      <c r="M26" s="308"/>
      <c r="N26" s="308"/>
      <c r="O26" s="308"/>
      <c r="P26" s="308"/>
      <c r="Q26" s="308"/>
      <c r="R26" s="308"/>
      <c r="S26" s="309"/>
    </row>
    <row r="27" spans="1:19">
      <c r="A27" s="39"/>
      <c r="B27" s="368"/>
      <c r="C27" s="369"/>
      <c r="D27" s="370"/>
      <c r="E27" s="371"/>
      <c r="F27" s="371"/>
      <c r="G27" s="377"/>
      <c r="H27" s="377"/>
      <c r="I27" s="375"/>
      <c r="J27" s="375"/>
      <c r="K27" s="308"/>
      <c r="L27" s="307"/>
      <c r="M27" s="308"/>
      <c r="N27" s="308"/>
      <c r="O27" s="308"/>
      <c r="P27" s="308"/>
      <c r="Q27" s="308"/>
      <c r="R27" s="308"/>
      <c r="S27" s="309"/>
    </row>
    <row r="28" spans="1:19">
      <c r="A28" s="39"/>
      <c r="B28" s="368"/>
      <c r="C28" s="369"/>
      <c r="D28" s="370"/>
      <c r="E28" s="371"/>
      <c r="F28" s="371"/>
      <c r="G28" s="377"/>
      <c r="H28" s="377"/>
      <c r="I28" s="375"/>
      <c r="J28" s="375"/>
      <c r="K28" s="308"/>
      <c r="L28" s="307"/>
      <c r="M28" s="308"/>
      <c r="N28" s="308"/>
      <c r="O28" s="308"/>
      <c r="P28" s="308"/>
      <c r="Q28" s="308"/>
      <c r="R28" s="308"/>
      <c r="S28" s="309"/>
    </row>
    <row r="29" spans="1:19">
      <c r="A29" s="39"/>
      <c r="B29" s="368"/>
      <c r="C29" s="369"/>
      <c r="D29" s="370"/>
      <c r="E29" s="371"/>
      <c r="F29" s="371"/>
      <c r="G29" s="377"/>
      <c r="H29" s="377"/>
      <c r="I29" s="375"/>
      <c r="J29" s="375"/>
      <c r="K29" s="308"/>
      <c r="L29" s="307"/>
      <c r="M29" s="308"/>
      <c r="N29" s="308"/>
      <c r="O29" s="308"/>
      <c r="P29" s="308"/>
      <c r="Q29" s="308"/>
      <c r="R29" s="308"/>
      <c r="S29" s="309"/>
    </row>
    <row r="30" spans="1:19">
      <c r="A30" s="39"/>
      <c r="B30" s="368"/>
      <c r="C30" s="369"/>
      <c r="D30" s="370"/>
      <c r="E30" s="371"/>
      <c r="F30" s="371"/>
      <c r="G30" s="377"/>
      <c r="H30" s="377"/>
      <c r="I30" s="375"/>
      <c r="J30" s="375"/>
      <c r="K30" s="308"/>
      <c r="L30" s="307"/>
      <c r="M30" s="308"/>
      <c r="N30" s="308"/>
      <c r="O30" s="308"/>
      <c r="P30" s="308"/>
      <c r="Q30" s="308"/>
      <c r="R30" s="308"/>
      <c r="S30" s="309"/>
    </row>
    <row r="31" spans="1:19">
      <c r="A31" s="39"/>
      <c r="B31" s="368"/>
      <c r="C31" s="369"/>
      <c r="D31" s="370"/>
      <c r="E31" s="371"/>
      <c r="F31" s="371"/>
      <c r="G31" s="377"/>
      <c r="H31" s="377"/>
      <c r="I31" s="375"/>
      <c r="J31" s="375"/>
      <c r="K31" s="308"/>
      <c r="L31" s="307"/>
      <c r="M31" s="308"/>
      <c r="N31" s="308"/>
      <c r="O31" s="308"/>
      <c r="P31" s="308"/>
      <c r="Q31" s="308"/>
      <c r="R31" s="308"/>
      <c r="S31" s="309"/>
    </row>
    <row r="32" spans="1:19">
      <c r="A32" s="39"/>
      <c r="B32" s="368"/>
      <c r="C32" s="369"/>
      <c r="D32" s="370"/>
      <c r="E32" s="371"/>
      <c r="F32" s="371"/>
      <c r="G32" s="377"/>
      <c r="H32" s="377"/>
      <c r="I32" s="375"/>
      <c r="J32" s="375"/>
      <c r="K32" s="308"/>
      <c r="L32" s="307"/>
      <c r="M32" s="308"/>
      <c r="N32" s="308"/>
      <c r="O32" s="308"/>
      <c r="P32" s="308"/>
      <c r="Q32" s="308"/>
      <c r="R32" s="308"/>
      <c r="S32" s="309"/>
    </row>
    <row r="33" spans="1:19">
      <c r="A33" s="39"/>
      <c r="B33" s="368"/>
      <c r="C33" s="369"/>
      <c r="D33" s="370"/>
      <c r="E33" s="371"/>
      <c r="F33" s="371"/>
      <c r="G33" s="377"/>
      <c r="H33" s="377"/>
      <c r="I33" s="375"/>
      <c r="J33" s="375"/>
      <c r="K33" s="308"/>
      <c r="L33" s="307"/>
      <c r="M33" s="308"/>
      <c r="N33" s="308"/>
      <c r="O33" s="308"/>
      <c r="P33" s="308"/>
      <c r="Q33" s="308"/>
      <c r="R33" s="308"/>
      <c r="S33" s="309"/>
    </row>
    <row r="34" spans="1:19">
      <c r="A34" s="39"/>
      <c r="B34" s="368"/>
      <c r="C34" s="369"/>
      <c r="D34" s="370"/>
      <c r="E34" s="371"/>
      <c r="F34" s="371"/>
      <c r="G34" s="377"/>
      <c r="H34" s="377"/>
      <c r="I34" s="375"/>
      <c r="J34" s="375"/>
      <c r="K34" s="308"/>
      <c r="L34" s="307"/>
      <c r="M34" s="308"/>
      <c r="N34" s="308"/>
      <c r="O34" s="308"/>
      <c r="P34" s="308"/>
      <c r="Q34" s="308"/>
      <c r="R34" s="308"/>
      <c r="S34" s="309"/>
    </row>
    <row r="35" spans="1:19">
      <c r="A35" s="39"/>
      <c r="B35" s="368"/>
      <c r="C35" s="369"/>
      <c r="D35" s="370"/>
      <c r="E35" s="371"/>
      <c r="F35" s="371"/>
      <c r="G35" s="377"/>
      <c r="H35" s="377"/>
      <c r="I35" s="375"/>
      <c r="J35" s="375"/>
      <c r="K35" s="308"/>
      <c r="L35" s="307"/>
      <c r="M35" s="308"/>
      <c r="N35" s="308"/>
      <c r="O35" s="308"/>
      <c r="P35" s="308"/>
      <c r="Q35" s="308"/>
      <c r="R35" s="308"/>
      <c r="S35" s="309"/>
    </row>
    <row r="36" spans="1:19">
      <c r="A36" s="39"/>
      <c r="B36" s="368"/>
      <c r="C36" s="369"/>
      <c r="D36" s="370"/>
      <c r="E36" s="371"/>
      <c r="F36" s="371"/>
      <c r="G36" s="377"/>
      <c r="H36" s="377"/>
      <c r="I36" s="375"/>
      <c r="J36" s="375"/>
      <c r="K36" s="308"/>
      <c r="L36" s="307"/>
      <c r="M36" s="308"/>
      <c r="N36" s="308"/>
      <c r="O36" s="308"/>
      <c r="P36" s="308"/>
      <c r="Q36" s="308"/>
      <c r="R36" s="308"/>
      <c r="S36" s="309"/>
    </row>
    <row r="37" spans="1:19">
      <c r="A37" s="39"/>
      <c r="B37" s="368"/>
      <c r="C37" s="369"/>
      <c r="D37" s="370"/>
      <c r="E37" s="371"/>
      <c r="F37" s="371"/>
      <c r="G37" s="377"/>
      <c r="H37" s="377"/>
      <c r="I37" s="375"/>
      <c r="J37" s="375"/>
      <c r="K37" s="308"/>
      <c r="L37" s="307"/>
      <c r="M37" s="308"/>
      <c r="N37" s="308"/>
      <c r="O37" s="308"/>
      <c r="P37" s="308"/>
      <c r="Q37" s="308"/>
      <c r="R37" s="308"/>
      <c r="S37" s="309"/>
    </row>
    <row r="38" spans="1:19">
      <c r="A38" s="39"/>
      <c r="B38" s="368"/>
      <c r="C38" s="369"/>
      <c r="D38" s="370"/>
      <c r="E38" s="371"/>
      <c r="F38" s="371"/>
      <c r="G38" s="377"/>
      <c r="H38" s="377"/>
      <c r="I38" s="375"/>
      <c r="J38" s="375"/>
      <c r="K38" s="308"/>
      <c r="L38" s="307"/>
      <c r="M38" s="308"/>
      <c r="N38" s="308"/>
      <c r="O38" s="308"/>
      <c r="P38" s="308"/>
      <c r="Q38" s="308"/>
      <c r="R38" s="308"/>
      <c r="S38" s="309"/>
    </row>
    <row r="39" spans="1:19">
      <c r="A39" s="39"/>
      <c r="B39" s="368"/>
      <c r="C39" s="369"/>
      <c r="D39" s="370"/>
      <c r="E39" s="371"/>
      <c r="F39" s="371"/>
      <c r="G39" s="377"/>
      <c r="H39" s="377"/>
      <c r="I39" s="375"/>
      <c r="J39" s="375"/>
      <c r="K39" s="308"/>
      <c r="L39" s="307"/>
      <c r="M39" s="308"/>
      <c r="N39" s="308"/>
      <c r="O39" s="308"/>
      <c r="P39" s="308"/>
      <c r="Q39" s="308"/>
      <c r="R39" s="308"/>
      <c r="S39" s="309"/>
    </row>
    <row r="40" spans="1:19">
      <c r="A40" s="39"/>
      <c r="B40" s="368"/>
      <c r="C40" s="369"/>
      <c r="D40" s="370"/>
      <c r="E40" s="371"/>
      <c r="F40" s="371"/>
      <c r="G40" s="377"/>
      <c r="H40" s="377"/>
      <c r="I40" s="375"/>
      <c r="J40" s="375"/>
      <c r="K40" s="308"/>
      <c r="L40" s="307"/>
      <c r="M40" s="308"/>
      <c r="N40" s="308"/>
      <c r="O40" s="308"/>
      <c r="P40" s="308"/>
      <c r="Q40" s="308"/>
      <c r="R40" s="308"/>
      <c r="S40" s="309"/>
    </row>
    <row r="41" spans="1:19">
      <c r="A41" s="39"/>
      <c r="B41" s="368"/>
      <c r="C41" s="369"/>
      <c r="D41" s="370"/>
      <c r="E41" s="371"/>
      <c r="F41" s="371"/>
      <c r="G41" s="377"/>
      <c r="H41" s="377"/>
      <c r="I41" s="375"/>
      <c r="J41" s="375"/>
      <c r="K41" s="308"/>
      <c r="L41" s="307"/>
      <c r="M41" s="308"/>
      <c r="N41" s="308"/>
      <c r="O41" s="308"/>
      <c r="P41" s="308"/>
      <c r="Q41" s="308"/>
      <c r="R41" s="308"/>
      <c r="S41" s="309"/>
    </row>
    <row r="42" spans="1:19">
      <c r="A42" s="39"/>
      <c r="B42" s="368"/>
      <c r="C42" s="369"/>
      <c r="D42" s="370"/>
      <c r="E42" s="371"/>
      <c r="F42" s="371"/>
      <c r="G42" s="377"/>
      <c r="H42" s="377"/>
      <c r="I42" s="375"/>
      <c r="J42" s="375"/>
      <c r="K42" s="308"/>
      <c r="L42" s="307"/>
      <c r="M42" s="308"/>
      <c r="N42" s="308"/>
      <c r="O42" s="308"/>
      <c r="P42" s="308"/>
      <c r="Q42" s="308"/>
      <c r="R42" s="308"/>
      <c r="S42" s="309"/>
    </row>
    <row r="43" spans="1:19">
      <c r="A43" s="39"/>
      <c r="B43" s="368"/>
      <c r="C43" s="369"/>
      <c r="D43" s="370"/>
      <c r="E43" s="371"/>
      <c r="F43" s="371"/>
      <c r="G43" s="377"/>
      <c r="H43" s="377"/>
      <c r="I43" s="375"/>
      <c r="J43" s="375"/>
      <c r="K43" s="308"/>
      <c r="L43" s="307"/>
      <c r="M43" s="308"/>
      <c r="N43" s="308"/>
      <c r="O43" s="308"/>
      <c r="P43" s="308"/>
      <c r="Q43" s="308"/>
      <c r="R43" s="308"/>
      <c r="S43" s="309"/>
    </row>
    <row r="44" spans="1:19">
      <c r="A44" s="39"/>
      <c r="B44" s="368"/>
      <c r="C44" s="369"/>
      <c r="D44" s="370"/>
      <c r="E44" s="371"/>
      <c r="F44" s="371"/>
      <c r="G44" s="377"/>
      <c r="H44" s="377"/>
      <c r="I44" s="375"/>
      <c r="J44" s="375"/>
      <c r="K44" s="308"/>
      <c r="L44" s="307"/>
      <c r="M44" s="308"/>
      <c r="N44" s="308"/>
      <c r="O44" s="308"/>
      <c r="P44" s="308"/>
      <c r="Q44" s="308"/>
      <c r="R44" s="308"/>
      <c r="S44" s="309"/>
    </row>
    <row r="45" spans="1:19">
      <c r="A45" s="39"/>
      <c r="B45" s="368"/>
      <c r="C45" s="369"/>
      <c r="D45" s="370"/>
      <c r="E45" s="371"/>
      <c r="F45" s="371"/>
      <c r="G45" s="377"/>
      <c r="H45" s="377"/>
      <c r="I45" s="375"/>
      <c r="J45" s="375"/>
      <c r="K45" s="308"/>
      <c r="L45" s="307"/>
      <c r="M45" s="308"/>
      <c r="N45" s="308"/>
      <c r="O45" s="308"/>
      <c r="P45" s="308"/>
      <c r="Q45" s="308"/>
      <c r="R45" s="308"/>
      <c r="S45" s="309"/>
    </row>
    <row r="46" spans="1:19">
      <c r="A46" s="39"/>
      <c r="B46" s="368"/>
      <c r="C46" s="369"/>
      <c r="D46" s="370"/>
      <c r="E46" s="371"/>
      <c r="F46" s="371"/>
      <c r="G46" s="377"/>
      <c r="H46" s="377"/>
      <c r="I46" s="375"/>
      <c r="J46" s="375"/>
      <c r="K46" s="308"/>
      <c r="L46" s="307"/>
      <c r="M46" s="308"/>
      <c r="N46" s="308"/>
      <c r="O46" s="308"/>
      <c r="P46" s="308"/>
      <c r="Q46" s="308"/>
      <c r="R46" s="308"/>
      <c r="S46" s="309"/>
    </row>
    <row r="47" spans="1:19">
      <c r="A47" s="39"/>
      <c r="B47" s="368"/>
      <c r="C47" s="369"/>
      <c r="D47" s="370"/>
      <c r="E47" s="371"/>
      <c r="F47" s="371"/>
      <c r="G47" s="377"/>
      <c r="H47" s="377"/>
      <c r="I47" s="375"/>
      <c r="J47" s="375"/>
      <c r="K47" s="308"/>
      <c r="L47" s="307"/>
      <c r="M47" s="308"/>
      <c r="N47" s="308"/>
      <c r="O47" s="308"/>
      <c r="P47" s="308"/>
      <c r="Q47" s="308"/>
      <c r="R47" s="308"/>
      <c r="S47" s="309"/>
    </row>
    <row r="48" spans="1:19">
      <c r="A48" s="39"/>
      <c r="B48" s="368"/>
      <c r="C48" s="369"/>
      <c r="D48" s="370"/>
      <c r="E48" s="371"/>
      <c r="F48" s="371"/>
      <c r="G48" s="377"/>
      <c r="H48" s="377"/>
      <c r="I48" s="375"/>
      <c r="J48" s="375"/>
      <c r="K48" s="308"/>
      <c r="L48" s="307"/>
      <c r="M48" s="308"/>
      <c r="N48" s="308"/>
      <c r="O48" s="308"/>
      <c r="P48" s="308"/>
      <c r="Q48" s="308"/>
      <c r="R48" s="308"/>
      <c r="S48" s="309"/>
    </row>
    <row r="49" spans="1:19">
      <c r="A49" s="39"/>
      <c r="B49" s="368"/>
      <c r="C49" s="369"/>
      <c r="D49" s="370"/>
      <c r="E49" s="371"/>
      <c r="F49" s="371"/>
      <c r="G49" s="377"/>
      <c r="H49" s="377"/>
      <c r="I49" s="375"/>
      <c r="J49" s="375"/>
      <c r="K49" s="308"/>
      <c r="L49" s="307"/>
      <c r="M49" s="308"/>
      <c r="N49" s="308"/>
      <c r="O49" s="308"/>
      <c r="P49" s="308"/>
      <c r="Q49" s="308"/>
      <c r="R49" s="308"/>
      <c r="S49" s="309"/>
    </row>
    <row r="50" spans="1:19">
      <c r="A50" s="39"/>
      <c r="B50" s="368"/>
      <c r="C50" s="369"/>
      <c r="D50" s="370"/>
      <c r="E50" s="371"/>
      <c r="F50" s="371"/>
      <c r="G50" s="377"/>
      <c r="H50" s="377"/>
      <c r="I50" s="375"/>
      <c r="J50" s="375"/>
      <c r="K50" s="308"/>
      <c r="L50" s="307"/>
      <c r="M50" s="308"/>
      <c r="N50" s="308"/>
      <c r="O50" s="308"/>
      <c r="P50" s="308"/>
      <c r="Q50" s="308"/>
      <c r="R50" s="308"/>
      <c r="S50" s="309"/>
    </row>
    <row r="51" spans="1:19">
      <c r="A51" s="39"/>
      <c r="B51" s="368"/>
      <c r="C51" s="369"/>
      <c r="D51" s="370"/>
      <c r="E51" s="371"/>
      <c r="F51" s="371"/>
      <c r="G51" s="377"/>
      <c r="H51" s="377"/>
      <c r="I51" s="375"/>
      <c r="J51" s="375"/>
      <c r="K51" s="308"/>
      <c r="L51" s="307"/>
      <c r="M51" s="308"/>
      <c r="N51" s="308"/>
      <c r="O51" s="308"/>
      <c r="P51" s="308"/>
      <c r="Q51" s="308"/>
      <c r="R51" s="308"/>
      <c r="S51" s="309"/>
    </row>
    <row r="52" spans="1:19">
      <c r="A52" s="39"/>
      <c r="B52" s="368"/>
      <c r="C52" s="369"/>
      <c r="D52" s="370"/>
      <c r="E52" s="371"/>
      <c r="F52" s="371"/>
      <c r="G52" s="377"/>
      <c r="H52" s="377"/>
      <c r="I52" s="375"/>
      <c r="J52" s="375"/>
      <c r="K52" s="308"/>
      <c r="L52" s="307"/>
      <c r="M52" s="308"/>
      <c r="N52" s="308"/>
      <c r="O52" s="308"/>
      <c r="P52" s="308"/>
      <c r="Q52" s="308"/>
      <c r="R52" s="308"/>
      <c r="S52" s="309"/>
    </row>
    <row r="53" spans="1:19">
      <c r="A53" s="39"/>
      <c r="B53" s="368"/>
      <c r="C53" s="369"/>
      <c r="D53" s="370"/>
      <c r="E53" s="371"/>
      <c r="F53" s="371"/>
      <c r="G53" s="377"/>
      <c r="H53" s="377"/>
      <c r="I53" s="375"/>
      <c r="J53" s="375"/>
      <c r="K53" s="308"/>
      <c r="L53" s="307"/>
      <c r="M53" s="308"/>
      <c r="N53" s="308"/>
      <c r="O53" s="308"/>
      <c r="P53" s="308"/>
      <c r="Q53" s="308"/>
      <c r="R53" s="308"/>
      <c r="S53" s="309"/>
    </row>
    <row r="54" spans="1:19">
      <c r="A54" s="39"/>
      <c r="B54" s="368"/>
      <c r="C54" s="369"/>
      <c r="D54" s="370"/>
      <c r="E54" s="371"/>
      <c r="F54" s="371"/>
      <c r="G54" s="377"/>
      <c r="H54" s="377"/>
      <c r="I54" s="375"/>
      <c r="J54" s="375"/>
      <c r="K54" s="308"/>
      <c r="L54" s="307"/>
      <c r="M54" s="308"/>
      <c r="N54" s="308"/>
      <c r="O54" s="308"/>
      <c r="P54" s="308"/>
      <c r="Q54" s="308"/>
      <c r="R54" s="308"/>
      <c r="S54" s="309"/>
    </row>
    <row r="55" spans="1:19">
      <c r="A55" s="39"/>
      <c r="B55" s="368"/>
      <c r="C55" s="369"/>
      <c r="D55" s="370"/>
      <c r="E55" s="371"/>
      <c r="F55" s="371"/>
      <c r="G55" s="377"/>
      <c r="H55" s="377"/>
      <c r="I55" s="375"/>
      <c r="J55" s="375"/>
      <c r="K55" s="308"/>
      <c r="L55" s="307"/>
      <c r="M55" s="308"/>
      <c r="N55" s="308"/>
      <c r="O55" s="308"/>
      <c r="P55" s="308"/>
      <c r="Q55" s="308"/>
      <c r="R55" s="308"/>
      <c r="S55" s="309"/>
    </row>
    <row r="56" spans="1:19">
      <c r="A56" s="39"/>
      <c r="B56" s="368"/>
      <c r="C56" s="369"/>
      <c r="D56" s="370"/>
      <c r="E56" s="371"/>
      <c r="F56" s="371"/>
      <c r="G56" s="377"/>
      <c r="H56" s="377"/>
      <c r="I56" s="375"/>
      <c r="J56" s="375"/>
      <c r="K56" s="308"/>
      <c r="L56" s="307"/>
      <c r="M56" s="308"/>
      <c r="N56" s="308"/>
      <c r="O56" s="308"/>
      <c r="P56" s="308"/>
      <c r="Q56" s="308"/>
      <c r="R56" s="308"/>
      <c r="S56" s="309"/>
    </row>
    <row r="57" spans="1:19">
      <c r="A57" s="39"/>
      <c r="B57" s="368"/>
      <c r="C57" s="369"/>
      <c r="D57" s="370"/>
      <c r="E57" s="371"/>
      <c r="F57" s="371"/>
      <c r="G57" s="377"/>
      <c r="H57" s="377"/>
      <c r="I57" s="375"/>
      <c r="J57" s="375"/>
      <c r="K57" s="308"/>
      <c r="L57" s="307"/>
      <c r="M57" s="308"/>
      <c r="N57" s="308"/>
      <c r="O57" s="308"/>
      <c r="P57" s="308"/>
      <c r="Q57" s="308"/>
      <c r="R57" s="308"/>
      <c r="S57" s="309"/>
    </row>
    <row r="58" spans="1:19">
      <c r="A58" s="39"/>
      <c r="B58" s="368"/>
      <c r="C58" s="369"/>
      <c r="D58" s="370"/>
      <c r="E58" s="371"/>
      <c r="F58" s="371"/>
      <c r="G58" s="377"/>
      <c r="H58" s="377"/>
      <c r="I58" s="378"/>
      <c r="J58" s="378"/>
      <c r="K58" s="379"/>
      <c r="L58" s="380"/>
      <c r="M58" s="379"/>
      <c r="N58" s="379"/>
      <c r="O58" s="379"/>
      <c r="P58" s="379"/>
      <c r="Q58" s="379"/>
      <c r="R58" s="379"/>
      <c r="S58" s="381"/>
    </row>
    <row r="59" spans="1:19">
      <c r="A59" s="39"/>
      <c r="B59" s="368"/>
      <c r="C59" s="369"/>
      <c r="D59" s="370"/>
      <c r="E59" s="371"/>
      <c r="F59" s="371"/>
      <c r="G59" s="377"/>
      <c r="H59" s="377"/>
      <c r="I59" s="375"/>
      <c r="J59" s="375"/>
      <c r="K59" s="308"/>
      <c r="L59" s="307"/>
      <c r="M59" s="308"/>
      <c r="N59" s="308"/>
      <c r="O59" s="308"/>
      <c r="P59" s="308"/>
      <c r="Q59" s="308"/>
      <c r="R59" s="308"/>
      <c r="S59" s="309"/>
    </row>
    <row r="60" spans="1:19">
      <c r="A60" s="39"/>
      <c r="B60" s="368"/>
      <c r="C60" s="369"/>
      <c r="D60" s="370"/>
      <c r="E60" s="371"/>
      <c r="F60" s="371"/>
      <c r="G60" s="377"/>
      <c r="H60" s="377"/>
      <c r="I60" s="375"/>
      <c r="J60" s="375"/>
      <c r="K60" s="308"/>
      <c r="L60" s="307"/>
      <c r="M60" s="308"/>
      <c r="N60" s="308"/>
      <c r="O60" s="308"/>
      <c r="P60" s="308"/>
      <c r="Q60" s="308"/>
      <c r="R60" s="308"/>
      <c r="S60" s="309"/>
    </row>
    <row r="61" spans="1:19">
      <c r="A61" s="39"/>
      <c r="B61" s="368"/>
      <c r="C61" s="369"/>
      <c r="D61" s="370"/>
      <c r="E61" s="371"/>
      <c r="F61" s="371"/>
      <c r="G61" s="377"/>
      <c r="H61" s="377"/>
      <c r="I61" s="375"/>
      <c r="J61" s="375"/>
      <c r="K61" s="308"/>
      <c r="L61" s="307"/>
      <c r="M61" s="308"/>
      <c r="N61" s="308"/>
      <c r="O61" s="308"/>
      <c r="P61" s="308"/>
      <c r="Q61" s="308"/>
      <c r="R61" s="308"/>
      <c r="S61" s="309"/>
    </row>
    <row r="62" spans="1:19">
      <c r="A62" s="39"/>
      <c r="B62" s="368"/>
      <c r="C62" s="369"/>
      <c r="D62" s="370"/>
      <c r="E62" s="371"/>
      <c r="F62" s="371"/>
      <c r="G62" s="377"/>
      <c r="H62" s="377"/>
      <c r="I62" s="375"/>
      <c r="J62" s="375"/>
      <c r="K62" s="308"/>
      <c r="L62" s="307"/>
      <c r="M62" s="308"/>
      <c r="N62" s="308"/>
      <c r="O62" s="308"/>
      <c r="P62" s="308"/>
      <c r="Q62" s="308"/>
      <c r="R62" s="308"/>
      <c r="S62" s="309"/>
    </row>
    <row r="63" spans="1:19">
      <c r="A63" s="39"/>
      <c r="B63" s="368"/>
      <c r="C63" s="369"/>
      <c r="D63" s="370"/>
      <c r="E63" s="371"/>
      <c r="F63" s="371"/>
      <c r="G63" s="377"/>
      <c r="H63" s="377"/>
      <c r="I63" s="375"/>
      <c r="J63" s="375"/>
      <c r="K63" s="308"/>
      <c r="L63" s="307"/>
      <c r="M63" s="308"/>
      <c r="N63" s="308"/>
      <c r="O63" s="308"/>
      <c r="P63" s="308"/>
      <c r="Q63" s="308"/>
      <c r="R63" s="308"/>
      <c r="S63" s="309"/>
    </row>
    <row r="64" spans="1:19">
      <c r="A64" s="39"/>
      <c r="B64" s="368"/>
      <c r="C64" s="369"/>
      <c r="D64" s="370"/>
      <c r="E64" s="371"/>
      <c r="F64" s="371"/>
      <c r="G64" s="377"/>
      <c r="H64" s="377"/>
      <c r="I64" s="375"/>
      <c r="J64" s="375"/>
      <c r="K64" s="308"/>
      <c r="L64" s="307"/>
      <c r="M64" s="308"/>
      <c r="N64" s="308"/>
      <c r="O64" s="308"/>
      <c r="P64" s="308"/>
      <c r="Q64" s="308"/>
      <c r="R64" s="308"/>
      <c r="S64" s="309"/>
    </row>
    <row r="65" spans="1:19" ht="13.8" thickBot="1">
      <c r="A65" s="395"/>
      <c r="B65" s="396"/>
      <c r="C65" s="397"/>
      <c r="D65" s="398"/>
      <c r="E65" s="399"/>
      <c r="F65" s="399"/>
      <c r="G65" s="400"/>
      <c r="H65" s="400"/>
      <c r="I65" s="401"/>
      <c r="J65" s="401"/>
      <c r="K65" s="402"/>
      <c r="L65" s="403"/>
      <c r="M65" s="402"/>
      <c r="N65" s="402"/>
      <c r="O65" s="402"/>
      <c r="P65" s="402"/>
      <c r="Q65" s="402"/>
      <c r="R65" s="402"/>
      <c r="S65" s="404"/>
    </row>
    <row r="66" spans="1:19" ht="13.8" thickTop="1">
      <c r="A66" s="1259" t="s">
        <v>34</v>
      </c>
      <c r="B66" s="1260"/>
      <c r="C66" s="35" t="s">
        <v>2</v>
      </c>
      <c r="D66" s="405"/>
      <c r="E66" s="1265"/>
      <c r="F66" s="1265"/>
      <c r="G66" s="1245"/>
      <c r="H66" s="1245"/>
      <c r="I66" s="1255"/>
      <c r="J66" s="1255"/>
      <c r="K66" s="1292"/>
      <c r="L66" s="1295"/>
      <c r="M66" s="1126"/>
      <c r="N66" s="1126"/>
      <c r="O66" s="1126"/>
      <c r="P66" s="1126"/>
      <c r="Q66" s="1126"/>
      <c r="R66" s="1126"/>
      <c r="S66" s="1242"/>
    </row>
    <row r="67" spans="1:19">
      <c r="A67" s="1261"/>
      <c r="B67" s="1262"/>
      <c r="C67" s="36" t="s">
        <v>8</v>
      </c>
      <c r="D67" s="406"/>
      <c r="E67" s="1266"/>
      <c r="F67" s="1266"/>
      <c r="G67" s="1246"/>
      <c r="H67" s="1246"/>
      <c r="I67" s="1127"/>
      <c r="J67" s="1127"/>
      <c r="K67" s="1293"/>
      <c r="L67" s="1296"/>
      <c r="M67" s="1127"/>
      <c r="N67" s="1127"/>
      <c r="O67" s="1127"/>
      <c r="P67" s="1127"/>
      <c r="Q67" s="1127"/>
      <c r="R67" s="1127"/>
      <c r="S67" s="1243"/>
    </row>
    <row r="68" spans="1:19" ht="13.8" thickBot="1">
      <c r="A68" s="1263"/>
      <c r="B68" s="1264"/>
      <c r="C68" s="37" t="s">
        <v>10</v>
      </c>
      <c r="D68" s="407"/>
      <c r="E68" s="1267"/>
      <c r="F68" s="1267"/>
      <c r="G68" s="1247"/>
      <c r="H68" s="1247"/>
      <c r="I68" s="1128"/>
      <c r="J68" s="1128"/>
      <c r="K68" s="1294"/>
      <c r="L68" s="1297"/>
      <c r="M68" s="1128"/>
      <c r="N68" s="1128"/>
      <c r="O68" s="1128"/>
      <c r="P68" s="1128"/>
      <c r="Q68" s="1128"/>
      <c r="R68" s="1128"/>
      <c r="S68" s="1244"/>
    </row>
    <row r="69" spans="1:19" ht="20.25" customHeight="1">
      <c r="A69" s="286"/>
      <c r="K69" s="1258"/>
      <c r="L69" s="349"/>
      <c r="M69" s="349"/>
      <c r="N69" s="349"/>
      <c r="O69" s="349"/>
      <c r="P69" s="349"/>
      <c r="Q69" s="349"/>
      <c r="R69" s="349"/>
    </row>
    <row r="70" spans="1:19" ht="20.25" customHeight="1">
      <c r="A70" s="287"/>
      <c r="K70" s="1257"/>
      <c r="L70" s="349"/>
      <c r="M70" s="349"/>
      <c r="N70" s="349"/>
      <c r="O70" s="349"/>
      <c r="P70" s="349"/>
      <c r="Q70" s="349"/>
      <c r="R70" s="349"/>
    </row>
    <row r="71" spans="1:19" ht="20.25" customHeight="1">
      <c r="A71" s="288"/>
      <c r="B71" s="263"/>
      <c r="C71" s="271"/>
      <c r="D71" s="271"/>
      <c r="E71" s="271"/>
      <c r="F71" s="271"/>
      <c r="G71" s="263"/>
      <c r="H71" s="263"/>
      <c r="I71" s="263"/>
      <c r="J71" s="263"/>
      <c r="K71" s="1257"/>
      <c r="L71" s="349"/>
      <c r="M71" s="349"/>
      <c r="N71" s="349"/>
      <c r="O71" s="349"/>
      <c r="P71" s="349"/>
      <c r="Q71" s="349"/>
      <c r="R71" s="349"/>
    </row>
    <row r="72" spans="1:19" ht="20.25" customHeight="1">
      <c r="A72" s="287"/>
      <c r="K72" s="1257"/>
      <c r="L72" s="349"/>
      <c r="M72" s="349"/>
      <c r="N72" s="349"/>
      <c r="O72" s="349"/>
      <c r="P72" s="349"/>
      <c r="Q72" s="349"/>
      <c r="R72" s="349"/>
    </row>
    <row r="73" spans="1:19">
      <c r="K73" s="1257"/>
      <c r="L73" s="349"/>
      <c r="M73" s="349"/>
      <c r="N73" s="349"/>
      <c r="O73" s="349"/>
      <c r="P73" s="349"/>
      <c r="Q73" s="349"/>
      <c r="R73" s="349"/>
    </row>
    <row r="74" spans="1:19">
      <c r="K74" s="1257"/>
      <c r="L74" s="349"/>
      <c r="M74" s="349"/>
      <c r="N74" s="349"/>
      <c r="O74" s="349"/>
      <c r="P74" s="349"/>
      <c r="Q74" s="349"/>
      <c r="R74" s="349"/>
    </row>
    <row r="75" spans="1:19">
      <c r="K75" s="1257"/>
      <c r="L75" s="349"/>
      <c r="M75" s="349"/>
      <c r="N75" s="349"/>
      <c r="O75" s="349"/>
      <c r="P75" s="349"/>
      <c r="Q75" s="349"/>
      <c r="R75" s="349"/>
    </row>
    <row r="76" spans="1:19">
      <c r="K76" s="1257"/>
      <c r="L76" s="349"/>
      <c r="M76" s="349"/>
      <c r="N76" s="349"/>
      <c r="O76" s="349"/>
      <c r="P76" s="349"/>
      <c r="Q76" s="349"/>
      <c r="R76" s="349"/>
    </row>
    <row r="77" spans="1:19">
      <c r="K77" s="1257"/>
      <c r="L77" s="349"/>
      <c r="M77" s="349"/>
      <c r="N77" s="349"/>
      <c r="O77" s="349"/>
      <c r="P77" s="349"/>
      <c r="Q77" s="349"/>
      <c r="R77" s="349"/>
    </row>
  </sheetData>
  <customSheetViews>
    <customSheetView guid="{7A00AC99-C952-49F6-B680-B603633D281E}"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1"/>
      <headerFooter alignWithMargins="0">
        <oddHeader>&amp;L&amp;18様式３</oddHeader>
        <oddFooter>&amp;C&amp;P/&amp;N</oddFooter>
      </headerFooter>
    </customSheetView>
    <customSheetView guid="{00C02763-35C5-46C5-838A-029350C097CB}"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2"/>
      <headerFooter alignWithMargins="0">
        <oddHeader>&amp;L&amp;18様式３</oddHeader>
        <oddFooter>&amp;C&amp;P/&amp;N</oddFooter>
      </headerFooter>
    </customSheetView>
    <customSheetView guid="{91C2A9E4-FF26-4931-8E34-D820D22EBFE1}"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3"/>
      <headerFooter alignWithMargins="0">
        <oddHeader>&amp;L&amp;18様式３</oddHeader>
        <oddFooter>&amp;C&amp;P/&amp;N</oddFooter>
      </headerFooter>
    </customSheetView>
    <customSheetView guid="{EFE33A2F-60D7-4D3D-ADD4-BE01598E99BC}"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4"/>
      <headerFooter alignWithMargins="0">
        <oddHeader>&amp;L&amp;18様式３</oddHeader>
        <oddFooter>&amp;C&amp;P/&amp;N</oddFooter>
      </headerFooter>
    </customSheetView>
    <customSheetView guid="{E43E7C0D-6C6B-4033-B8B4-4825F835CEA2}"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5"/>
      <headerFooter alignWithMargins="0">
        <oddHeader>&amp;L&amp;18様式３</oddHeader>
        <oddFooter>&amp;C&amp;P/&amp;N</oddFooter>
      </headerFooter>
    </customSheetView>
    <customSheetView guid="{67D00834-D6C2-4B8A-8E69-334E66599ADB}"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6"/>
      <headerFooter alignWithMargins="0">
        <oddHeader>&amp;L&amp;18様式３</oddHeader>
        <oddFooter>&amp;C&amp;P/&amp;N</oddFooter>
      </headerFooter>
    </customSheetView>
    <customSheetView guid="{4FB8370B-FC8A-467B-B796-3BD25ABEA806}"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7"/>
      <headerFooter alignWithMargins="0">
        <oddHeader>&amp;L&amp;18様式３</oddHeader>
        <oddFooter>&amp;C&amp;P/&amp;N</oddFooter>
      </headerFooter>
    </customSheetView>
    <customSheetView guid="{6ED85C4B-DE61-48B6-BF5D-2E0266484EC0}"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8"/>
      <headerFooter alignWithMargins="0">
        <oddHeader>&amp;L&amp;18様式３</oddHeader>
        <oddFooter>&amp;C&amp;P/&amp;N</oddFooter>
      </headerFooter>
    </customSheetView>
    <customSheetView guid="{48A8C26C-2E6C-4496-99DA-F5181B6D5F4F}"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9"/>
      <headerFooter alignWithMargins="0">
        <oddHeader>&amp;L&amp;18様式３</oddHeader>
        <oddFooter>&amp;C&amp;P/&amp;N</oddFooter>
      </headerFooter>
    </customSheetView>
    <customSheetView guid="{F75EB0C6-A5CF-4E65-9A79-1E3C11FE9EE9}"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10"/>
      <headerFooter alignWithMargins="0">
        <oddHeader>&amp;L&amp;18様式３</oddHeader>
        <oddFooter>&amp;C&amp;P/&amp;N</oddFooter>
      </headerFooter>
    </customSheetView>
    <customSheetView guid="{7C6D8C4C-C6E2-46B1-A54F-21DB550C5D06}"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11"/>
      <headerFooter alignWithMargins="0">
        <oddHeader>&amp;L&amp;18様式３</oddHeader>
        <oddFooter>&amp;C&amp;P/&amp;N</oddFooter>
      </headerFooter>
    </customSheetView>
    <customSheetView guid="{686C140A-BC75-474C-B323-DE7E7673703D}"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12"/>
      <headerFooter alignWithMargins="0">
        <oddHeader>&amp;L&amp;18様式３</oddHeader>
        <oddFooter>&amp;C&amp;P/&amp;N</oddFooter>
      </headerFooter>
    </customSheetView>
    <customSheetView guid="{746F9C95-3230-4510-AA85-993064D6DE50}"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13"/>
      <headerFooter alignWithMargins="0">
        <oddHeader>&amp;L&amp;18様式３</oddHeader>
        <oddFooter>&amp;C&amp;P/&amp;N</oddFooter>
      </headerFooter>
    </customSheetView>
    <customSheetView guid="{286AEFDA-F5F6-4CD4-928C-1D5BCF3D5A02}"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14"/>
      <headerFooter alignWithMargins="0">
        <oddHeader>&amp;L&amp;18様式３</oddHeader>
        <oddFooter>&amp;C&amp;P/&amp;N</oddFooter>
      </headerFooter>
    </customSheetView>
    <customSheetView guid="{BA237893-A2F8-4207-BB82-F1421F582871}"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15"/>
      <headerFooter alignWithMargins="0">
        <oddHeader>&amp;L&amp;18様式３</oddHeader>
        <oddFooter>&amp;C&amp;P/&amp;N</oddFooter>
      </headerFooter>
    </customSheetView>
    <customSheetView guid="{077E155F-B449-49DB-BF13-C9D7D3AF2E17}"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16"/>
      <headerFooter alignWithMargins="0">
        <oddHeader>&amp;L&amp;18様式３</oddHeader>
        <oddFooter>&amp;C&amp;P/&amp;N</oddFooter>
      </headerFooter>
    </customSheetView>
    <customSheetView guid="{474F27B7-45F4-48F1-B2C8-AED018DE879B}"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17"/>
      <headerFooter alignWithMargins="0">
        <oddHeader>&amp;L&amp;18様式３</oddHeader>
        <oddFooter>&amp;C&amp;P/&amp;N</oddFooter>
      </headerFooter>
    </customSheetView>
    <customSheetView guid="{6763DF27-DDE4-4EA2-8175-3EE308949750}"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18"/>
      <headerFooter alignWithMargins="0">
        <oddHeader>&amp;L&amp;18様式３</oddHeader>
        <oddFooter>&amp;C&amp;P/&amp;N</oddFooter>
      </headerFooter>
    </customSheetView>
    <customSheetView guid="{F37EB29B-9E49-46EA-A856-4BA0907C136B}"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19"/>
      <headerFooter alignWithMargins="0">
        <oddHeader>&amp;L&amp;18様式３</oddHeader>
        <oddFooter>&amp;C&amp;P/&amp;N</oddFooter>
      </headerFooter>
    </customSheetView>
    <customSheetView guid="{B8EAC03D-9BA8-4F69-9756-0FBB8602DF8A}"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20"/>
      <headerFooter alignWithMargins="0">
        <oddHeader>&amp;L&amp;18様式３</oddHeader>
        <oddFooter>&amp;C&amp;P/&amp;N</oddFooter>
      </headerFooter>
    </customSheetView>
    <customSheetView guid="{DA22CB91-4B6B-48B0-8325-CFB8631D4CDF}"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21"/>
      <headerFooter alignWithMargins="0">
        <oddHeader>&amp;L&amp;18様式３</oddHeader>
        <oddFooter>&amp;C&amp;P/&amp;N</oddFooter>
      </headerFooter>
    </customSheetView>
    <customSheetView guid="{8D14B127-CE46-44DC-9A06-6C91B7006001}"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22"/>
      <headerFooter alignWithMargins="0">
        <oddHeader>&amp;L&amp;18様式３</oddHeader>
        <oddFooter>&amp;C&amp;P/&amp;N</oddFooter>
      </headerFooter>
    </customSheetView>
    <customSheetView guid="{195120EB-34BA-408A-A974-091C66DFAB94}"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23"/>
      <headerFooter alignWithMargins="0">
        <oddHeader>&amp;L&amp;18様式３</oddHeader>
        <oddFooter>&amp;C&amp;P/&amp;N</oddFooter>
      </headerFooter>
    </customSheetView>
    <customSheetView guid="{ED8D1864-DD4E-4697-90C3-07BD2751C295}"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24"/>
      <headerFooter alignWithMargins="0">
        <oddHeader>&amp;L&amp;18様式３</oddHeader>
        <oddFooter>&amp;C&amp;P/&amp;N</oddFooter>
      </headerFooter>
    </customSheetView>
    <customSheetView guid="{9A692187-2967-4324-A35E-908BAEC51B2A}"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25"/>
      <headerFooter alignWithMargins="0">
        <oddHeader>&amp;L&amp;18様式３</oddHeader>
        <oddFooter>&amp;C&amp;P/&amp;N</oddFooter>
      </headerFooter>
    </customSheetView>
    <customSheetView guid="{A763937E-446A-4928-8F42-29A905B91EDA}"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26"/>
      <headerFooter alignWithMargins="0">
        <oddHeader>&amp;L&amp;18様式３</oddHeader>
        <oddFooter>&amp;C&amp;P/&amp;N</oddFooter>
      </headerFooter>
    </customSheetView>
    <customSheetView guid="{6CB4CA19-3EC0-4518-BCA3-526291B5F29A}"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27"/>
      <headerFooter alignWithMargins="0">
        <oddHeader>&amp;L&amp;18様式３</oddHeader>
        <oddFooter>&amp;C&amp;P/&amp;N</oddFooter>
      </headerFooter>
    </customSheetView>
    <customSheetView guid="{2212A5A9-6870-48B3-AE1E-E100CE10C9A6}"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28"/>
      <headerFooter alignWithMargins="0">
        <oddHeader>&amp;L&amp;18様式３</oddHeader>
        <oddFooter>&amp;C&amp;P/&amp;N</oddFooter>
      </headerFooter>
    </customSheetView>
    <customSheetView guid="{AEA5DD58-BC63-4BF6-8024-5E428F44863F}"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29"/>
      <headerFooter alignWithMargins="0">
        <oddHeader>&amp;L&amp;18様式３</oddHeader>
        <oddFooter>&amp;C&amp;P/&amp;N</oddFooter>
      </headerFooter>
    </customSheetView>
    <customSheetView guid="{A9740F7C-916A-418C-A166-87E83260F243}"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30"/>
      <headerFooter alignWithMargins="0">
        <oddHeader>&amp;L&amp;18様式３</oddHeader>
        <oddFooter>&amp;C&amp;P/&amp;N</oddFooter>
      </headerFooter>
    </customSheetView>
    <customSheetView guid="{1904D5FA-AADE-4FD2-BC03-EEF6842D3E08}"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31"/>
      <headerFooter alignWithMargins="0">
        <oddHeader>&amp;L&amp;18様式３</oddHeader>
        <oddFooter>&amp;C&amp;P/&amp;N</oddFooter>
      </headerFooter>
    </customSheetView>
    <customSheetView guid="{8DB54C10-352E-414D-9A6C-249EC46D6C07}"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32"/>
      <headerFooter alignWithMargins="0">
        <oddHeader>&amp;L&amp;18様式３</oddHeader>
        <oddFooter>&amp;C&amp;P/&amp;N</oddFooter>
      </headerFooter>
    </customSheetView>
    <customSheetView guid="{9FAA8A35-559A-4FA9-A8D5-72C61E918D9F}"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33"/>
      <headerFooter alignWithMargins="0">
        <oddHeader>&amp;L&amp;18様式３</oddHeader>
        <oddFooter>&amp;C&amp;P/&amp;N</oddFooter>
      </headerFooter>
    </customSheetView>
    <customSheetView guid="{9B0902EB-ECDB-4FB0-A950-3C02467C2C15}"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34"/>
      <headerFooter alignWithMargins="0">
        <oddHeader>&amp;L&amp;18様式３</oddHeader>
        <oddFooter>&amp;C&amp;P/&amp;N</oddFooter>
      </headerFooter>
    </customSheetView>
    <customSheetView guid="{661C07BE-73CE-497F-8606-4ABE0DAD5073}"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35"/>
      <headerFooter alignWithMargins="0">
        <oddHeader>&amp;L&amp;18様式３</oddHeader>
        <oddFooter>&amp;C&amp;P/&amp;N</oddFooter>
      </headerFooter>
    </customSheetView>
    <customSheetView guid="{623A4A86-A924-4368-AA11-17C4CF89F9A4}"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36"/>
      <headerFooter alignWithMargins="0">
        <oddHeader>&amp;L&amp;18様式３</oddHeader>
        <oddFooter>&amp;C&amp;P/&amp;N</oddFooter>
      </headerFooter>
    </customSheetView>
    <customSheetView guid="{92EA7FDE-D898-4697-9738-36577187C2B0}" scale="60" showPageBreaks="1" printArea="1" state="hidden" view="pageBreakPreview">
      <selection activeCell="E44" sqref="E44"/>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37"/>
      <headerFooter alignWithMargins="0">
        <oddHeader>&amp;L&amp;18様式３</oddHeader>
        <oddFooter>&amp;C&amp;P/&amp;N</oddFooter>
      </headerFooter>
    </customSheetView>
  </customSheetViews>
  <mergeCells count="31">
    <mergeCell ref="K5:K7"/>
    <mergeCell ref="L5:S7"/>
    <mergeCell ref="A5:A7"/>
    <mergeCell ref="B5:B7"/>
    <mergeCell ref="C5:C7"/>
    <mergeCell ref="D5:D7"/>
    <mergeCell ref="E5:E7"/>
    <mergeCell ref="F5:F7"/>
    <mergeCell ref="G5:G7"/>
    <mergeCell ref="H5:H7"/>
    <mergeCell ref="I5:I7"/>
    <mergeCell ref="J5:J7"/>
    <mergeCell ref="J66:J68"/>
    <mergeCell ref="K75:K77"/>
    <mergeCell ref="K72:K74"/>
    <mergeCell ref="A66:B68"/>
    <mergeCell ref="E66:E68"/>
    <mergeCell ref="F66:F68"/>
    <mergeCell ref="G66:G68"/>
    <mergeCell ref="H66:H68"/>
    <mergeCell ref="I66:I68"/>
    <mergeCell ref="P66:P68"/>
    <mergeCell ref="Q66:Q68"/>
    <mergeCell ref="R66:R68"/>
    <mergeCell ref="S66:S68"/>
    <mergeCell ref="K69:K71"/>
    <mergeCell ref="O66:O68"/>
    <mergeCell ref="K66:K68"/>
    <mergeCell ref="L66:L68"/>
    <mergeCell ref="M66:M68"/>
    <mergeCell ref="N66:N68"/>
  </mergeCells>
  <phoneticPr fontId="13"/>
  <dataValidations count="1">
    <dataValidation type="list" allowBlank="1" showInputMessage="1" showErrorMessage="1" sqref="I8:I66 J8:K65">
      <formula1>"○, 　,"</formula1>
    </dataValidation>
  </dataValidations>
  <printOptions horizontalCentered="1"/>
  <pageMargins left="0.39370078740157483" right="0.39370078740157483" top="0.78740157480314965" bottom="0.59055118110236227" header="0.51181102362204722" footer="0.39370078740157483"/>
  <pageSetup paperSize="8" scale="68" orientation="landscape" cellComments="asDisplayed" horizontalDpi="300" verticalDpi="300" r:id="rId38"/>
  <headerFooter alignWithMargins="0">
    <oddHeader>&amp;L&amp;18様式３</oddHeader>
    <oddFooter>&amp;C&amp;P/&amp;N</oddFooter>
  </headerFooter>
  <drawing r:id="rId39"/>
  <legacyDrawing r:id="rId40"/>
  <extLst>
    <ext xmlns:x14="http://schemas.microsoft.com/office/spreadsheetml/2009/9/main" uri="{CCE6A557-97BC-4b89-ADB6-D9C93CAAB3DF}">
      <x14:dataValidations xmlns:xm="http://schemas.microsoft.com/office/excel/2006/main" count="1">
        <x14:dataValidation type="list" allowBlank="1" showInputMessage="1" showErrorMessage="1">
          <x14:formula1>
            <xm:f>'\\fsst01\（部局内）大臣官房会計課\予算係\行政事業レビュー・予算監視効率化チーム\平成３１年度\02.公開プロセス\02 候補玉選定\0315-1 行革事務局より候補玉リスト作成・事業単位整理表作成依頼\[別添1_事業単位整理表兼反映状況調（様式）.xlsx]入力規則'!#REF!</xm:f>
          </x14:formula1>
          <xm:sqref>L9:S16 L18:S65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44"/>
  <sheetViews>
    <sheetView view="pageBreakPreview" topLeftCell="A5" zoomScaleNormal="100" zoomScaleSheetLayoutView="100" zoomScalePageLayoutView="40" workbookViewId="0">
      <selection activeCell="F24" sqref="F24"/>
    </sheetView>
  </sheetViews>
  <sheetFormatPr defaultColWidth="9" defaultRowHeight="13.2"/>
  <cols>
    <col min="1" max="1" width="7.109375" style="2" customWidth="1"/>
    <col min="2" max="2" width="2.88671875" style="2" customWidth="1"/>
    <col min="3" max="3" width="48.88671875" style="2" customWidth="1"/>
    <col min="4" max="6" width="21.88671875" style="2" customWidth="1"/>
    <col min="7" max="7" width="48.88671875" style="2" customWidth="1"/>
    <col min="8" max="8" width="67.88671875" style="2" customWidth="1"/>
    <col min="9" max="12" width="21.88671875" style="2" customWidth="1"/>
    <col min="13" max="13" width="20.88671875" style="2" customWidth="1"/>
    <col min="14" max="14" width="98.109375" style="2" customWidth="1"/>
    <col min="15" max="15" width="25.88671875" style="2" customWidth="1"/>
    <col min="16" max="17" width="11.109375" style="2" bestFit="1" customWidth="1"/>
    <col min="18" max="16384" width="9" style="2"/>
  </cols>
  <sheetData>
    <row r="2" spans="1:15" ht="33">
      <c r="A2" s="43" t="s">
        <v>609</v>
      </c>
      <c r="B2" s="43"/>
    </row>
    <row r="3" spans="1:15" ht="41.4">
      <c r="A3" s="1317" t="s">
        <v>1160</v>
      </c>
      <c r="B3" s="1317"/>
      <c r="C3" s="1317"/>
      <c r="D3" s="1317"/>
      <c r="E3" s="1317"/>
      <c r="F3" s="1317"/>
      <c r="G3" s="1317"/>
      <c r="H3" s="1317"/>
      <c r="I3" s="1317"/>
      <c r="J3" s="1317"/>
      <c r="K3" s="1317"/>
      <c r="L3" s="1317"/>
      <c r="M3" s="1317"/>
      <c r="N3" s="1317"/>
      <c r="O3" s="1317"/>
    </row>
    <row r="4" spans="1:15" ht="41.1" customHeight="1" thickBot="1">
      <c r="A4" s="360"/>
      <c r="B4" s="15"/>
      <c r="C4" s="3"/>
      <c r="D4" s="3"/>
      <c r="E4" s="3"/>
      <c r="F4" s="1"/>
      <c r="G4" s="1"/>
      <c r="H4" s="1"/>
      <c r="I4" s="1"/>
      <c r="J4" s="1"/>
      <c r="K4" s="1"/>
      <c r="L4" s="1"/>
      <c r="M4" s="1"/>
      <c r="N4" s="1302" t="s">
        <v>88</v>
      </c>
      <c r="O4" s="1303"/>
    </row>
    <row r="5" spans="1:15" ht="30.75" customHeight="1">
      <c r="A5" s="1318" t="s">
        <v>65</v>
      </c>
      <c r="B5" s="1304" t="s">
        <v>70</v>
      </c>
      <c r="C5" s="1305"/>
      <c r="D5" s="1321" t="s">
        <v>1161</v>
      </c>
      <c r="E5" s="1324" t="s">
        <v>1162</v>
      </c>
      <c r="F5" s="1325"/>
      <c r="G5" s="1328" t="s">
        <v>112</v>
      </c>
      <c r="H5" s="1325"/>
      <c r="I5" s="350" t="s">
        <v>1158</v>
      </c>
      <c r="J5" s="350" t="s">
        <v>1159</v>
      </c>
      <c r="K5" s="1326" t="s">
        <v>39</v>
      </c>
      <c r="L5" s="1328" t="s">
        <v>120</v>
      </c>
      <c r="M5" s="1329"/>
      <c r="N5" s="1330"/>
      <c r="O5" s="1331" t="s">
        <v>76</v>
      </c>
    </row>
    <row r="6" spans="1:15" ht="30.75" customHeight="1">
      <c r="A6" s="1319"/>
      <c r="B6" s="1306"/>
      <c r="C6" s="1307"/>
      <c r="D6" s="1322"/>
      <c r="E6" s="1327" t="s">
        <v>67</v>
      </c>
      <c r="F6" s="1300" t="s">
        <v>51</v>
      </c>
      <c r="G6" s="1334" t="s">
        <v>53</v>
      </c>
      <c r="H6" s="1334" t="s">
        <v>1037</v>
      </c>
      <c r="I6" s="351" t="s">
        <v>37</v>
      </c>
      <c r="J6" s="351" t="s">
        <v>38</v>
      </c>
      <c r="K6" s="1327"/>
      <c r="L6" s="1300" t="s">
        <v>78</v>
      </c>
      <c r="M6" s="1335" t="s">
        <v>77</v>
      </c>
      <c r="N6" s="1336"/>
      <c r="O6" s="1332"/>
    </row>
    <row r="7" spans="1:15" ht="30.75" customHeight="1" thickBot="1">
      <c r="A7" s="1320"/>
      <c r="B7" s="1308"/>
      <c r="C7" s="1309"/>
      <c r="D7" s="1323"/>
      <c r="E7" s="1339"/>
      <c r="F7" s="1301"/>
      <c r="G7" s="1301"/>
      <c r="H7" s="1301"/>
      <c r="I7" s="62" t="s">
        <v>44</v>
      </c>
      <c r="J7" s="62" t="s">
        <v>45</v>
      </c>
      <c r="K7" s="63" t="s">
        <v>46</v>
      </c>
      <c r="L7" s="1301"/>
      <c r="M7" s="1337"/>
      <c r="N7" s="1338"/>
      <c r="O7" s="1333"/>
    </row>
    <row r="8" spans="1:15" s="278" customFormat="1" ht="50.1" customHeight="1">
      <c r="A8" s="44"/>
      <c r="B8" s="1310"/>
      <c r="C8" s="1311"/>
      <c r="D8" s="312"/>
      <c r="E8" s="46"/>
      <c r="F8" s="47"/>
      <c r="G8" s="66"/>
      <c r="H8" s="48"/>
      <c r="I8" s="45"/>
      <c r="J8" s="326"/>
      <c r="K8" s="249"/>
      <c r="L8" s="326"/>
      <c r="M8" s="327"/>
      <c r="N8" s="328"/>
      <c r="O8" s="58"/>
    </row>
    <row r="9" spans="1:15" ht="50.1" customHeight="1">
      <c r="A9" s="49"/>
      <c r="B9" s="1315"/>
      <c r="C9" s="1316"/>
      <c r="D9" s="313"/>
      <c r="E9" s="51"/>
      <c r="F9" s="52"/>
      <c r="G9" s="53"/>
      <c r="H9" s="315"/>
      <c r="I9" s="50"/>
      <c r="J9" s="329"/>
      <c r="K9" s="250"/>
      <c r="L9" s="478"/>
      <c r="M9" s="330"/>
      <c r="N9" s="331"/>
      <c r="O9" s="59"/>
    </row>
    <row r="10" spans="1:15" ht="50.1" customHeight="1" thickBot="1">
      <c r="A10" s="49"/>
      <c r="B10" s="1315"/>
      <c r="C10" s="1316"/>
      <c r="D10" s="50"/>
      <c r="E10" s="51"/>
      <c r="F10" s="52"/>
      <c r="G10" s="53"/>
      <c r="H10" s="53"/>
      <c r="I10" s="50"/>
      <c r="J10" s="329"/>
      <c r="K10" s="250"/>
      <c r="L10" s="329"/>
      <c r="M10" s="330"/>
      <c r="N10" s="331"/>
      <c r="O10" s="59"/>
    </row>
    <row r="11" spans="1:15" ht="43.35" customHeight="1" thickTop="1" thickBot="1">
      <c r="A11" s="1312" t="s">
        <v>90</v>
      </c>
      <c r="B11" s="1313"/>
      <c r="C11" s="1314"/>
      <c r="D11" s="54"/>
      <c r="E11" s="55"/>
      <c r="F11" s="56"/>
      <c r="G11" s="65"/>
      <c r="H11" s="64"/>
      <c r="I11" s="54">
        <f>SUM(I8:I10)</f>
        <v>0</v>
      </c>
      <c r="J11" s="54">
        <f t="shared" ref="J11:L11" si="0">SUM(J8:J10)</f>
        <v>0</v>
      </c>
      <c r="K11" s="54">
        <f t="shared" si="0"/>
        <v>0</v>
      </c>
      <c r="L11" s="54">
        <f t="shared" si="0"/>
        <v>0</v>
      </c>
      <c r="M11" s="57"/>
      <c r="N11" s="57"/>
      <c r="O11" s="60"/>
    </row>
    <row r="12" spans="1:15" s="162" customFormat="1" ht="20.25" customHeight="1">
      <c r="A12" s="274" t="s">
        <v>1194</v>
      </c>
      <c r="B12" s="275"/>
      <c r="C12" s="275"/>
      <c r="D12" s="276"/>
      <c r="E12" s="276"/>
      <c r="F12" s="276"/>
      <c r="G12" s="276"/>
      <c r="H12" s="277"/>
      <c r="I12" s="276"/>
      <c r="J12" s="276"/>
      <c r="K12" s="220"/>
      <c r="L12" s="221"/>
      <c r="M12" s="222"/>
      <c r="N12" s="222"/>
      <c r="O12" s="223"/>
    </row>
    <row r="13" spans="1:15" s="162" customFormat="1" ht="20.25" customHeight="1">
      <c r="A13" s="279" t="s">
        <v>1195</v>
      </c>
      <c r="B13" s="281"/>
      <c r="C13" s="281"/>
      <c r="D13" s="281"/>
      <c r="E13" s="281"/>
      <c r="F13" s="281"/>
      <c r="G13" s="281"/>
      <c r="H13" s="281"/>
      <c r="I13" s="281"/>
      <c r="J13" s="281"/>
    </row>
    <row r="14" spans="1:15" s="162" customFormat="1" ht="20.25" customHeight="1">
      <c r="A14" s="282" t="s">
        <v>1196</v>
      </c>
      <c r="B14" s="281"/>
      <c r="C14" s="281"/>
      <c r="D14" s="281"/>
      <c r="E14" s="281"/>
      <c r="F14" s="281"/>
      <c r="G14" s="281"/>
      <c r="H14" s="281"/>
      <c r="I14" s="281"/>
      <c r="J14" s="281"/>
    </row>
    <row r="15" spans="1:15" s="162" customFormat="1" ht="18" customHeight="1">
      <c r="A15" s="273" t="s">
        <v>1188</v>
      </c>
      <c r="B15" s="280"/>
      <c r="C15" s="272"/>
      <c r="D15" s="272"/>
      <c r="E15" s="278"/>
      <c r="F15" s="278"/>
      <c r="G15" s="278"/>
      <c r="H15" s="278"/>
      <c r="I15" s="278"/>
      <c r="J15" s="278"/>
    </row>
    <row r="16" spans="1:15" s="162" customFormat="1" ht="18" customHeight="1">
      <c r="A16" s="288" t="s">
        <v>1189</v>
      </c>
      <c r="B16" s="280"/>
      <c r="C16" s="272"/>
      <c r="D16" s="272"/>
      <c r="E16" s="278"/>
      <c r="F16" s="278"/>
      <c r="G16" s="278"/>
      <c r="H16" s="278"/>
      <c r="I16" s="278"/>
      <c r="J16" s="278"/>
    </row>
    <row r="17" spans="1:22" s="162" customFormat="1" ht="18" customHeight="1">
      <c r="A17" s="287" t="s">
        <v>1197</v>
      </c>
      <c r="B17" s="279"/>
      <c r="C17" s="287"/>
      <c r="D17" s="287"/>
      <c r="E17" s="271"/>
      <c r="F17" s="271"/>
      <c r="G17" s="271"/>
      <c r="H17" s="271"/>
      <c r="I17" s="271"/>
      <c r="J17" s="271"/>
      <c r="K17" s="224"/>
      <c r="L17" s="224"/>
      <c r="M17" s="224"/>
      <c r="N17" s="224"/>
      <c r="O17" s="224"/>
      <c r="P17" s="224"/>
      <c r="Q17" s="224"/>
      <c r="R17" s="224"/>
      <c r="S17" s="225"/>
      <c r="T17" s="225"/>
      <c r="U17" s="225"/>
      <c r="V17" s="225"/>
    </row>
    <row r="18" spans="1:22" s="162" customFormat="1" ht="18" customHeight="1">
      <c r="A18" s="287" t="s">
        <v>1198</v>
      </c>
      <c r="B18" s="279"/>
      <c r="C18" s="287"/>
      <c r="D18" s="287"/>
      <c r="E18" s="271"/>
      <c r="F18" s="271"/>
      <c r="G18" s="271"/>
      <c r="H18" s="271"/>
      <c r="I18" s="271"/>
      <c r="J18" s="271"/>
    </row>
    <row r="19" spans="1:22" s="162" customFormat="1" ht="18" customHeight="1">
      <c r="A19" s="287" t="s">
        <v>1199</v>
      </c>
      <c r="B19" s="279"/>
      <c r="C19" s="287"/>
      <c r="D19" s="287"/>
      <c r="E19" s="278"/>
      <c r="F19" s="278"/>
      <c r="G19" s="278"/>
      <c r="H19" s="278"/>
      <c r="I19" s="278"/>
      <c r="J19" s="278"/>
    </row>
    <row r="20" spans="1:22" s="162" customFormat="1">
      <c r="A20" s="287" t="s">
        <v>1200</v>
      </c>
      <c r="B20" s="281"/>
      <c r="C20" s="278"/>
      <c r="D20" s="278"/>
      <c r="E20" s="278"/>
      <c r="F20" s="278"/>
      <c r="G20" s="278"/>
      <c r="H20" s="278"/>
      <c r="I20" s="278"/>
      <c r="J20" s="278"/>
    </row>
    <row r="21" spans="1:22" s="162" customFormat="1"/>
    <row r="22" spans="1:22" s="162" customFormat="1"/>
    <row r="23" spans="1:22" s="162" customFormat="1"/>
    <row r="24" spans="1:22" s="162" customFormat="1"/>
    <row r="25" spans="1:22" s="162" customFormat="1"/>
    <row r="26" spans="1:22" s="162" customFormat="1"/>
    <row r="27" spans="1:22" s="162" customFormat="1"/>
    <row r="28" spans="1:22" s="162" customFormat="1"/>
    <row r="29" spans="1:22" s="162" customFormat="1"/>
    <row r="30" spans="1:22" s="162" customFormat="1"/>
    <row r="31" spans="1:22" s="162" customFormat="1"/>
    <row r="32" spans="1:22" s="162" customFormat="1"/>
    <row r="33" spans="5:5" s="162" customFormat="1"/>
    <row r="44" spans="5:5">
      <c r="E44" s="26"/>
    </row>
  </sheetData>
  <customSheetViews>
    <customSheetView guid="{7A00AC99-C952-49F6-B680-B603633D281E}"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1"/>
      <headerFooter alignWithMargins="0">
        <oddHeader xml:space="preserve">&amp;L&amp;24様式４&amp;18
</oddHeader>
        <oddFooter>&amp;C&amp;P/&amp;N</oddFooter>
      </headerFooter>
    </customSheetView>
    <customSheetView guid="{00C02763-35C5-46C5-838A-029350C097CB}"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2"/>
      <headerFooter alignWithMargins="0">
        <oddHeader xml:space="preserve">&amp;L&amp;24様式４&amp;18
</oddHeader>
        <oddFooter>&amp;C&amp;P/&amp;N</oddFooter>
      </headerFooter>
    </customSheetView>
    <customSheetView guid="{91C2A9E4-FF26-4931-8E34-D820D22EBFE1}"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3"/>
      <headerFooter alignWithMargins="0">
        <oddHeader xml:space="preserve">&amp;L&amp;24様式４&amp;18
</oddHeader>
        <oddFooter>&amp;C&amp;P/&amp;N</oddFooter>
      </headerFooter>
    </customSheetView>
    <customSheetView guid="{EFE33A2F-60D7-4D3D-ADD4-BE01598E99BC}"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4"/>
      <headerFooter alignWithMargins="0">
        <oddHeader xml:space="preserve">&amp;L&amp;24様式４&amp;18
</oddHeader>
        <oddFooter>&amp;C&amp;P/&amp;N</oddFooter>
      </headerFooter>
    </customSheetView>
    <customSheetView guid="{E43E7C0D-6C6B-4033-B8B4-4825F835CEA2}"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5"/>
      <headerFooter alignWithMargins="0">
        <oddHeader xml:space="preserve">&amp;L&amp;24様式４&amp;18
</oddHeader>
        <oddFooter>&amp;C&amp;P/&amp;N</oddFooter>
      </headerFooter>
    </customSheetView>
    <customSheetView guid="{67D00834-D6C2-4B8A-8E69-334E66599ADB}"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6"/>
      <headerFooter alignWithMargins="0">
        <oddHeader xml:space="preserve">&amp;L&amp;24様式４&amp;18
</oddHeader>
        <oddFooter>&amp;C&amp;P/&amp;N</oddFooter>
      </headerFooter>
    </customSheetView>
    <customSheetView guid="{4FB8370B-FC8A-467B-B796-3BD25ABEA806}"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7"/>
      <headerFooter alignWithMargins="0">
        <oddHeader xml:space="preserve">&amp;L&amp;24様式４&amp;18
</oddHeader>
        <oddFooter>&amp;C&amp;P/&amp;N</oddFooter>
      </headerFooter>
    </customSheetView>
    <customSheetView guid="{6ED85C4B-DE61-48B6-BF5D-2E0266484EC0}"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8"/>
      <headerFooter alignWithMargins="0">
        <oddHeader xml:space="preserve">&amp;L&amp;24様式４&amp;18
</oddHeader>
        <oddFooter>&amp;C&amp;P/&amp;N</oddFooter>
      </headerFooter>
    </customSheetView>
    <customSheetView guid="{48A8C26C-2E6C-4496-99DA-F5181B6D5F4F}"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9"/>
      <headerFooter alignWithMargins="0">
        <oddHeader xml:space="preserve">&amp;L&amp;24様式４&amp;18
</oddHeader>
        <oddFooter>&amp;C&amp;P/&amp;N</oddFooter>
      </headerFooter>
    </customSheetView>
    <customSheetView guid="{F75EB0C6-A5CF-4E65-9A79-1E3C11FE9EE9}"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10"/>
      <headerFooter alignWithMargins="0">
        <oddHeader xml:space="preserve">&amp;L&amp;24様式４&amp;18
</oddHeader>
        <oddFooter>&amp;C&amp;P/&amp;N</oddFooter>
      </headerFooter>
    </customSheetView>
    <customSheetView guid="{7C6D8C4C-C6E2-46B1-A54F-21DB550C5D06}"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11"/>
      <headerFooter alignWithMargins="0">
        <oddHeader xml:space="preserve">&amp;L&amp;24様式４&amp;18
</oddHeader>
        <oddFooter>&amp;C&amp;P/&amp;N</oddFooter>
      </headerFooter>
    </customSheetView>
    <customSheetView guid="{686C140A-BC75-474C-B323-DE7E7673703D}"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12"/>
      <headerFooter alignWithMargins="0">
        <oddHeader xml:space="preserve">&amp;L&amp;24様式４&amp;18
</oddHeader>
        <oddFooter>&amp;C&amp;P/&amp;N</oddFooter>
      </headerFooter>
    </customSheetView>
    <customSheetView guid="{746F9C95-3230-4510-AA85-993064D6DE50}"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13"/>
      <headerFooter alignWithMargins="0">
        <oddHeader xml:space="preserve">&amp;L&amp;24様式４&amp;18
</oddHeader>
        <oddFooter>&amp;C&amp;P/&amp;N</oddFooter>
      </headerFooter>
    </customSheetView>
    <customSheetView guid="{286AEFDA-F5F6-4CD4-928C-1D5BCF3D5A02}"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14"/>
      <headerFooter alignWithMargins="0">
        <oddHeader xml:space="preserve">&amp;L&amp;24様式４&amp;18
</oddHeader>
        <oddFooter>&amp;C&amp;P/&amp;N</oddFooter>
      </headerFooter>
    </customSheetView>
    <customSheetView guid="{BA237893-A2F8-4207-BB82-F1421F582871}"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15"/>
      <headerFooter alignWithMargins="0">
        <oddHeader xml:space="preserve">&amp;L&amp;24様式４&amp;18
</oddHeader>
        <oddFooter>&amp;C&amp;P/&amp;N</oddFooter>
      </headerFooter>
    </customSheetView>
    <customSheetView guid="{077E155F-B449-49DB-BF13-C9D7D3AF2E17}"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16"/>
      <headerFooter alignWithMargins="0">
        <oddHeader xml:space="preserve">&amp;L&amp;24様式４&amp;18
</oddHeader>
        <oddFooter>&amp;C&amp;P/&amp;N</oddFooter>
      </headerFooter>
    </customSheetView>
    <customSheetView guid="{474F27B7-45F4-48F1-B2C8-AED018DE879B}"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17"/>
      <headerFooter alignWithMargins="0">
        <oddHeader xml:space="preserve">&amp;L&amp;24様式４&amp;18
</oddHeader>
        <oddFooter>&amp;C&amp;P/&amp;N</oddFooter>
      </headerFooter>
    </customSheetView>
    <customSheetView guid="{6763DF27-DDE4-4EA2-8175-3EE308949750}"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18"/>
      <headerFooter alignWithMargins="0">
        <oddHeader xml:space="preserve">&amp;L&amp;24様式４&amp;18
</oddHeader>
        <oddFooter>&amp;C&amp;P/&amp;N</oddFooter>
      </headerFooter>
    </customSheetView>
    <customSheetView guid="{F37EB29B-9E49-46EA-A856-4BA0907C136B}"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19"/>
      <headerFooter alignWithMargins="0">
        <oddHeader xml:space="preserve">&amp;L&amp;24様式４&amp;18
</oddHeader>
        <oddFooter>&amp;C&amp;P/&amp;N</oddFooter>
      </headerFooter>
    </customSheetView>
    <customSheetView guid="{B8EAC03D-9BA8-4F69-9756-0FBB8602DF8A}"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20"/>
      <headerFooter alignWithMargins="0">
        <oddHeader xml:space="preserve">&amp;L&amp;24様式４&amp;18
</oddHeader>
        <oddFooter>&amp;C&amp;P/&amp;N</oddFooter>
      </headerFooter>
    </customSheetView>
    <customSheetView guid="{DA22CB91-4B6B-48B0-8325-CFB8631D4CDF}"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21"/>
      <headerFooter alignWithMargins="0">
        <oddHeader xml:space="preserve">&amp;L&amp;24様式４&amp;18
</oddHeader>
        <oddFooter>&amp;C&amp;P/&amp;N</oddFooter>
      </headerFooter>
    </customSheetView>
    <customSheetView guid="{8D14B127-CE46-44DC-9A06-6C91B7006001}"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22"/>
      <headerFooter alignWithMargins="0">
        <oddHeader xml:space="preserve">&amp;L&amp;24様式４&amp;18
</oddHeader>
        <oddFooter>&amp;C&amp;P/&amp;N</oddFooter>
      </headerFooter>
    </customSheetView>
    <customSheetView guid="{195120EB-34BA-408A-A974-091C66DFAB94}"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23"/>
      <headerFooter alignWithMargins="0">
        <oddHeader xml:space="preserve">&amp;L&amp;24様式４&amp;18
</oddHeader>
        <oddFooter>&amp;C&amp;P/&amp;N</oddFooter>
      </headerFooter>
    </customSheetView>
    <customSheetView guid="{ED8D1864-DD4E-4697-90C3-07BD2751C295}"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24"/>
      <headerFooter alignWithMargins="0">
        <oddHeader xml:space="preserve">&amp;L&amp;24様式４&amp;18
</oddHeader>
        <oddFooter>&amp;C&amp;P/&amp;N</oddFooter>
      </headerFooter>
    </customSheetView>
    <customSheetView guid="{9A692187-2967-4324-A35E-908BAEC51B2A}"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25"/>
      <headerFooter alignWithMargins="0">
        <oddHeader xml:space="preserve">&amp;L&amp;24様式４&amp;18
</oddHeader>
        <oddFooter>&amp;C&amp;P/&amp;N</oddFooter>
      </headerFooter>
    </customSheetView>
    <customSheetView guid="{A763937E-446A-4928-8F42-29A905B91EDA}"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26"/>
      <headerFooter alignWithMargins="0">
        <oddHeader xml:space="preserve">&amp;L&amp;24様式４&amp;18
</oddHeader>
        <oddFooter>&amp;C&amp;P/&amp;N</oddFooter>
      </headerFooter>
    </customSheetView>
    <customSheetView guid="{6CB4CA19-3EC0-4518-BCA3-526291B5F29A}"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27"/>
      <headerFooter alignWithMargins="0">
        <oddHeader xml:space="preserve">&amp;L&amp;24様式４&amp;18
</oddHeader>
        <oddFooter>&amp;C&amp;P/&amp;N</oddFooter>
      </headerFooter>
    </customSheetView>
    <customSheetView guid="{2212A5A9-6870-48B3-AE1E-E100CE10C9A6}"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28"/>
      <headerFooter alignWithMargins="0">
        <oddHeader xml:space="preserve">&amp;L&amp;24様式４&amp;18
</oddHeader>
        <oddFooter>&amp;C&amp;P/&amp;N</oddFooter>
      </headerFooter>
    </customSheetView>
    <customSheetView guid="{AEA5DD58-BC63-4BF6-8024-5E428F44863F}"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29"/>
      <headerFooter alignWithMargins="0">
        <oddHeader xml:space="preserve">&amp;L&amp;24様式４&amp;18
</oddHeader>
        <oddFooter>&amp;C&amp;P/&amp;N</oddFooter>
      </headerFooter>
    </customSheetView>
    <customSheetView guid="{A9740F7C-916A-418C-A166-87E83260F243}"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30"/>
      <headerFooter alignWithMargins="0">
        <oddHeader xml:space="preserve">&amp;L&amp;24様式４&amp;18
</oddHeader>
        <oddFooter>&amp;C&amp;P/&amp;N</oddFooter>
      </headerFooter>
    </customSheetView>
    <customSheetView guid="{1904D5FA-AADE-4FD2-BC03-EEF6842D3E08}"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31"/>
      <headerFooter alignWithMargins="0">
        <oddHeader xml:space="preserve">&amp;L&amp;24様式４&amp;18
</oddHeader>
        <oddFooter>&amp;C&amp;P/&amp;N</oddFooter>
      </headerFooter>
    </customSheetView>
    <customSheetView guid="{8DB54C10-352E-414D-9A6C-249EC46D6C07}"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32"/>
      <headerFooter alignWithMargins="0">
        <oddHeader xml:space="preserve">&amp;L&amp;24様式４&amp;18
</oddHeader>
        <oddFooter>&amp;C&amp;P/&amp;N</oddFooter>
      </headerFooter>
    </customSheetView>
    <customSheetView guid="{9FAA8A35-559A-4FA9-A8D5-72C61E918D9F}"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33"/>
      <headerFooter alignWithMargins="0">
        <oddHeader xml:space="preserve">&amp;L&amp;24様式４&amp;18
</oddHeader>
        <oddFooter>&amp;C&amp;P/&amp;N</oddFooter>
      </headerFooter>
    </customSheetView>
    <customSheetView guid="{9B0902EB-ECDB-4FB0-A950-3C02467C2C15}"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34"/>
      <headerFooter alignWithMargins="0">
        <oddHeader xml:space="preserve">&amp;L&amp;24様式４&amp;18
</oddHeader>
        <oddFooter>&amp;C&amp;P/&amp;N</oddFooter>
      </headerFooter>
    </customSheetView>
    <customSheetView guid="{661C07BE-73CE-497F-8606-4ABE0DAD5073}"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35"/>
      <headerFooter alignWithMargins="0">
        <oddHeader xml:space="preserve">&amp;L&amp;24様式４&amp;18
</oddHeader>
        <oddFooter>&amp;C&amp;P/&amp;N</oddFooter>
      </headerFooter>
    </customSheetView>
    <customSheetView guid="{623A4A86-A924-4368-AA11-17C4CF89F9A4}"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36"/>
      <headerFooter alignWithMargins="0">
        <oddHeader xml:space="preserve">&amp;L&amp;24様式４&amp;18
</oddHeader>
        <oddFooter>&amp;C&amp;P/&amp;N</oddFooter>
      </headerFooter>
    </customSheetView>
    <customSheetView guid="{92EA7FDE-D898-4697-9738-36577187C2B0}" showPageBreaks="1" printArea="1" view="pageBreakPreview" topLeftCell="A4">
      <selection activeCell="E24" sqref="E24"/>
      <pageMargins left="0.39370078740157483" right="0.39370078740157483" top="0.78740157480314965" bottom="0.59055118110236227" header="0.51181102362204722" footer="0.39370078740157483"/>
      <printOptions horizontalCentered="1"/>
      <pageSetup paperSize="8" scale="41" orientation="landscape" cellComments="asDisplayed" r:id="rId37"/>
      <headerFooter alignWithMargins="0">
        <oddHeader xml:space="preserve">&amp;L&amp;24様式４&amp;18
</oddHeader>
        <oddFooter>&amp;C&amp;P/&amp;N</oddFooter>
      </headerFooter>
    </customSheetView>
  </customSheetViews>
  <mergeCells count="20">
    <mergeCell ref="A3:O3"/>
    <mergeCell ref="A5:A7"/>
    <mergeCell ref="D5:D7"/>
    <mergeCell ref="E5:F5"/>
    <mergeCell ref="K5:K6"/>
    <mergeCell ref="L5:N5"/>
    <mergeCell ref="O5:O7"/>
    <mergeCell ref="G5:H5"/>
    <mergeCell ref="H6:H7"/>
    <mergeCell ref="G6:G7"/>
    <mergeCell ref="L6:L7"/>
    <mergeCell ref="M6:N7"/>
    <mergeCell ref="E6:E7"/>
    <mergeCell ref="F6:F7"/>
    <mergeCell ref="N4:O4"/>
    <mergeCell ref="B5:C7"/>
    <mergeCell ref="B8:C8"/>
    <mergeCell ref="A11:C11"/>
    <mergeCell ref="B9:C9"/>
    <mergeCell ref="B10:C10"/>
  </mergeCells>
  <phoneticPr fontId="13"/>
  <dataValidations count="2">
    <dataValidation type="list" allowBlank="1" showInputMessage="1" showErrorMessage="1" sqref="M8:M9">
      <formula1>"廃止, 縮減, 執行等改善,予定通り終了,現状通り"</formula1>
    </dataValidation>
    <dataValidation type="list" allowBlank="1" showInputMessage="1" showErrorMessage="1" sqref="M10">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1" orientation="landscape" cellComments="asDisplayed" r:id="rId38"/>
  <headerFooter alignWithMargins="0">
    <oddHeader xml:space="preserve">&amp;L&amp;24様式４&amp;18
</oddHeader>
    <oddFooter>&amp;C&amp;P/&amp;N</oddFooter>
  </headerFooter>
  <drawing r:id="rId3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2"/>
  <sheetViews>
    <sheetView view="pageBreakPreview" zoomScale="70" zoomScaleNormal="70" zoomScaleSheetLayoutView="70" zoomScalePageLayoutView="55" workbookViewId="0">
      <selection activeCell="P10" sqref="P10:P12"/>
    </sheetView>
  </sheetViews>
  <sheetFormatPr defaultColWidth="3.109375" defaultRowHeight="13.2"/>
  <cols>
    <col min="1" max="1" width="17" customWidth="1"/>
    <col min="2" max="2" width="10.88671875" customWidth="1"/>
    <col min="3" max="3" width="8.109375" customWidth="1"/>
    <col min="4" max="4" width="12.88671875" customWidth="1"/>
    <col min="5" max="5" width="8.88671875" customWidth="1"/>
    <col min="6" max="6" width="12.88671875" customWidth="1"/>
    <col min="7" max="8" width="10.88671875" customWidth="1"/>
    <col min="9" max="9" width="8.109375" customWidth="1"/>
    <col min="10" max="10" width="12.88671875" customWidth="1"/>
    <col min="11" max="11" width="8.109375" customWidth="1"/>
    <col min="12" max="12" width="12.88671875" customWidth="1"/>
    <col min="13" max="13" width="8.109375" customWidth="1"/>
    <col min="14" max="14" width="12.88671875" customWidth="1"/>
    <col min="15" max="15" width="10.88671875" customWidth="1"/>
    <col min="16" max="16" width="12.88671875" customWidth="1"/>
    <col min="17" max="17" width="10.88671875" customWidth="1"/>
    <col min="18" max="18" width="8.109375" customWidth="1"/>
    <col min="19" max="19" width="12.88671875" customWidth="1"/>
    <col min="20" max="20" width="8.109375" customWidth="1"/>
    <col min="21" max="21" width="12.88671875" customWidth="1"/>
    <col min="22" max="22" width="8.109375" customWidth="1"/>
    <col min="23" max="23" width="12.88671875" customWidth="1"/>
    <col min="24" max="25" width="10.88671875" customWidth="1"/>
  </cols>
  <sheetData>
    <row r="1" spans="1:25">
      <c r="A1" s="2"/>
      <c r="B1" s="2"/>
      <c r="C1" s="2"/>
      <c r="D1" s="2"/>
      <c r="E1" s="2"/>
      <c r="F1" s="2"/>
      <c r="G1" s="2"/>
      <c r="H1" s="2"/>
      <c r="I1" s="2"/>
      <c r="J1" s="2"/>
      <c r="K1" s="2"/>
      <c r="L1" s="2"/>
      <c r="M1" s="2"/>
      <c r="N1" s="2"/>
      <c r="O1" s="2"/>
      <c r="P1" s="2"/>
      <c r="Q1" s="2"/>
      <c r="R1" s="2"/>
      <c r="S1" s="2"/>
      <c r="T1" s="2"/>
      <c r="U1" s="2"/>
      <c r="V1" s="2"/>
      <c r="W1" s="2"/>
      <c r="X1" s="2"/>
      <c r="Y1" s="2"/>
    </row>
    <row r="2" spans="1:25">
      <c r="A2" s="2"/>
      <c r="B2" s="2"/>
      <c r="C2" s="2"/>
      <c r="D2" s="2"/>
      <c r="E2" s="2"/>
      <c r="F2" s="2"/>
      <c r="G2" s="2"/>
      <c r="H2" s="2"/>
      <c r="I2" s="2"/>
      <c r="J2" s="2"/>
      <c r="K2" s="2"/>
      <c r="L2" s="2"/>
      <c r="M2" s="2"/>
      <c r="N2" s="2"/>
      <c r="O2" s="2"/>
      <c r="P2" s="2"/>
      <c r="Q2" s="2"/>
      <c r="R2" s="2"/>
      <c r="S2" s="2"/>
      <c r="T2" s="2"/>
      <c r="U2" s="2"/>
      <c r="V2" s="2"/>
      <c r="W2" s="2"/>
      <c r="X2" s="2"/>
      <c r="Y2" s="2"/>
    </row>
    <row r="3" spans="1:25" ht="21">
      <c r="A3" s="1387" t="s">
        <v>1167</v>
      </c>
      <c r="B3" s="1387"/>
      <c r="C3" s="1387"/>
      <c r="D3" s="1387"/>
      <c r="E3" s="1387"/>
      <c r="F3" s="1387"/>
      <c r="G3" s="1387"/>
      <c r="H3" s="1387"/>
      <c r="I3" s="1387"/>
      <c r="J3" s="1387"/>
      <c r="K3" s="1387"/>
      <c r="L3" s="1387"/>
      <c r="M3" s="1387"/>
      <c r="N3" s="1387"/>
      <c r="O3" s="1387"/>
      <c r="P3" s="1387"/>
      <c r="Q3" s="1387"/>
      <c r="R3" s="1387"/>
      <c r="S3" s="1387"/>
      <c r="T3" s="1387"/>
      <c r="U3" s="1387"/>
      <c r="V3" s="1387"/>
      <c r="W3" s="1387"/>
      <c r="X3" s="1387"/>
      <c r="Y3" s="1387"/>
    </row>
    <row r="4" spans="1:25" ht="16.2">
      <c r="A4" s="38"/>
      <c r="B4" s="2"/>
      <c r="C4" s="2"/>
      <c r="D4" s="2"/>
      <c r="E4" s="2"/>
      <c r="F4" s="2"/>
      <c r="G4" s="2"/>
      <c r="H4" s="2"/>
      <c r="I4" s="2"/>
      <c r="J4" s="2"/>
      <c r="K4" s="2"/>
      <c r="L4" s="2"/>
      <c r="M4" s="2"/>
      <c r="N4" s="2"/>
      <c r="O4" s="2"/>
      <c r="P4" s="2"/>
      <c r="Q4" s="2"/>
      <c r="R4" s="2"/>
      <c r="S4" s="2"/>
      <c r="T4" s="2"/>
      <c r="U4" s="2"/>
      <c r="V4" s="2"/>
      <c r="W4" s="2"/>
      <c r="X4" s="2"/>
      <c r="Y4" s="2"/>
    </row>
    <row r="5" spans="1:25" ht="13.8" thickBot="1">
      <c r="A5" s="2"/>
      <c r="B5" s="2"/>
      <c r="C5" s="2"/>
      <c r="D5" s="2"/>
      <c r="E5" s="2"/>
      <c r="F5" s="2"/>
      <c r="G5" s="2"/>
      <c r="H5" s="2"/>
      <c r="I5" s="2"/>
      <c r="J5" s="2"/>
      <c r="K5" s="2"/>
      <c r="L5" s="2"/>
      <c r="M5" s="2"/>
      <c r="N5" s="2"/>
      <c r="O5" s="2"/>
      <c r="P5" s="2"/>
      <c r="Q5" s="2"/>
      <c r="R5" s="2"/>
      <c r="S5" s="2"/>
      <c r="T5" s="2"/>
      <c r="U5" s="2"/>
      <c r="V5" s="2"/>
      <c r="W5" s="2"/>
      <c r="X5" s="2"/>
      <c r="Y5" s="34" t="s">
        <v>87</v>
      </c>
    </row>
    <row r="6" spans="1:25" ht="30.75" customHeight="1" thickTop="1" thickBot="1">
      <c r="A6" s="1388" t="s">
        <v>86</v>
      </c>
      <c r="B6" s="1391" t="s">
        <v>85</v>
      </c>
      <c r="C6" s="1392"/>
      <c r="D6" s="1392"/>
      <c r="E6" s="1392"/>
      <c r="F6" s="1392"/>
      <c r="G6" s="1393"/>
      <c r="H6" s="1394" t="s">
        <v>1039</v>
      </c>
      <c r="I6" s="1395"/>
      <c r="J6" s="1395"/>
      <c r="K6" s="1395"/>
      <c r="L6" s="1395"/>
      <c r="M6" s="1395"/>
      <c r="N6" s="1395"/>
      <c r="O6" s="1395"/>
      <c r="P6" s="1396"/>
      <c r="Q6" s="1394" t="s">
        <v>84</v>
      </c>
      <c r="R6" s="1395"/>
      <c r="S6" s="1395"/>
      <c r="T6" s="1395"/>
      <c r="U6" s="1395"/>
      <c r="V6" s="1395"/>
      <c r="W6" s="1395"/>
      <c r="X6" s="1395"/>
      <c r="Y6" s="1396"/>
    </row>
    <row r="7" spans="1:25" ht="30.75" customHeight="1">
      <c r="A7" s="1389"/>
      <c r="B7" s="1384" t="s">
        <v>1163</v>
      </c>
      <c r="C7" s="1374" t="s">
        <v>101</v>
      </c>
      <c r="D7" s="1375"/>
      <c r="E7" s="1399" t="s">
        <v>82</v>
      </c>
      <c r="F7" s="1375"/>
      <c r="G7" s="1378" t="s">
        <v>95</v>
      </c>
      <c r="H7" s="1384" t="s">
        <v>1164</v>
      </c>
      <c r="I7" s="1374" t="s">
        <v>83</v>
      </c>
      <c r="J7" s="1375"/>
      <c r="K7" s="1374" t="s">
        <v>82</v>
      </c>
      <c r="L7" s="1375"/>
      <c r="M7" s="1374" t="s">
        <v>153</v>
      </c>
      <c r="N7" s="1375"/>
      <c r="O7" s="1381" t="s">
        <v>96</v>
      </c>
      <c r="P7" s="1378" t="s">
        <v>1165</v>
      </c>
      <c r="Q7" s="1384" t="s">
        <v>1166</v>
      </c>
      <c r="R7" s="1374" t="s">
        <v>83</v>
      </c>
      <c r="S7" s="1375"/>
      <c r="T7" s="1374" t="s">
        <v>82</v>
      </c>
      <c r="U7" s="1375"/>
      <c r="V7" s="1374" t="s">
        <v>154</v>
      </c>
      <c r="W7" s="1375"/>
      <c r="X7" s="1381" t="s">
        <v>96</v>
      </c>
      <c r="Y7" s="1378" t="s">
        <v>1165</v>
      </c>
    </row>
    <row r="8" spans="1:25" ht="30.75" customHeight="1" thickBot="1">
      <c r="A8" s="1389"/>
      <c r="B8" s="1385"/>
      <c r="C8" s="1376"/>
      <c r="D8" s="1377"/>
      <c r="E8" s="1400"/>
      <c r="F8" s="1401"/>
      <c r="G8" s="1402"/>
      <c r="H8" s="1385"/>
      <c r="I8" s="1376"/>
      <c r="J8" s="1377"/>
      <c r="K8" s="1376"/>
      <c r="L8" s="1377"/>
      <c r="M8" s="1376"/>
      <c r="N8" s="1377"/>
      <c r="O8" s="1382"/>
      <c r="P8" s="1379"/>
      <c r="Q8" s="1385"/>
      <c r="R8" s="1376"/>
      <c r="S8" s="1377"/>
      <c r="T8" s="1376"/>
      <c r="U8" s="1377"/>
      <c r="V8" s="1376"/>
      <c r="W8" s="1377"/>
      <c r="X8" s="1397"/>
      <c r="Y8" s="1379"/>
    </row>
    <row r="9" spans="1:25" ht="30.75" customHeight="1" thickBot="1">
      <c r="A9" s="1390"/>
      <c r="B9" s="1386"/>
      <c r="C9" s="157" t="s">
        <v>81</v>
      </c>
      <c r="D9" s="158" t="s">
        <v>80</v>
      </c>
      <c r="E9" s="159" t="s">
        <v>79</v>
      </c>
      <c r="F9" s="160" t="s">
        <v>78</v>
      </c>
      <c r="G9" s="1403"/>
      <c r="H9" s="1386"/>
      <c r="I9" s="157" t="s">
        <v>79</v>
      </c>
      <c r="J9" s="161" t="s">
        <v>78</v>
      </c>
      <c r="K9" s="157" t="s">
        <v>79</v>
      </c>
      <c r="L9" s="161" t="s">
        <v>78</v>
      </c>
      <c r="M9" s="157" t="s">
        <v>79</v>
      </c>
      <c r="N9" s="161" t="s">
        <v>78</v>
      </c>
      <c r="O9" s="1383"/>
      <c r="P9" s="1380"/>
      <c r="Q9" s="1386"/>
      <c r="R9" s="157" t="s">
        <v>79</v>
      </c>
      <c r="S9" s="161" t="s">
        <v>78</v>
      </c>
      <c r="T9" s="157" t="s">
        <v>79</v>
      </c>
      <c r="U9" s="161" t="s">
        <v>78</v>
      </c>
      <c r="V9" s="157" t="s">
        <v>79</v>
      </c>
      <c r="W9" s="161" t="s">
        <v>78</v>
      </c>
      <c r="X9" s="1398"/>
      <c r="Y9" s="1380"/>
    </row>
    <row r="10" spans="1:25" ht="15" customHeight="1" thickTop="1">
      <c r="A10" s="1344" t="s">
        <v>2204</v>
      </c>
      <c r="B10" s="1347">
        <f>反映状況調!A388-C10</f>
        <v>307</v>
      </c>
      <c r="C10" s="1350">
        <f>反映状況調!P419</f>
        <v>3</v>
      </c>
      <c r="D10" s="1341">
        <v>0</v>
      </c>
      <c r="E10" s="1350">
        <f>反映状況調!P420</f>
        <v>5</v>
      </c>
      <c r="F10" s="1371">
        <f>反映状況調!Q420</f>
        <v>-159.99</v>
      </c>
      <c r="G10" s="1365">
        <f>反映状況調!P421</f>
        <v>17</v>
      </c>
      <c r="H10" s="1362">
        <f>反映状況調!U423</f>
        <v>234</v>
      </c>
      <c r="I10" s="1350">
        <v>2</v>
      </c>
      <c r="J10" s="1341">
        <v>0</v>
      </c>
      <c r="K10" s="1353">
        <v>5</v>
      </c>
      <c r="L10" s="1359">
        <f>F10</f>
        <v>-159.99</v>
      </c>
      <c r="M10" s="1353">
        <f>I10+K10</f>
        <v>7</v>
      </c>
      <c r="N10" s="1359">
        <f>J10+L10</f>
        <v>-159.99</v>
      </c>
      <c r="O10" s="1368">
        <v>13</v>
      </c>
      <c r="P10" s="1356">
        <v>302295.12</v>
      </c>
      <c r="Q10" s="1362">
        <f>反映状況調!U420</f>
        <v>84</v>
      </c>
      <c r="R10" s="1368">
        <v>1</v>
      </c>
      <c r="S10" s="1341">
        <v>0</v>
      </c>
      <c r="T10" s="1353">
        <v>0</v>
      </c>
      <c r="U10" s="1359">
        <v>0</v>
      </c>
      <c r="V10" s="1353">
        <f>R10+T10</f>
        <v>1</v>
      </c>
      <c r="W10" s="1359">
        <f>S10+U10</f>
        <v>0</v>
      </c>
      <c r="X10" s="1368">
        <v>4</v>
      </c>
      <c r="Y10" s="1356">
        <v>225784.42</v>
      </c>
    </row>
    <row r="11" spans="1:25">
      <c r="A11" s="1345"/>
      <c r="B11" s="1348"/>
      <c r="C11" s="1351"/>
      <c r="D11" s="1342"/>
      <c r="E11" s="1351"/>
      <c r="F11" s="1372"/>
      <c r="G11" s="1366"/>
      <c r="H11" s="1363"/>
      <c r="I11" s="1351"/>
      <c r="J11" s="1342"/>
      <c r="K11" s="1354"/>
      <c r="L11" s="1360"/>
      <c r="M11" s="1354"/>
      <c r="N11" s="1360"/>
      <c r="O11" s="1369"/>
      <c r="P11" s="1357"/>
      <c r="Q11" s="1363"/>
      <c r="R11" s="1369"/>
      <c r="S11" s="1342"/>
      <c r="T11" s="1354"/>
      <c r="U11" s="1360"/>
      <c r="V11" s="1354"/>
      <c r="W11" s="1360"/>
      <c r="X11" s="1369"/>
      <c r="Y11" s="1357"/>
    </row>
    <row r="12" spans="1:25" ht="13.8" thickBot="1">
      <c r="A12" s="1346"/>
      <c r="B12" s="1349"/>
      <c r="C12" s="1352"/>
      <c r="D12" s="1343"/>
      <c r="E12" s="1352"/>
      <c r="F12" s="1373"/>
      <c r="G12" s="1367"/>
      <c r="H12" s="1364"/>
      <c r="I12" s="1352"/>
      <c r="J12" s="1343"/>
      <c r="K12" s="1355"/>
      <c r="L12" s="1361"/>
      <c r="M12" s="1355"/>
      <c r="N12" s="1361"/>
      <c r="O12" s="1370"/>
      <c r="P12" s="1358"/>
      <c r="Q12" s="1364"/>
      <c r="R12" s="1370"/>
      <c r="S12" s="1343"/>
      <c r="T12" s="1355"/>
      <c r="U12" s="1361"/>
      <c r="V12" s="1355"/>
      <c r="W12" s="1361"/>
      <c r="X12" s="1370"/>
      <c r="Y12" s="1358"/>
    </row>
    <row r="13" spans="1:25" ht="20.25" customHeight="1" thickTop="1">
      <c r="A13" s="278" t="s">
        <v>1185</v>
      </c>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row>
    <row r="14" spans="1:25" ht="20.25" customHeight="1">
      <c r="A14" s="278" t="s">
        <v>1186</v>
      </c>
      <c r="B14" s="278"/>
      <c r="C14" s="278"/>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1:25" ht="20.25" customHeight="1">
      <c r="A15" s="288" t="s">
        <v>1187</v>
      </c>
      <c r="B15" s="278"/>
      <c r="C15" s="278"/>
      <c r="D15" s="278"/>
      <c r="E15" s="278"/>
      <c r="F15" s="278"/>
      <c r="G15" s="278"/>
      <c r="H15" s="278"/>
      <c r="I15" s="278"/>
      <c r="J15" s="278"/>
      <c r="K15" s="278"/>
      <c r="L15" s="278"/>
      <c r="M15" s="278"/>
      <c r="N15" s="278"/>
      <c r="O15" s="278"/>
      <c r="P15" s="278"/>
      <c r="Q15" s="278"/>
      <c r="R15" s="278"/>
      <c r="S15" s="278"/>
      <c r="T15" s="278"/>
      <c r="U15" s="278"/>
      <c r="V15" s="278"/>
      <c r="W15" s="278"/>
      <c r="X15" s="278"/>
      <c r="Y15" s="278"/>
    </row>
    <row r="16" spans="1:25" s="162" customFormat="1" ht="18" customHeight="1">
      <c r="A16" s="283" t="s">
        <v>1188</v>
      </c>
      <c r="B16" s="280"/>
      <c r="C16" s="280"/>
      <c r="D16" s="280"/>
      <c r="E16" s="281"/>
      <c r="F16" s="281"/>
      <c r="G16" s="281"/>
      <c r="H16" s="281"/>
      <c r="I16" s="281"/>
      <c r="J16" s="281"/>
      <c r="K16" s="281"/>
      <c r="L16" s="281"/>
      <c r="M16" s="281"/>
      <c r="N16" s="281"/>
      <c r="O16" s="281"/>
      <c r="P16" s="281"/>
      <c r="Q16" s="281"/>
      <c r="R16" s="281"/>
      <c r="S16" s="281"/>
      <c r="T16" s="281"/>
      <c r="U16" s="281"/>
      <c r="V16" s="281"/>
      <c r="W16" s="281"/>
      <c r="X16" s="281"/>
      <c r="Y16" s="281"/>
    </row>
    <row r="17" spans="1:25" s="162" customFormat="1" ht="18" customHeight="1">
      <c r="A17" s="282" t="s">
        <v>1189</v>
      </c>
      <c r="B17" s="280"/>
      <c r="C17" s="280"/>
      <c r="D17" s="280"/>
      <c r="E17" s="281"/>
      <c r="F17" s="281"/>
      <c r="G17" s="281"/>
      <c r="H17" s="281"/>
      <c r="I17" s="281"/>
      <c r="J17" s="281"/>
      <c r="K17" s="281"/>
      <c r="L17" s="281"/>
      <c r="M17" s="281"/>
      <c r="N17" s="281"/>
      <c r="O17" s="281"/>
      <c r="P17" s="281"/>
      <c r="Q17" s="281"/>
      <c r="R17" s="281"/>
      <c r="S17" s="281"/>
      <c r="T17" s="281"/>
      <c r="U17" s="281"/>
      <c r="V17" s="281"/>
      <c r="W17" s="281"/>
      <c r="X17" s="281"/>
      <c r="Y17" s="281"/>
    </row>
    <row r="18" spans="1:25" s="162" customFormat="1" ht="18" customHeight="1">
      <c r="A18" s="279" t="s">
        <v>1190</v>
      </c>
      <c r="B18" s="279"/>
      <c r="C18" s="279"/>
      <c r="D18" s="279"/>
      <c r="E18" s="284"/>
      <c r="F18" s="284"/>
      <c r="G18" s="284"/>
      <c r="H18" s="284"/>
      <c r="I18" s="284"/>
      <c r="J18" s="284"/>
      <c r="K18" s="284"/>
      <c r="L18" s="284"/>
      <c r="M18" s="284"/>
      <c r="N18" s="284"/>
      <c r="O18" s="284"/>
      <c r="P18" s="284"/>
      <c r="Q18" s="284"/>
      <c r="R18" s="284"/>
      <c r="S18" s="285"/>
      <c r="T18" s="285"/>
      <c r="U18" s="285"/>
      <c r="V18" s="285"/>
      <c r="W18" s="281"/>
      <c r="X18" s="281"/>
      <c r="Y18" s="281"/>
    </row>
    <row r="19" spans="1:25" ht="17.850000000000001" customHeight="1">
      <c r="A19" s="287" t="s">
        <v>1191</v>
      </c>
      <c r="B19" s="279"/>
      <c r="C19" s="278"/>
      <c r="D19" s="278"/>
      <c r="E19" s="278"/>
      <c r="F19" s="278"/>
      <c r="G19" s="278"/>
      <c r="H19" s="278"/>
      <c r="I19" s="278"/>
      <c r="J19" s="278"/>
      <c r="K19" s="278"/>
      <c r="L19" s="278"/>
      <c r="M19" s="278"/>
      <c r="N19" s="278"/>
      <c r="O19" s="278"/>
      <c r="P19" s="278"/>
      <c r="Q19" s="278"/>
      <c r="R19" s="278"/>
      <c r="S19" s="278"/>
      <c r="T19" s="278"/>
      <c r="U19" s="278"/>
      <c r="V19" s="278"/>
      <c r="W19" s="278"/>
      <c r="X19" s="278"/>
      <c r="Y19" s="278"/>
    </row>
    <row r="20" spans="1:25" ht="20.25" customHeight="1">
      <c r="A20" s="1340" t="s">
        <v>1192</v>
      </c>
      <c r="B20" s="1340"/>
      <c r="C20" s="1340"/>
      <c r="D20" s="1340"/>
      <c r="E20" s="1340"/>
      <c r="F20" s="1340"/>
      <c r="G20" s="1340"/>
      <c r="H20" s="1340"/>
      <c r="I20" s="1340"/>
      <c r="J20" s="1340"/>
      <c r="K20" s="1340"/>
      <c r="L20" s="1340"/>
      <c r="M20" s="1340"/>
      <c r="N20" s="1340"/>
      <c r="O20" s="1340"/>
      <c r="P20" s="1340"/>
      <c r="Q20" s="1340"/>
      <c r="R20" s="1340"/>
      <c r="S20" s="1340"/>
      <c r="T20" s="1340"/>
      <c r="U20" s="1340"/>
      <c r="V20" s="1340"/>
      <c r="W20" s="1340"/>
      <c r="X20" s="1340"/>
      <c r="Y20" s="1340"/>
    </row>
    <row r="21" spans="1:25" ht="20.25" customHeight="1">
      <c r="A21" s="352" t="s">
        <v>1038</v>
      </c>
      <c r="B21" s="352"/>
      <c r="C21" s="352"/>
      <c r="D21" s="352"/>
      <c r="E21" s="352"/>
      <c r="F21" s="352"/>
      <c r="G21" s="352"/>
      <c r="H21" s="352"/>
      <c r="I21" s="352"/>
      <c r="J21" s="352"/>
      <c r="K21" s="352"/>
      <c r="L21" s="352"/>
      <c r="M21" s="352"/>
      <c r="N21" s="352"/>
      <c r="O21" s="352"/>
      <c r="P21" s="352"/>
      <c r="Q21" s="352"/>
      <c r="R21" s="352"/>
      <c r="S21" s="352"/>
      <c r="T21" s="352"/>
      <c r="U21" s="352"/>
      <c r="V21" s="352"/>
      <c r="W21" s="352"/>
      <c r="X21" s="352"/>
      <c r="Y21" s="352"/>
    </row>
    <row r="22" spans="1:25" ht="20.25" customHeight="1">
      <c r="A22" s="1340" t="s">
        <v>1193</v>
      </c>
      <c r="B22" s="1340"/>
      <c r="C22" s="1340"/>
      <c r="D22" s="1340"/>
      <c r="E22" s="1340"/>
      <c r="F22" s="1340"/>
      <c r="G22" s="1340"/>
      <c r="H22" s="1340"/>
      <c r="I22" s="1340"/>
      <c r="J22" s="1340"/>
      <c r="K22" s="1340"/>
      <c r="L22" s="1340"/>
      <c r="M22" s="1340"/>
      <c r="N22" s="1340"/>
      <c r="O22" s="1340"/>
      <c r="P22" s="1340"/>
      <c r="Q22" s="1340"/>
      <c r="R22" s="1340"/>
      <c r="S22" s="1340"/>
      <c r="T22" s="1340"/>
      <c r="U22" s="1340"/>
      <c r="V22" s="1340"/>
      <c r="W22" s="1340"/>
      <c r="X22" s="1340"/>
      <c r="Y22" s="1340"/>
    </row>
    <row r="23" spans="1:25">
      <c r="A23" s="2"/>
      <c r="B23" s="2"/>
      <c r="C23" s="2"/>
      <c r="D23" s="2"/>
      <c r="E23" s="2"/>
      <c r="F23" s="2"/>
      <c r="G23" s="2"/>
      <c r="H23" s="2"/>
      <c r="I23" s="2"/>
      <c r="J23" s="2"/>
      <c r="K23" s="2"/>
      <c r="L23" s="2"/>
      <c r="M23" s="2"/>
      <c r="N23" s="2"/>
      <c r="O23" s="2"/>
      <c r="P23" s="2"/>
      <c r="Q23" s="2"/>
      <c r="R23" s="2"/>
      <c r="S23" s="2"/>
      <c r="T23" s="2"/>
      <c r="U23" s="2"/>
      <c r="V23" s="2"/>
      <c r="W23" s="2"/>
      <c r="X23" s="2"/>
      <c r="Y23" s="2"/>
    </row>
    <row r="24" spans="1:25">
      <c r="A24" s="2"/>
      <c r="B24" s="2"/>
      <c r="C24" s="2"/>
      <c r="D24" s="2"/>
      <c r="E24" s="2"/>
      <c r="F24" s="2"/>
      <c r="G24" s="2"/>
      <c r="H24" s="2"/>
      <c r="I24" s="2"/>
      <c r="J24" s="2"/>
      <c r="K24" s="2"/>
      <c r="L24" s="2"/>
      <c r="M24" s="2"/>
      <c r="N24" s="2"/>
    </row>
    <row r="25" spans="1:25">
      <c r="A25" s="2"/>
      <c r="B25" s="2"/>
      <c r="C25" s="2"/>
      <c r="D25" s="2"/>
      <c r="E25" s="2"/>
      <c r="F25" s="2"/>
      <c r="G25" s="2"/>
      <c r="H25" s="2"/>
      <c r="I25" s="2"/>
      <c r="J25" s="2"/>
      <c r="K25" s="2"/>
      <c r="L25" s="2"/>
      <c r="M25" s="2"/>
      <c r="N25" s="2"/>
    </row>
    <row r="26" spans="1:25">
      <c r="A26" s="2"/>
      <c r="B26" s="2"/>
      <c r="C26" s="2"/>
      <c r="D26" s="2"/>
      <c r="E26" s="2"/>
      <c r="F26" s="2"/>
      <c r="G26" s="2"/>
      <c r="H26" s="2"/>
      <c r="I26" s="2"/>
      <c r="J26" s="2"/>
      <c r="K26" s="2"/>
      <c r="L26" s="2"/>
      <c r="M26" s="2"/>
      <c r="N26" s="2"/>
    </row>
    <row r="27" spans="1:25">
      <c r="A27" s="2"/>
      <c r="B27" s="2"/>
      <c r="C27" s="2"/>
      <c r="D27" s="2"/>
      <c r="E27" s="2"/>
      <c r="F27" s="2"/>
      <c r="G27" s="2"/>
      <c r="H27" s="2"/>
      <c r="I27" s="2"/>
      <c r="J27" s="2"/>
      <c r="K27" s="2"/>
      <c r="L27" s="2"/>
      <c r="M27" s="2"/>
      <c r="N27" s="2"/>
    </row>
    <row r="28" spans="1:25" ht="17.850000000000001" customHeight="1">
      <c r="A28" s="2"/>
      <c r="B28" s="2"/>
      <c r="C28" s="2"/>
      <c r="D28" s="2"/>
      <c r="E28" s="2"/>
      <c r="F28" s="2"/>
      <c r="G28" s="2"/>
      <c r="H28" s="2"/>
      <c r="I28" s="2"/>
      <c r="J28" s="2"/>
      <c r="K28" s="2"/>
      <c r="L28" s="2"/>
      <c r="M28" s="2"/>
      <c r="N28" s="2"/>
      <c r="W28" s="807"/>
    </row>
    <row r="29" spans="1:25" ht="17.850000000000001" customHeight="1">
      <c r="A29" s="2"/>
      <c r="B29" s="2"/>
      <c r="C29" s="2"/>
      <c r="D29" s="2"/>
      <c r="E29" s="2"/>
      <c r="F29" s="2"/>
      <c r="G29" s="2"/>
      <c r="H29" s="2"/>
      <c r="I29" s="2"/>
      <c r="J29" s="2"/>
      <c r="K29" s="2"/>
      <c r="L29" s="2"/>
      <c r="M29" s="2"/>
      <c r="N29" s="2"/>
    </row>
    <row r="30" spans="1:25" ht="17.850000000000001"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5" ht="17.100000000000001"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7.100000000000001"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6" ht="17.850000000000001"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6" ht="17.850000000000001"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6" ht="14.1"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1"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1"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850000000000001"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7.100000000000001"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850000000000001"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850000000000001"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7.100000000000001"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850000000000001"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7.100000000000001"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850000000000001"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7.100000000000001"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c r="A62" s="2"/>
      <c r="B62" s="2"/>
      <c r="C62" s="2"/>
      <c r="D62" s="2"/>
      <c r="E62" s="2"/>
      <c r="F62" s="2"/>
      <c r="G62" s="2"/>
      <c r="H62" s="2"/>
      <c r="I62" s="2"/>
      <c r="J62" s="2"/>
      <c r="K62" s="2"/>
      <c r="L62" s="2"/>
      <c r="M62" s="2"/>
      <c r="N62" s="2"/>
      <c r="O62" s="2"/>
      <c r="P62" s="2"/>
      <c r="Q62" s="2"/>
      <c r="R62" s="2"/>
      <c r="S62" s="2"/>
      <c r="T62" s="2"/>
      <c r="U62" s="2"/>
      <c r="V62" s="2"/>
      <c r="W62" s="2"/>
      <c r="X62" s="2"/>
      <c r="Y62" s="2"/>
      <c r="Z62" s="2"/>
    </row>
  </sheetData>
  <customSheetViews>
    <customSheetView guid="{7A00AC99-C952-49F6-B680-B603633D281E}" showPageBreaks="1" fitToPage="1" view="pageBreakPreview">
      <selection activeCell="K19" sqref="K19"/>
      <pageMargins left="0.39370078740157483" right="0.39370078740157483" top="0.43307086614173229" bottom="0.23622047244094491" header="0.31496062992125984" footer="0.15748031496062992"/>
      <printOptions horizontalCentered="1"/>
      <pageSetup paperSize="8" scale="74" orientation="landscape" r:id="rId1"/>
      <headerFooter>
        <oddHeader>&amp;L&amp;18様式５</oddHeader>
      </headerFooter>
    </customSheetView>
    <customSheetView guid="{00C02763-35C5-46C5-838A-029350C097CB}"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2"/>
      <headerFooter>
        <oddHeader>&amp;L&amp;18様式５</oddHeader>
      </headerFooter>
    </customSheetView>
    <customSheetView guid="{91C2A9E4-FF26-4931-8E34-D820D22EBFE1}"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3"/>
      <headerFooter>
        <oddHeader>&amp;L&amp;18様式５</oddHeader>
      </headerFooter>
    </customSheetView>
    <customSheetView guid="{EFE33A2F-60D7-4D3D-ADD4-BE01598E99BC}" showPageBreaks="1" fitToPage="1" view="pageBreakPreview">
      <selection activeCell="K19" sqref="K19"/>
      <pageMargins left="0.39370078740157483" right="0.39370078740157483" top="0.43307086614173229" bottom="0.23622047244094491" header="0.31496062992125984" footer="0.15748031496062992"/>
      <printOptions horizontalCentered="1"/>
      <pageSetup paperSize="8" scale="74" orientation="landscape" r:id="rId4"/>
      <headerFooter>
        <oddHeader>&amp;L&amp;18様式５</oddHeader>
      </headerFooter>
    </customSheetView>
    <customSheetView guid="{E43E7C0D-6C6B-4033-B8B4-4825F835CEA2}"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5"/>
      <headerFooter>
        <oddHeader>&amp;L&amp;18様式５</oddHeader>
      </headerFooter>
    </customSheetView>
    <customSheetView guid="{67D00834-D6C2-4B8A-8E69-334E66599ADB}"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6"/>
      <headerFooter>
        <oddHeader>&amp;L&amp;18様式５</oddHeader>
      </headerFooter>
    </customSheetView>
    <customSheetView guid="{4FB8370B-FC8A-467B-B796-3BD25ABEA806}"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7"/>
      <headerFooter>
        <oddHeader>&amp;L&amp;18様式５</oddHeader>
      </headerFooter>
    </customSheetView>
    <customSheetView guid="{6ED85C4B-DE61-48B6-BF5D-2E0266484EC0}"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8"/>
      <headerFooter>
        <oddHeader>&amp;L&amp;18様式５</oddHeader>
      </headerFooter>
    </customSheetView>
    <customSheetView guid="{48A8C26C-2E6C-4496-99DA-F5181B6D5F4F}"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9"/>
      <headerFooter>
        <oddHeader>&amp;L&amp;18様式５</oddHeader>
      </headerFooter>
    </customSheetView>
    <customSheetView guid="{F75EB0C6-A5CF-4E65-9A79-1E3C11FE9EE9}"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10"/>
      <headerFooter>
        <oddHeader>&amp;L&amp;18様式５</oddHeader>
      </headerFooter>
    </customSheetView>
    <customSheetView guid="{7C6D8C4C-C6E2-46B1-A54F-21DB550C5D06}"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11"/>
      <headerFooter>
        <oddHeader>&amp;L&amp;18様式５</oddHeader>
      </headerFooter>
    </customSheetView>
    <customSheetView guid="{686C140A-BC75-474C-B323-DE7E7673703D}"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12"/>
      <headerFooter>
        <oddHeader>&amp;L&amp;18様式５</oddHeader>
      </headerFooter>
    </customSheetView>
    <customSheetView guid="{746F9C95-3230-4510-AA85-993064D6DE50}"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13"/>
      <headerFooter>
        <oddHeader>&amp;L&amp;18様式５</oddHeader>
      </headerFooter>
    </customSheetView>
    <customSheetView guid="{286AEFDA-F5F6-4CD4-928C-1D5BCF3D5A02}"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14"/>
      <headerFooter>
        <oddHeader>&amp;L&amp;18様式５</oddHeader>
      </headerFooter>
    </customSheetView>
    <customSheetView guid="{BA237893-A2F8-4207-BB82-F1421F582871}"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15"/>
      <headerFooter>
        <oddHeader>&amp;L&amp;18様式５</oddHeader>
      </headerFooter>
    </customSheetView>
    <customSheetView guid="{077E155F-B449-49DB-BF13-C9D7D3AF2E17}"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16"/>
      <headerFooter>
        <oddHeader>&amp;L&amp;18様式５</oddHeader>
      </headerFooter>
    </customSheetView>
    <customSheetView guid="{474F27B7-45F4-48F1-B2C8-AED018DE879B}"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17"/>
      <headerFooter>
        <oddHeader>&amp;L&amp;18様式５</oddHeader>
      </headerFooter>
    </customSheetView>
    <customSheetView guid="{6763DF27-DDE4-4EA2-8175-3EE308949750}"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18"/>
      <headerFooter>
        <oddHeader>&amp;L&amp;18様式５</oddHeader>
      </headerFooter>
    </customSheetView>
    <customSheetView guid="{F37EB29B-9E49-46EA-A856-4BA0907C136B}"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19"/>
      <headerFooter>
        <oddHeader>&amp;L&amp;18様式５</oddHeader>
      </headerFooter>
    </customSheetView>
    <customSheetView guid="{B8EAC03D-9BA8-4F69-9756-0FBB8602DF8A}"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20"/>
      <headerFooter>
        <oddHeader>&amp;L&amp;18様式５</oddHeader>
      </headerFooter>
    </customSheetView>
    <customSheetView guid="{DA22CB91-4B6B-48B0-8325-CFB8631D4CDF}"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21"/>
      <headerFooter>
        <oddHeader>&amp;L&amp;18様式５</oddHeader>
      </headerFooter>
    </customSheetView>
    <customSheetView guid="{8D14B127-CE46-44DC-9A06-6C91B7006001}"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22"/>
      <headerFooter>
        <oddHeader>&amp;L&amp;18様式５</oddHeader>
      </headerFooter>
    </customSheetView>
    <customSheetView guid="{195120EB-34BA-408A-A974-091C66DFAB94}"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23"/>
      <headerFooter>
        <oddHeader>&amp;L&amp;18様式５</oddHeader>
      </headerFooter>
    </customSheetView>
    <customSheetView guid="{ED8D1864-DD4E-4697-90C3-07BD2751C295}"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24"/>
      <headerFooter>
        <oddHeader>&amp;L&amp;18様式５</oddHeader>
      </headerFooter>
    </customSheetView>
    <customSheetView guid="{9A692187-2967-4324-A35E-908BAEC51B2A}"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25"/>
      <headerFooter>
        <oddHeader>&amp;L&amp;18様式５</oddHeader>
      </headerFooter>
    </customSheetView>
    <customSheetView guid="{A763937E-446A-4928-8F42-29A905B91EDA}"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26"/>
      <headerFooter>
        <oddHeader>&amp;L&amp;18様式５</oddHeader>
      </headerFooter>
    </customSheetView>
    <customSheetView guid="{6CB4CA19-3EC0-4518-BCA3-526291B5F29A}"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27"/>
      <headerFooter>
        <oddHeader>&amp;L&amp;18様式５</oddHeader>
      </headerFooter>
    </customSheetView>
    <customSheetView guid="{2212A5A9-6870-48B3-AE1E-E100CE10C9A6}"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28"/>
      <headerFooter>
        <oddHeader>&amp;L&amp;18様式５</oddHeader>
      </headerFooter>
    </customSheetView>
    <customSheetView guid="{AEA5DD58-BC63-4BF6-8024-5E428F44863F}"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29"/>
      <headerFooter>
        <oddHeader>&amp;L&amp;18様式５</oddHeader>
      </headerFooter>
    </customSheetView>
    <customSheetView guid="{A9740F7C-916A-418C-A166-87E83260F243}" showPageBreaks="1" fitToPage="1" view="pageBreakPreview">
      <selection activeCell="K17" sqref="K17"/>
      <pageMargins left="0.39370078740157483" right="0.39370078740157483" top="0.43307086614173229" bottom="0.23622047244094491" header="0.31496062992125984" footer="0.15748031496062992"/>
      <printOptions horizontalCentered="1"/>
      <pageSetup paperSize="8" scale="74" orientation="landscape" r:id="rId30"/>
      <headerFooter>
        <oddHeader>&amp;L&amp;18様式５</oddHeader>
      </headerFooter>
    </customSheetView>
    <customSheetView guid="{1904D5FA-AADE-4FD2-BC03-EEF6842D3E08}"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31"/>
      <headerFooter>
        <oddHeader>&amp;L&amp;18様式５</oddHeader>
      </headerFooter>
    </customSheetView>
    <customSheetView guid="{8DB54C10-352E-414D-9A6C-249EC46D6C07}"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32"/>
      <headerFooter>
        <oddHeader>&amp;L&amp;18様式５</oddHeader>
      </headerFooter>
    </customSheetView>
    <customSheetView guid="{9FAA8A35-559A-4FA9-A8D5-72C61E918D9F}"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33"/>
      <headerFooter>
        <oddHeader>&amp;L&amp;18様式５</oddHeader>
      </headerFooter>
    </customSheetView>
    <customSheetView guid="{9B0902EB-ECDB-4FB0-A950-3C02467C2C15}"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34"/>
      <headerFooter>
        <oddHeader>&amp;L&amp;18様式５</oddHeader>
      </headerFooter>
    </customSheetView>
    <customSheetView guid="{661C07BE-73CE-497F-8606-4ABE0DAD5073}"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35"/>
      <headerFooter>
        <oddHeader>&amp;L&amp;18様式５</oddHeader>
      </headerFooter>
    </customSheetView>
    <customSheetView guid="{623A4A86-A924-4368-AA11-17C4CF89F9A4}"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36"/>
      <headerFooter>
        <oddHeader>&amp;L&amp;18様式５</oddHeader>
      </headerFooter>
    </customSheetView>
    <customSheetView guid="{92EA7FDE-D898-4697-9738-36577187C2B0}" showPageBreaks="1" fitToPage="1" view="pageBreakPreview">
      <selection activeCell="E24" sqref="E24"/>
      <pageMargins left="0.39370078740157483" right="0.39370078740157483" top="0.43307086614173229" bottom="0.23622047244094491" header="0.31496062992125984" footer="0.15748031496062992"/>
      <printOptions horizontalCentered="1"/>
      <pageSetup paperSize="8" scale="74" orientation="landscape" r:id="rId37"/>
      <headerFooter>
        <oddHeader>&amp;L&amp;18様式５</oddHeader>
      </headerFooter>
    </customSheetView>
  </customSheetViews>
  <mergeCells count="48">
    <mergeCell ref="A22:Y22"/>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 ref="V10:V12"/>
    <mergeCell ref="W10:W12"/>
    <mergeCell ref="X10:X12"/>
    <mergeCell ref="Y10:Y12"/>
    <mergeCell ref="I10:I12"/>
    <mergeCell ref="J10:J12"/>
    <mergeCell ref="U10:U12"/>
    <mergeCell ref="K7:L8"/>
    <mergeCell ref="M7:N8"/>
    <mergeCell ref="R7:S8"/>
    <mergeCell ref="P7:P9"/>
    <mergeCell ref="O7:O9"/>
    <mergeCell ref="Q7:Q9"/>
    <mergeCell ref="T10:T12"/>
    <mergeCell ref="R10:R12"/>
    <mergeCell ref="A20:Y20"/>
    <mergeCell ref="S10:S12"/>
    <mergeCell ref="A10:A12"/>
    <mergeCell ref="B10:B12"/>
    <mergeCell ref="C10:C12"/>
    <mergeCell ref="D10:D12"/>
    <mergeCell ref="K10:K12"/>
    <mergeCell ref="E10:E12"/>
    <mergeCell ref="P10:P12"/>
    <mergeCell ref="N10:N12"/>
    <mergeCell ref="L10:L12"/>
    <mergeCell ref="Q10:Q12"/>
    <mergeCell ref="G10:G12"/>
    <mergeCell ref="H10:H12"/>
    <mergeCell ref="O10:O12"/>
    <mergeCell ref="F10:F12"/>
  </mergeCells>
  <phoneticPr fontId="13"/>
  <printOptions horizontalCentered="1"/>
  <pageMargins left="0.39370078740157483" right="0.39370078740157483" top="0.43307086614173229" bottom="0.23622047244094491" header="0.31496062992125984" footer="0.15748031496062992"/>
  <pageSetup paperSize="8" scale="74" orientation="landscape" r:id="rId38"/>
  <headerFooter>
    <oddHeader>&amp;L&amp;18様式５</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pageSetUpPr fitToPage="1"/>
  </sheetPr>
  <dimension ref="A2:P51"/>
  <sheetViews>
    <sheetView view="pageBreakPreview" zoomScale="70" zoomScaleNormal="60" zoomScaleSheetLayoutView="55" zoomScalePageLayoutView="85" workbookViewId="0">
      <pane xSplit="4" ySplit="7" topLeftCell="E31" activePane="bottomRight" state="frozen"/>
      <selection pane="topRight" activeCell="E1" sqref="E1"/>
      <selection pane="bottomLeft" activeCell="A8" sqref="A8"/>
      <selection pane="bottomRight" activeCell="E44" sqref="E44"/>
    </sheetView>
  </sheetViews>
  <sheetFormatPr defaultColWidth="9" defaultRowHeight="13.2"/>
  <cols>
    <col min="1" max="1" width="6.88671875" style="325" customWidth="1"/>
    <col min="2" max="2" width="15.109375" style="428" customWidth="1"/>
    <col min="3" max="3" width="40.109375" style="428" customWidth="1"/>
    <col min="4" max="4" width="50" style="428" customWidth="1"/>
    <col min="5" max="5" width="15.88671875" style="325" customWidth="1"/>
    <col min="6" max="9" width="12.88671875" style="325" customWidth="1"/>
    <col min="10" max="10" width="19.6640625" style="325" customWidth="1"/>
    <col min="11" max="11" width="12.88671875" style="325" customWidth="1"/>
    <col min="12" max="12" width="55.88671875" style="325" customWidth="1"/>
    <col min="13" max="13" width="10.88671875" style="325" customWidth="1"/>
    <col min="14" max="14" width="17.88671875" style="325" customWidth="1"/>
    <col min="15" max="15" width="10.88671875" style="325" customWidth="1"/>
    <col min="16" max="16" width="28.88671875" style="325" customWidth="1"/>
    <col min="17" max="16384" width="9" style="325"/>
  </cols>
  <sheetData>
    <row r="2" spans="1:16" ht="16.2">
      <c r="A2" s="427" t="s">
        <v>160</v>
      </c>
      <c r="M2" s="429"/>
      <c r="N2" s="429"/>
      <c r="O2" s="429"/>
      <c r="P2" s="429"/>
    </row>
    <row r="3" spans="1:16" ht="19.2">
      <c r="A3" s="1433" t="s">
        <v>1176</v>
      </c>
      <c r="B3" s="1433"/>
      <c r="C3" s="1433"/>
      <c r="D3" s="1433"/>
      <c r="E3" s="1433"/>
      <c r="F3" s="1433"/>
      <c r="G3" s="1433"/>
      <c r="H3" s="1433"/>
      <c r="I3" s="1433"/>
      <c r="J3" s="1433"/>
      <c r="K3" s="1433"/>
      <c r="L3" s="1433"/>
      <c r="M3" s="1433"/>
      <c r="N3" s="1433"/>
      <c r="O3" s="1433"/>
      <c r="P3" s="1433"/>
    </row>
    <row r="4" spans="1:16" ht="13.8" thickBot="1">
      <c r="A4" s="429"/>
      <c r="L4" s="430"/>
      <c r="M4" s="429"/>
      <c r="N4" s="429"/>
      <c r="O4" s="429"/>
      <c r="P4" s="430" t="s">
        <v>40</v>
      </c>
    </row>
    <row r="5" spans="1:16" ht="14.1" customHeight="1">
      <c r="A5" s="1441" t="s">
        <v>65</v>
      </c>
      <c r="B5" s="1434" t="s">
        <v>11</v>
      </c>
      <c r="C5" s="1434" t="s">
        <v>12</v>
      </c>
      <c r="D5" s="1434" t="s">
        <v>70</v>
      </c>
      <c r="E5" s="1444" t="s">
        <v>1177</v>
      </c>
      <c r="F5" s="1447" t="s">
        <v>1178</v>
      </c>
      <c r="G5" s="1448"/>
      <c r="H5" s="1448"/>
      <c r="I5" s="1449"/>
      <c r="J5" s="1444" t="s">
        <v>1179</v>
      </c>
      <c r="K5" s="1444" t="s">
        <v>1180</v>
      </c>
      <c r="L5" s="1434" t="s">
        <v>13</v>
      </c>
      <c r="M5" s="1434" t="s">
        <v>60</v>
      </c>
      <c r="N5" s="1419" t="s">
        <v>56</v>
      </c>
      <c r="O5" s="1422" t="s">
        <v>49</v>
      </c>
      <c r="P5" s="1423"/>
    </row>
    <row r="6" spans="1:16" ht="14.1" customHeight="1">
      <c r="A6" s="1442"/>
      <c r="B6" s="1435"/>
      <c r="C6" s="1435"/>
      <c r="D6" s="1435"/>
      <c r="E6" s="1445"/>
      <c r="F6" s="943" t="s">
        <v>495</v>
      </c>
      <c r="G6" s="943" t="s">
        <v>496</v>
      </c>
      <c r="H6" s="1450" t="s">
        <v>66</v>
      </c>
      <c r="I6" s="1450" t="s">
        <v>51</v>
      </c>
      <c r="J6" s="1445"/>
      <c r="K6" s="1445"/>
      <c r="L6" s="1435"/>
      <c r="M6" s="1435"/>
      <c r="N6" s="1420"/>
      <c r="O6" s="1439" t="s">
        <v>52</v>
      </c>
      <c r="P6" s="1437" t="s">
        <v>50</v>
      </c>
    </row>
    <row r="7" spans="1:16" ht="23.1" customHeight="1" thickBot="1">
      <c r="A7" s="1443"/>
      <c r="B7" s="1436"/>
      <c r="C7" s="1436"/>
      <c r="D7" s="1436"/>
      <c r="E7" s="1446"/>
      <c r="F7" s="1087"/>
      <c r="G7" s="1087"/>
      <c r="H7" s="1446"/>
      <c r="I7" s="1446"/>
      <c r="J7" s="1446"/>
      <c r="K7" s="1446"/>
      <c r="L7" s="1436"/>
      <c r="M7" s="1436"/>
      <c r="N7" s="1421"/>
      <c r="O7" s="1440"/>
      <c r="P7" s="1438"/>
    </row>
    <row r="8" spans="1:16" ht="53.1" customHeight="1">
      <c r="A8" s="318">
        <v>1</v>
      </c>
      <c r="B8" s="319" t="s">
        <v>497</v>
      </c>
      <c r="C8" s="319" t="s">
        <v>498</v>
      </c>
      <c r="D8" s="320" t="s">
        <v>499</v>
      </c>
      <c r="E8" s="543">
        <v>13540.022000000001</v>
      </c>
      <c r="F8" s="311">
        <v>0</v>
      </c>
      <c r="G8" s="311"/>
      <c r="H8" s="310">
        <f>E8+F8-G8</f>
        <v>13540.022000000001</v>
      </c>
      <c r="I8" s="310">
        <v>110.61499999999999</v>
      </c>
      <c r="J8" s="543">
        <v>14357.284</v>
      </c>
      <c r="K8" s="317">
        <f>13598.204+91.687+1001.489+8.747</f>
        <v>14700.126999999999</v>
      </c>
      <c r="L8" s="300" t="s">
        <v>500</v>
      </c>
      <c r="M8" s="321"/>
      <c r="N8" s="322" t="s">
        <v>1064</v>
      </c>
      <c r="O8" s="323" t="s">
        <v>501</v>
      </c>
      <c r="P8" s="324" t="s">
        <v>502</v>
      </c>
    </row>
    <row r="9" spans="1:16" ht="35.85" customHeight="1">
      <c r="A9" s="318">
        <v>2</v>
      </c>
      <c r="B9" s="319" t="s">
        <v>497</v>
      </c>
      <c r="C9" s="319" t="s">
        <v>503</v>
      </c>
      <c r="D9" s="320" t="s">
        <v>499</v>
      </c>
      <c r="E9" s="310">
        <v>93.635000000000005</v>
      </c>
      <c r="F9" s="311">
        <v>0</v>
      </c>
      <c r="G9" s="311"/>
      <c r="H9" s="310">
        <f t="shared" ref="H9:H42" si="0">E9+F9-G9</f>
        <v>93.635000000000005</v>
      </c>
      <c r="I9" s="310">
        <v>66.691000000000003</v>
      </c>
      <c r="J9" s="310">
        <v>93.742999999999995</v>
      </c>
      <c r="K9" s="317">
        <v>93.742999999999995</v>
      </c>
      <c r="L9" s="300" t="s">
        <v>504</v>
      </c>
      <c r="M9" s="321"/>
      <c r="N9" s="322" t="s">
        <v>505</v>
      </c>
      <c r="O9" s="323" t="s">
        <v>501</v>
      </c>
      <c r="P9" s="324" t="s">
        <v>502</v>
      </c>
    </row>
    <row r="10" spans="1:16" ht="49.35" customHeight="1">
      <c r="A10" s="318">
        <v>3</v>
      </c>
      <c r="B10" s="319" t="s">
        <v>497</v>
      </c>
      <c r="C10" s="319" t="s">
        <v>506</v>
      </c>
      <c r="D10" s="320" t="s">
        <v>507</v>
      </c>
      <c r="E10" s="310">
        <v>270.952</v>
      </c>
      <c r="F10" s="311">
        <v>0</v>
      </c>
      <c r="G10" s="311"/>
      <c r="H10" s="310">
        <f t="shared" si="0"/>
        <v>270.952</v>
      </c>
      <c r="I10" s="310">
        <v>86.664000000000001</v>
      </c>
      <c r="J10" s="310">
        <v>631.05100000000004</v>
      </c>
      <c r="K10" s="317">
        <v>37.795999999999999</v>
      </c>
      <c r="L10" s="300" t="s">
        <v>500</v>
      </c>
      <c r="M10" s="321"/>
      <c r="N10" s="322" t="s">
        <v>508</v>
      </c>
      <c r="O10" s="323" t="s">
        <v>501</v>
      </c>
      <c r="P10" s="324" t="s">
        <v>502</v>
      </c>
    </row>
    <row r="11" spans="1:16" ht="39.6">
      <c r="A11" s="318">
        <v>4</v>
      </c>
      <c r="B11" s="319" t="s">
        <v>497</v>
      </c>
      <c r="C11" s="319" t="s">
        <v>506</v>
      </c>
      <c r="D11" s="320" t="s">
        <v>509</v>
      </c>
      <c r="E11" s="310">
        <v>1.831</v>
      </c>
      <c r="F11" s="311">
        <v>0</v>
      </c>
      <c r="G11" s="311">
        <v>0</v>
      </c>
      <c r="H11" s="310">
        <f t="shared" si="0"/>
        <v>1.831</v>
      </c>
      <c r="I11" s="310">
        <v>0.40799999999999997</v>
      </c>
      <c r="J11" s="310">
        <v>1.837</v>
      </c>
      <c r="K11" s="317">
        <v>1.829</v>
      </c>
      <c r="L11" s="300" t="s">
        <v>510</v>
      </c>
      <c r="M11" s="321"/>
      <c r="N11" s="322" t="s">
        <v>647</v>
      </c>
      <c r="O11" s="323" t="s">
        <v>501</v>
      </c>
      <c r="P11" s="324" t="s">
        <v>502</v>
      </c>
    </row>
    <row r="12" spans="1:16" ht="39.6">
      <c r="A12" s="318">
        <v>5</v>
      </c>
      <c r="B12" s="319" t="s">
        <v>497</v>
      </c>
      <c r="C12" s="319" t="s">
        <v>511</v>
      </c>
      <c r="D12" s="320" t="s">
        <v>512</v>
      </c>
      <c r="E12" s="310">
        <v>184.798</v>
      </c>
      <c r="F12" s="311">
        <v>0</v>
      </c>
      <c r="G12" s="311"/>
      <c r="H12" s="310">
        <f t="shared" si="0"/>
        <v>184.798</v>
      </c>
      <c r="I12" s="310">
        <v>165.03888230000001</v>
      </c>
      <c r="J12" s="310">
        <v>182.39599999999999</v>
      </c>
      <c r="K12" s="317">
        <v>183.70400000000001</v>
      </c>
      <c r="L12" s="300" t="s">
        <v>513</v>
      </c>
      <c r="M12" s="321"/>
      <c r="N12" s="322" t="s">
        <v>221</v>
      </c>
      <c r="O12" s="323">
        <v>3</v>
      </c>
      <c r="P12" s="324" t="s">
        <v>514</v>
      </c>
    </row>
    <row r="13" spans="1:16" ht="39.6" customHeight="1">
      <c r="A13" s="318">
        <v>6</v>
      </c>
      <c r="B13" s="319" t="s">
        <v>497</v>
      </c>
      <c r="C13" s="319" t="s">
        <v>515</v>
      </c>
      <c r="D13" s="320" t="s">
        <v>516</v>
      </c>
      <c r="E13" s="310">
        <v>116.417</v>
      </c>
      <c r="F13" s="311">
        <v>0</v>
      </c>
      <c r="G13" s="311">
        <v>0</v>
      </c>
      <c r="H13" s="310">
        <f t="shared" si="0"/>
        <v>116.417</v>
      </c>
      <c r="I13" s="310">
        <v>92.527000000000001</v>
      </c>
      <c r="J13" s="310">
        <v>114.46299999999999</v>
      </c>
      <c r="K13" s="317">
        <v>114.46299999999999</v>
      </c>
      <c r="L13" s="300" t="s">
        <v>500</v>
      </c>
      <c r="M13" s="321"/>
      <c r="N13" s="322" t="s">
        <v>1080</v>
      </c>
      <c r="O13" s="323">
        <v>4</v>
      </c>
      <c r="P13" s="324" t="s">
        <v>517</v>
      </c>
    </row>
    <row r="14" spans="1:16" ht="39.6">
      <c r="A14" s="318">
        <v>7</v>
      </c>
      <c r="B14" s="319" t="s">
        <v>497</v>
      </c>
      <c r="C14" s="319" t="s">
        <v>518</v>
      </c>
      <c r="D14" s="320" t="s">
        <v>499</v>
      </c>
      <c r="E14" s="310">
        <v>4.6820000000000004</v>
      </c>
      <c r="F14" s="311">
        <v>0</v>
      </c>
      <c r="G14" s="311">
        <v>0</v>
      </c>
      <c r="H14" s="310">
        <f t="shared" si="0"/>
        <v>4.6820000000000004</v>
      </c>
      <c r="I14" s="310">
        <v>2.6139999999999999</v>
      </c>
      <c r="J14" s="310">
        <v>4.6820000000000004</v>
      </c>
      <c r="K14" s="317">
        <v>4.6820000000000004</v>
      </c>
      <c r="L14" s="300" t="s">
        <v>500</v>
      </c>
      <c r="M14" s="321"/>
      <c r="N14" s="322" t="s">
        <v>1080</v>
      </c>
      <c r="O14" s="323">
        <v>4</v>
      </c>
      <c r="P14" s="324" t="s">
        <v>517</v>
      </c>
    </row>
    <row r="15" spans="1:16" ht="39.6">
      <c r="A15" s="318">
        <v>8</v>
      </c>
      <c r="B15" s="319" t="s">
        <v>497</v>
      </c>
      <c r="C15" s="319" t="s">
        <v>519</v>
      </c>
      <c r="D15" s="320" t="s">
        <v>520</v>
      </c>
      <c r="E15" s="310">
        <v>75.703999999999994</v>
      </c>
      <c r="F15" s="311">
        <v>0</v>
      </c>
      <c r="G15" s="311">
        <v>0</v>
      </c>
      <c r="H15" s="310">
        <f t="shared" si="0"/>
        <v>75.703999999999994</v>
      </c>
      <c r="I15" s="310">
        <v>72.614999999999995</v>
      </c>
      <c r="J15" s="310">
        <v>76.126999999999995</v>
      </c>
      <c r="K15" s="317">
        <v>76.253</v>
      </c>
      <c r="L15" s="300" t="s">
        <v>521</v>
      </c>
      <c r="M15" s="321"/>
      <c r="N15" s="322" t="s">
        <v>647</v>
      </c>
      <c r="O15" s="323">
        <v>8</v>
      </c>
      <c r="P15" s="324" t="s">
        <v>522</v>
      </c>
    </row>
    <row r="16" spans="1:16" ht="39.6">
      <c r="A16" s="318">
        <v>9</v>
      </c>
      <c r="B16" s="319" t="s">
        <v>497</v>
      </c>
      <c r="C16" s="319" t="s">
        <v>506</v>
      </c>
      <c r="D16" s="320" t="s">
        <v>507</v>
      </c>
      <c r="E16" s="310">
        <v>27.039000000000001</v>
      </c>
      <c r="F16" s="311">
        <v>0</v>
      </c>
      <c r="G16" s="311">
        <v>0</v>
      </c>
      <c r="H16" s="310">
        <f t="shared" si="0"/>
        <v>27.039000000000001</v>
      </c>
      <c r="I16" s="310">
        <v>22.891999999999999</v>
      </c>
      <c r="J16" s="310">
        <v>31.375</v>
      </c>
      <c r="K16" s="317">
        <v>31.382000000000001</v>
      </c>
      <c r="L16" s="300" t="s">
        <v>521</v>
      </c>
      <c r="M16" s="321"/>
      <c r="N16" s="322" t="s">
        <v>647</v>
      </c>
      <c r="O16" s="323">
        <v>9</v>
      </c>
      <c r="P16" s="324" t="s">
        <v>523</v>
      </c>
    </row>
    <row r="17" spans="1:16" ht="26.4">
      <c r="A17" s="318">
        <v>10</v>
      </c>
      <c r="B17" s="319" t="s">
        <v>497</v>
      </c>
      <c r="C17" s="319" t="s">
        <v>503</v>
      </c>
      <c r="D17" s="320" t="s">
        <v>499</v>
      </c>
      <c r="E17" s="310">
        <v>2.1080000000000001</v>
      </c>
      <c r="F17" s="311">
        <v>0</v>
      </c>
      <c r="G17" s="311">
        <v>0</v>
      </c>
      <c r="H17" s="310">
        <f t="shared" si="0"/>
        <v>2.1080000000000001</v>
      </c>
      <c r="I17" s="310">
        <v>0.435</v>
      </c>
      <c r="J17" s="310">
        <v>2.1760000000000002</v>
      </c>
      <c r="K17" s="317">
        <v>2.1749999999999998</v>
      </c>
      <c r="L17" s="300" t="s">
        <v>504</v>
      </c>
      <c r="M17" s="321"/>
      <c r="N17" s="322" t="s">
        <v>647</v>
      </c>
      <c r="O17" s="323" t="s">
        <v>501</v>
      </c>
      <c r="P17" s="324" t="s">
        <v>502</v>
      </c>
    </row>
    <row r="18" spans="1:16" ht="26.4">
      <c r="A18" s="318">
        <v>11</v>
      </c>
      <c r="B18" s="319" t="s">
        <v>497</v>
      </c>
      <c r="C18" s="319" t="s">
        <v>524</v>
      </c>
      <c r="D18" s="320" t="s">
        <v>525</v>
      </c>
      <c r="E18" s="310">
        <v>322.07100000000003</v>
      </c>
      <c r="F18" s="311">
        <v>0</v>
      </c>
      <c r="G18" s="311">
        <v>0</v>
      </c>
      <c r="H18" s="310">
        <f t="shared" si="0"/>
        <v>322.07100000000003</v>
      </c>
      <c r="I18" s="310">
        <v>314.608656</v>
      </c>
      <c r="J18" s="310">
        <v>347.46899999999999</v>
      </c>
      <c r="K18" s="317">
        <v>347.27199999999999</v>
      </c>
      <c r="L18" s="300" t="s">
        <v>500</v>
      </c>
      <c r="M18" s="321"/>
      <c r="N18" s="322" t="s">
        <v>526</v>
      </c>
      <c r="O18" s="323">
        <v>9</v>
      </c>
      <c r="P18" s="324" t="s">
        <v>523</v>
      </c>
    </row>
    <row r="19" spans="1:16" ht="26.4">
      <c r="A19" s="318">
        <v>12</v>
      </c>
      <c r="B19" s="319" t="s">
        <v>497</v>
      </c>
      <c r="C19" s="319" t="s">
        <v>524</v>
      </c>
      <c r="D19" s="320" t="s">
        <v>527</v>
      </c>
      <c r="E19" s="310">
        <v>178.32</v>
      </c>
      <c r="F19" s="311">
        <v>0</v>
      </c>
      <c r="G19" s="311">
        <v>0</v>
      </c>
      <c r="H19" s="310">
        <f t="shared" si="0"/>
        <v>178.32</v>
      </c>
      <c r="I19" s="310">
        <v>166.06936300000001</v>
      </c>
      <c r="J19" s="310">
        <v>178.36199999999999</v>
      </c>
      <c r="K19" s="317">
        <v>178.36199999999999</v>
      </c>
      <c r="L19" s="300" t="s">
        <v>528</v>
      </c>
      <c r="M19" s="321"/>
      <c r="N19" s="322" t="s">
        <v>526</v>
      </c>
      <c r="O19" s="323">
        <v>9</v>
      </c>
      <c r="P19" s="324" t="s">
        <v>523</v>
      </c>
    </row>
    <row r="20" spans="1:16" ht="39.6">
      <c r="A20" s="318">
        <v>13</v>
      </c>
      <c r="B20" s="319" t="s">
        <v>497</v>
      </c>
      <c r="C20" s="319" t="s">
        <v>529</v>
      </c>
      <c r="D20" s="320" t="s">
        <v>530</v>
      </c>
      <c r="E20" s="310">
        <v>62.881</v>
      </c>
      <c r="F20" s="311">
        <v>0</v>
      </c>
      <c r="G20" s="311"/>
      <c r="H20" s="310">
        <f t="shared" si="0"/>
        <v>62.881</v>
      </c>
      <c r="I20" s="310"/>
      <c r="J20" s="310">
        <v>63.442999999999998</v>
      </c>
      <c r="K20" s="310">
        <v>67.05</v>
      </c>
      <c r="L20" s="300" t="s">
        <v>521</v>
      </c>
      <c r="M20" s="321"/>
      <c r="N20" s="322" t="s">
        <v>531</v>
      </c>
      <c r="O20" s="323">
        <v>6</v>
      </c>
      <c r="P20" s="324" t="s">
        <v>532</v>
      </c>
    </row>
    <row r="21" spans="1:16" ht="39.6">
      <c r="A21" s="318">
        <v>14</v>
      </c>
      <c r="B21" s="319" t="s">
        <v>497</v>
      </c>
      <c r="C21" s="319" t="s">
        <v>533</v>
      </c>
      <c r="D21" s="320" t="s">
        <v>534</v>
      </c>
      <c r="E21" s="310">
        <v>54.603000000000002</v>
      </c>
      <c r="F21" s="311">
        <v>0</v>
      </c>
      <c r="G21" s="311"/>
      <c r="H21" s="310">
        <f t="shared" si="0"/>
        <v>54.603000000000002</v>
      </c>
      <c r="I21" s="310"/>
      <c r="J21" s="310">
        <v>53.603000000000002</v>
      </c>
      <c r="K21" s="317">
        <v>55.436999999999998</v>
      </c>
      <c r="L21" s="300" t="s">
        <v>521</v>
      </c>
      <c r="M21" s="321"/>
      <c r="N21" s="322" t="s">
        <v>531</v>
      </c>
      <c r="O21" s="323">
        <v>7</v>
      </c>
      <c r="P21" s="324" t="s">
        <v>535</v>
      </c>
    </row>
    <row r="22" spans="1:16" ht="52.8">
      <c r="A22" s="318">
        <v>15</v>
      </c>
      <c r="B22" s="319" t="s">
        <v>497</v>
      </c>
      <c r="C22" s="319" t="s">
        <v>533</v>
      </c>
      <c r="D22" s="320" t="s">
        <v>536</v>
      </c>
      <c r="E22" s="310">
        <v>78.072000000000003</v>
      </c>
      <c r="F22" s="311">
        <v>0</v>
      </c>
      <c r="G22" s="311"/>
      <c r="H22" s="310">
        <f t="shared" si="0"/>
        <v>78.072000000000003</v>
      </c>
      <c r="I22" s="310"/>
      <c r="J22" s="310">
        <v>76.828999999999994</v>
      </c>
      <c r="K22" s="317">
        <v>77.284999999999997</v>
      </c>
      <c r="L22" s="300" t="s">
        <v>537</v>
      </c>
      <c r="M22" s="321"/>
      <c r="N22" s="322" t="s">
        <v>531</v>
      </c>
      <c r="O22" s="323">
        <v>7</v>
      </c>
      <c r="P22" s="324" t="s">
        <v>535</v>
      </c>
    </row>
    <row r="23" spans="1:16" ht="52.8">
      <c r="A23" s="318">
        <v>16</v>
      </c>
      <c r="B23" s="319" t="s">
        <v>497</v>
      </c>
      <c r="C23" s="319" t="s">
        <v>533</v>
      </c>
      <c r="D23" s="320" t="s">
        <v>593</v>
      </c>
      <c r="E23" s="310">
        <f>42.561-0.006</f>
        <v>42.555</v>
      </c>
      <c r="F23" s="311">
        <v>0</v>
      </c>
      <c r="G23" s="311"/>
      <c r="H23" s="310">
        <f t="shared" si="0"/>
        <v>42.555</v>
      </c>
      <c r="I23" s="310"/>
      <c r="J23" s="310">
        <v>42.363</v>
      </c>
      <c r="K23" s="317">
        <v>42.472999999999999</v>
      </c>
      <c r="L23" s="300" t="s">
        <v>538</v>
      </c>
      <c r="M23" s="321"/>
      <c r="N23" s="322" t="s">
        <v>531</v>
      </c>
      <c r="O23" s="323">
        <v>7</v>
      </c>
      <c r="P23" s="324" t="s">
        <v>535</v>
      </c>
    </row>
    <row r="24" spans="1:16" ht="39.6">
      <c r="A24" s="318">
        <v>17</v>
      </c>
      <c r="B24" s="319" t="s">
        <v>497</v>
      </c>
      <c r="C24" s="319" t="s">
        <v>533</v>
      </c>
      <c r="D24" s="320" t="s">
        <v>539</v>
      </c>
      <c r="E24" s="310">
        <v>27.295999999999999</v>
      </c>
      <c r="F24" s="311">
        <v>0</v>
      </c>
      <c r="G24" s="311"/>
      <c r="H24" s="310">
        <f t="shared" si="0"/>
        <v>27.295999999999999</v>
      </c>
      <c r="I24" s="310"/>
      <c r="J24" s="310">
        <v>23.484999999999999</v>
      </c>
      <c r="K24" s="317">
        <v>22.861000000000001</v>
      </c>
      <c r="L24" s="300" t="s">
        <v>540</v>
      </c>
      <c r="M24" s="321"/>
      <c r="N24" s="322" t="s">
        <v>531</v>
      </c>
      <c r="O24" s="323">
        <v>10</v>
      </c>
      <c r="P24" s="324" t="s">
        <v>1067</v>
      </c>
    </row>
    <row r="25" spans="1:16" ht="52.8">
      <c r="A25" s="318">
        <v>18</v>
      </c>
      <c r="B25" s="319" t="s">
        <v>497</v>
      </c>
      <c r="C25" s="319" t="s">
        <v>541</v>
      </c>
      <c r="D25" s="320" t="s">
        <v>542</v>
      </c>
      <c r="E25" s="310">
        <v>209.63800000000001</v>
      </c>
      <c r="F25" s="311">
        <v>0</v>
      </c>
      <c r="G25" s="311"/>
      <c r="H25" s="310">
        <f t="shared" si="0"/>
        <v>209.63800000000001</v>
      </c>
      <c r="I25" s="310"/>
      <c r="J25" s="310">
        <v>244.209</v>
      </c>
      <c r="K25" s="317">
        <v>223.523</v>
      </c>
      <c r="L25" s="300" t="s">
        <v>543</v>
      </c>
      <c r="M25" s="321"/>
      <c r="N25" s="322" t="s">
        <v>531</v>
      </c>
      <c r="O25" s="323">
        <v>7</v>
      </c>
      <c r="P25" s="324" t="s">
        <v>535</v>
      </c>
    </row>
    <row r="26" spans="1:16" ht="39.6">
      <c r="A26" s="318">
        <v>19</v>
      </c>
      <c r="B26" s="319" t="s">
        <v>497</v>
      </c>
      <c r="C26" s="319" t="s">
        <v>544</v>
      </c>
      <c r="D26" s="320" t="s">
        <v>545</v>
      </c>
      <c r="E26" s="310">
        <v>1.216</v>
      </c>
      <c r="F26" s="311">
        <v>0</v>
      </c>
      <c r="G26" s="311"/>
      <c r="H26" s="310">
        <f t="shared" si="0"/>
        <v>1.216</v>
      </c>
      <c r="I26" s="310"/>
      <c r="J26" s="310">
        <v>1.2190000000000001</v>
      </c>
      <c r="K26" s="317">
        <v>1.2190000000000001</v>
      </c>
      <c r="L26" s="300" t="s">
        <v>546</v>
      </c>
      <c r="M26" s="321"/>
      <c r="N26" s="322" t="s">
        <v>531</v>
      </c>
      <c r="O26" s="323">
        <v>9</v>
      </c>
      <c r="P26" s="324" t="s">
        <v>523</v>
      </c>
    </row>
    <row r="27" spans="1:16" ht="39.6">
      <c r="A27" s="318">
        <v>20</v>
      </c>
      <c r="B27" s="319" t="s">
        <v>547</v>
      </c>
      <c r="C27" s="319" t="s">
        <v>548</v>
      </c>
      <c r="D27" s="320" t="s">
        <v>499</v>
      </c>
      <c r="E27" s="310">
        <v>1.5649999999999999</v>
      </c>
      <c r="F27" s="311">
        <v>0</v>
      </c>
      <c r="G27" s="311"/>
      <c r="H27" s="310">
        <f t="shared" si="0"/>
        <v>1.5649999999999999</v>
      </c>
      <c r="I27" s="310"/>
      <c r="J27" s="310">
        <v>1.5760000000000001</v>
      </c>
      <c r="K27" s="317">
        <v>1.5609999999999999</v>
      </c>
      <c r="L27" s="300" t="s">
        <v>549</v>
      </c>
      <c r="M27" s="321"/>
      <c r="N27" s="322" t="s">
        <v>531</v>
      </c>
      <c r="O27" s="323">
        <v>10</v>
      </c>
      <c r="P27" s="324" t="s">
        <v>1067</v>
      </c>
    </row>
    <row r="28" spans="1:16" ht="52.8">
      <c r="A28" s="318">
        <v>21</v>
      </c>
      <c r="B28" s="319" t="s">
        <v>497</v>
      </c>
      <c r="C28" s="319" t="s">
        <v>550</v>
      </c>
      <c r="D28" s="320" t="s">
        <v>551</v>
      </c>
      <c r="E28" s="310">
        <v>149.98599999999999</v>
      </c>
      <c r="F28" s="311">
        <v>0</v>
      </c>
      <c r="G28" s="311">
        <v>0</v>
      </c>
      <c r="H28" s="310">
        <f t="shared" si="0"/>
        <v>149.98599999999999</v>
      </c>
      <c r="I28" s="310">
        <v>147</v>
      </c>
      <c r="J28" s="310">
        <v>149.66300000000001</v>
      </c>
      <c r="K28" s="317">
        <v>149.66399999999999</v>
      </c>
      <c r="L28" s="300" t="s">
        <v>552</v>
      </c>
      <c r="M28" s="321"/>
      <c r="N28" s="322" t="s">
        <v>553</v>
      </c>
      <c r="O28" s="323" t="s">
        <v>554</v>
      </c>
      <c r="P28" s="324" t="s">
        <v>555</v>
      </c>
    </row>
    <row r="29" spans="1:16" ht="26.4">
      <c r="A29" s="318">
        <v>22</v>
      </c>
      <c r="B29" s="319" t="s">
        <v>497</v>
      </c>
      <c r="C29" s="319" t="s">
        <v>524</v>
      </c>
      <c r="D29" s="320" t="s">
        <v>527</v>
      </c>
      <c r="E29" s="310">
        <v>72.754999999999995</v>
      </c>
      <c r="F29" s="311">
        <v>0</v>
      </c>
      <c r="G29" s="311">
        <v>0</v>
      </c>
      <c r="H29" s="310">
        <f t="shared" si="0"/>
        <v>72.754999999999995</v>
      </c>
      <c r="I29" s="310">
        <v>73</v>
      </c>
      <c r="J29" s="310">
        <v>85.316000000000003</v>
      </c>
      <c r="K29" s="317">
        <v>76.132999999999996</v>
      </c>
      <c r="L29" s="300" t="s">
        <v>528</v>
      </c>
      <c r="M29" s="321"/>
      <c r="N29" s="322" t="s">
        <v>553</v>
      </c>
      <c r="O29" s="323" t="s">
        <v>501</v>
      </c>
      <c r="P29" s="324" t="s">
        <v>502</v>
      </c>
    </row>
    <row r="30" spans="1:16" ht="79.2">
      <c r="A30" s="318">
        <v>23</v>
      </c>
      <c r="B30" s="319" t="s">
        <v>497</v>
      </c>
      <c r="C30" s="319" t="s">
        <v>556</v>
      </c>
      <c r="D30" s="320" t="s">
        <v>557</v>
      </c>
      <c r="E30" s="310">
        <v>141730</v>
      </c>
      <c r="F30" s="311">
        <v>0</v>
      </c>
      <c r="G30" s="311">
        <v>0</v>
      </c>
      <c r="H30" s="310">
        <f t="shared" si="0"/>
        <v>141730</v>
      </c>
      <c r="I30" s="311">
        <v>141730</v>
      </c>
      <c r="J30" s="310">
        <v>144656.76300000001</v>
      </c>
      <c r="K30" s="317">
        <v>177300</v>
      </c>
      <c r="L30" s="300" t="s">
        <v>558</v>
      </c>
      <c r="M30" s="321"/>
      <c r="N30" s="322" t="s">
        <v>218</v>
      </c>
      <c r="O30" s="323">
        <v>1</v>
      </c>
      <c r="P30" s="324" t="s">
        <v>559</v>
      </c>
    </row>
    <row r="31" spans="1:16" ht="39.6">
      <c r="A31" s="318">
        <v>24</v>
      </c>
      <c r="B31" s="319" t="s">
        <v>497</v>
      </c>
      <c r="C31" s="319" t="s">
        <v>560</v>
      </c>
      <c r="D31" s="320" t="s">
        <v>561</v>
      </c>
      <c r="E31" s="310">
        <v>119.928</v>
      </c>
      <c r="F31" s="311">
        <v>0</v>
      </c>
      <c r="G31" s="311">
        <v>0</v>
      </c>
      <c r="H31" s="310">
        <f t="shared" si="0"/>
        <v>119.928</v>
      </c>
      <c r="I31" s="310">
        <v>88.183000000000007</v>
      </c>
      <c r="J31" s="310">
        <v>119.928</v>
      </c>
      <c r="K31" s="317">
        <v>119.928</v>
      </c>
      <c r="L31" s="300" t="s">
        <v>562</v>
      </c>
      <c r="M31" s="321"/>
      <c r="N31" s="322" t="s">
        <v>218</v>
      </c>
      <c r="O31" s="323">
        <v>2</v>
      </c>
      <c r="P31" s="324" t="s">
        <v>563</v>
      </c>
    </row>
    <row r="32" spans="1:16" ht="39.6">
      <c r="A32" s="318">
        <v>25</v>
      </c>
      <c r="B32" s="319" t="s">
        <v>497</v>
      </c>
      <c r="C32" s="319" t="s">
        <v>560</v>
      </c>
      <c r="D32" s="320" t="s">
        <v>564</v>
      </c>
      <c r="E32" s="310">
        <v>236.59200000000001</v>
      </c>
      <c r="F32" s="311">
        <v>0</v>
      </c>
      <c r="G32" s="311">
        <v>0</v>
      </c>
      <c r="H32" s="310">
        <f t="shared" si="0"/>
        <v>236.59200000000001</v>
      </c>
      <c r="I32" s="310">
        <v>196.35400000000001</v>
      </c>
      <c r="J32" s="310">
        <v>266.61099999999999</v>
      </c>
      <c r="K32" s="317">
        <v>266.61099999999999</v>
      </c>
      <c r="L32" s="300" t="s">
        <v>565</v>
      </c>
      <c r="M32" s="321"/>
      <c r="N32" s="322" t="s">
        <v>218</v>
      </c>
      <c r="O32" s="323">
        <v>2</v>
      </c>
      <c r="P32" s="324" t="s">
        <v>563</v>
      </c>
    </row>
    <row r="33" spans="1:16" ht="39.6">
      <c r="A33" s="318">
        <v>26</v>
      </c>
      <c r="B33" s="319" t="s">
        <v>1846</v>
      </c>
      <c r="C33" s="319" t="s">
        <v>567</v>
      </c>
      <c r="D33" s="320" t="s">
        <v>501</v>
      </c>
      <c r="E33" s="310">
        <v>193.386</v>
      </c>
      <c r="F33" s="311">
        <v>0</v>
      </c>
      <c r="G33" s="311">
        <v>0</v>
      </c>
      <c r="H33" s="310">
        <f t="shared" si="0"/>
        <v>193.386</v>
      </c>
      <c r="I33" s="310">
        <v>137</v>
      </c>
      <c r="J33" s="310">
        <v>237.97900000000001</v>
      </c>
      <c r="K33" s="1499">
        <v>353.34699999999998</v>
      </c>
      <c r="L33" s="300" t="s">
        <v>549</v>
      </c>
      <c r="M33" s="321"/>
      <c r="N33" s="322" t="s">
        <v>218</v>
      </c>
      <c r="O33" s="323">
        <v>1</v>
      </c>
      <c r="P33" s="324" t="s">
        <v>559</v>
      </c>
    </row>
    <row r="34" spans="1:16" ht="39.6">
      <c r="A34" s="318">
        <v>27</v>
      </c>
      <c r="B34" s="319" t="s">
        <v>566</v>
      </c>
      <c r="C34" s="319" t="s">
        <v>568</v>
      </c>
      <c r="D34" s="320" t="s">
        <v>501</v>
      </c>
      <c r="E34" s="310">
        <v>185.75200000000001</v>
      </c>
      <c r="F34" s="311">
        <v>0</v>
      </c>
      <c r="G34" s="311">
        <v>0</v>
      </c>
      <c r="H34" s="310">
        <f t="shared" si="0"/>
        <v>185.75200000000001</v>
      </c>
      <c r="I34" s="310">
        <v>167</v>
      </c>
      <c r="J34" s="310">
        <v>181.88499999999999</v>
      </c>
      <c r="K34" s="1499">
        <v>166.517</v>
      </c>
      <c r="L34" s="300" t="s">
        <v>549</v>
      </c>
      <c r="M34" s="321"/>
      <c r="N34" s="322" t="s">
        <v>218</v>
      </c>
      <c r="O34" s="323">
        <v>1</v>
      </c>
      <c r="P34" s="324" t="s">
        <v>559</v>
      </c>
    </row>
    <row r="35" spans="1:16" ht="39.6">
      <c r="A35" s="318">
        <v>28</v>
      </c>
      <c r="B35" s="319" t="s">
        <v>566</v>
      </c>
      <c r="C35" s="319" t="s">
        <v>569</v>
      </c>
      <c r="D35" s="320" t="s">
        <v>501</v>
      </c>
      <c r="E35" s="310">
        <v>0.1</v>
      </c>
      <c r="F35" s="311">
        <v>0</v>
      </c>
      <c r="G35" s="311">
        <v>0</v>
      </c>
      <c r="H35" s="310">
        <f t="shared" si="0"/>
        <v>0.1</v>
      </c>
      <c r="I35" s="310">
        <v>0</v>
      </c>
      <c r="J35" s="310">
        <v>0.1</v>
      </c>
      <c r="K35" s="1499">
        <v>0.1</v>
      </c>
      <c r="L35" s="300" t="s">
        <v>570</v>
      </c>
      <c r="M35" s="321"/>
      <c r="N35" s="322" t="s">
        <v>218</v>
      </c>
      <c r="O35" s="323">
        <v>1</v>
      </c>
      <c r="P35" s="324" t="s">
        <v>559</v>
      </c>
    </row>
    <row r="36" spans="1:16" ht="39.6">
      <c r="A36" s="318">
        <v>29</v>
      </c>
      <c r="B36" s="319" t="s">
        <v>566</v>
      </c>
      <c r="C36" s="319" t="s">
        <v>571</v>
      </c>
      <c r="D36" s="320" t="s">
        <v>501</v>
      </c>
      <c r="E36" s="310">
        <v>10</v>
      </c>
      <c r="F36" s="311">
        <v>0</v>
      </c>
      <c r="G36" s="311">
        <v>0</v>
      </c>
      <c r="H36" s="310">
        <f t="shared" si="0"/>
        <v>10</v>
      </c>
      <c r="I36" s="310">
        <v>0</v>
      </c>
      <c r="J36" s="310">
        <v>10</v>
      </c>
      <c r="K36" s="1499">
        <v>10</v>
      </c>
      <c r="L36" s="300" t="s">
        <v>681</v>
      </c>
      <c r="M36" s="321"/>
      <c r="N36" s="322" t="s">
        <v>218</v>
      </c>
      <c r="O36" s="323">
        <v>1</v>
      </c>
      <c r="P36" s="324" t="s">
        <v>559</v>
      </c>
    </row>
    <row r="37" spans="1:16" ht="48.75" customHeight="1">
      <c r="A37" s="318">
        <v>30</v>
      </c>
      <c r="B37" s="319" t="s">
        <v>497</v>
      </c>
      <c r="C37" s="319" t="s">
        <v>544</v>
      </c>
      <c r="D37" s="320" t="s">
        <v>507</v>
      </c>
      <c r="E37" s="310">
        <v>1.34</v>
      </c>
      <c r="F37" s="311">
        <v>0</v>
      </c>
      <c r="G37" s="311">
        <v>0</v>
      </c>
      <c r="H37" s="310">
        <f t="shared" si="0"/>
        <v>1.34</v>
      </c>
      <c r="I37" s="310">
        <v>0.77080000000000004</v>
      </c>
      <c r="J37" s="310">
        <v>0.84</v>
      </c>
      <c r="K37" s="317">
        <v>0.84</v>
      </c>
      <c r="L37" s="300" t="s">
        <v>513</v>
      </c>
      <c r="M37" s="321"/>
      <c r="N37" s="322" t="s">
        <v>221</v>
      </c>
      <c r="O37" s="323">
        <v>9</v>
      </c>
      <c r="P37" s="324" t="s">
        <v>523</v>
      </c>
    </row>
    <row r="38" spans="1:16" ht="39.6">
      <c r="A38" s="318">
        <v>31</v>
      </c>
      <c r="B38" s="319" t="s">
        <v>497</v>
      </c>
      <c r="C38" s="319" t="s">
        <v>572</v>
      </c>
      <c r="D38" s="320" t="s">
        <v>573</v>
      </c>
      <c r="E38" s="310">
        <v>146.36699999999999</v>
      </c>
      <c r="F38" s="311">
        <v>0</v>
      </c>
      <c r="G38" s="311">
        <v>0</v>
      </c>
      <c r="H38" s="310">
        <f t="shared" si="0"/>
        <v>146.36699999999999</v>
      </c>
      <c r="I38" s="310">
        <v>108.97890700000001</v>
      </c>
      <c r="J38" s="310">
        <v>145.29499999999999</v>
      </c>
      <c r="K38" s="317">
        <v>145.29499999999999</v>
      </c>
      <c r="L38" s="300" t="s">
        <v>574</v>
      </c>
      <c r="M38" s="321"/>
      <c r="N38" s="322" t="s">
        <v>222</v>
      </c>
      <c r="O38" s="323">
        <v>5</v>
      </c>
      <c r="P38" s="324" t="s">
        <v>575</v>
      </c>
    </row>
    <row r="39" spans="1:16" ht="39.6">
      <c r="A39" s="318">
        <v>32</v>
      </c>
      <c r="B39" s="319" t="s">
        <v>497</v>
      </c>
      <c r="C39" s="319" t="s">
        <v>576</v>
      </c>
      <c r="D39" s="320" t="s">
        <v>577</v>
      </c>
      <c r="E39" s="310">
        <f>544.498-13.837</f>
        <v>530.66100000000006</v>
      </c>
      <c r="F39" s="311">
        <v>17.076000000000001</v>
      </c>
      <c r="G39" s="311">
        <v>16.32029</v>
      </c>
      <c r="H39" s="310">
        <f t="shared" si="0"/>
        <v>531.41671000000008</v>
      </c>
      <c r="I39" s="310">
        <v>490.02867199999997</v>
      </c>
      <c r="J39" s="310">
        <v>549.98</v>
      </c>
      <c r="K39" s="317">
        <v>553.173</v>
      </c>
      <c r="L39" s="300" t="s">
        <v>578</v>
      </c>
      <c r="M39" s="321"/>
      <c r="N39" s="322" t="s">
        <v>222</v>
      </c>
      <c r="O39" s="323">
        <v>5</v>
      </c>
      <c r="P39" s="324" t="s">
        <v>575</v>
      </c>
    </row>
    <row r="40" spans="1:16" ht="39.6">
      <c r="A40" s="318">
        <v>33</v>
      </c>
      <c r="B40" s="319" t="s">
        <v>579</v>
      </c>
      <c r="C40" s="319" t="s">
        <v>583</v>
      </c>
      <c r="D40" s="320" t="s">
        <v>499</v>
      </c>
      <c r="E40" s="310">
        <v>4205.2659999999996</v>
      </c>
      <c r="F40" s="311">
        <v>0</v>
      </c>
      <c r="G40" s="311">
        <v>0</v>
      </c>
      <c r="H40" s="310">
        <f t="shared" si="0"/>
        <v>4205.2659999999996</v>
      </c>
      <c r="I40" s="310">
        <v>4109.8189339999999</v>
      </c>
      <c r="J40" s="310">
        <v>4495.2039999999997</v>
      </c>
      <c r="K40" s="317">
        <v>4703.8459999999995</v>
      </c>
      <c r="L40" s="300" t="s">
        <v>513</v>
      </c>
      <c r="M40" s="321"/>
      <c r="N40" s="322" t="s">
        <v>580</v>
      </c>
      <c r="O40" s="323" t="s">
        <v>501</v>
      </c>
      <c r="P40" s="324" t="s">
        <v>502</v>
      </c>
    </row>
    <row r="41" spans="1:16" ht="50.1" customHeight="1">
      <c r="A41" s="318">
        <v>34</v>
      </c>
      <c r="B41" s="319" t="s">
        <v>579</v>
      </c>
      <c r="C41" s="319" t="s">
        <v>581</v>
      </c>
      <c r="D41" s="320" t="s">
        <v>499</v>
      </c>
      <c r="E41" s="310">
        <v>600.37</v>
      </c>
      <c r="F41" s="311">
        <v>0</v>
      </c>
      <c r="G41" s="311">
        <v>0</v>
      </c>
      <c r="H41" s="310">
        <f t="shared" si="0"/>
        <v>600.37</v>
      </c>
      <c r="I41" s="310">
        <v>551.26261199999999</v>
      </c>
      <c r="J41" s="310">
        <v>638.24199999999996</v>
      </c>
      <c r="K41" s="317">
        <v>704.95299999999997</v>
      </c>
      <c r="L41" s="300" t="s">
        <v>582</v>
      </c>
      <c r="M41" s="321"/>
      <c r="N41" s="322" t="s">
        <v>580</v>
      </c>
      <c r="O41" s="323" t="s">
        <v>501</v>
      </c>
      <c r="P41" s="324" t="s">
        <v>502</v>
      </c>
    </row>
    <row r="42" spans="1:16" ht="38.25" customHeight="1">
      <c r="A42" s="318">
        <v>35</v>
      </c>
      <c r="B42" s="319" t="s">
        <v>497</v>
      </c>
      <c r="C42" s="319" t="s">
        <v>560</v>
      </c>
      <c r="D42" s="320" t="s">
        <v>684</v>
      </c>
      <c r="E42" s="310">
        <v>665.78300000000002</v>
      </c>
      <c r="F42" s="311">
        <v>0</v>
      </c>
      <c r="G42" s="311">
        <v>0</v>
      </c>
      <c r="H42" s="310">
        <f t="shared" si="0"/>
        <v>665.78300000000002</v>
      </c>
      <c r="I42" s="310">
        <v>654</v>
      </c>
      <c r="J42" s="310">
        <v>0</v>
      </c>
      <c r="K42" s="317">
        <v>0</v>
      </c>
      <c r="L42" s="300" t="s">
        <v>697</v>
      </c>
      <c r="M42" s="321"/>
      <c r="N42" s="322" t="s">
        <v>218</v>
      </c>
      <c r="O42" s="323">
        <v>2</v>
      </c>
      <c r="P42" s="324" t="s">
        <v>563</v>
      </c>
    </row>
    <row r="43" spans="1:16" ht="8.85" customHeight="1" thickBot="1">
      <c r="A43" s="431"/>
      <c r="B43" s="432"/>
      <c r="C43" s="432"/>
      <c r="D43" s="433"/>
      <c r="E43" s="434"/>
      <c r="F43" s="434"/>
      <c r="G43" s="434"/>
      <c r="H43" s="434"/>
      <c r="I43" s="434"/>
      <c r="J43" s="434"/>
      <c r="K43" s="434"/>
      <c r="L43" s="435"/>
      <c r="M43" s="436"/>
      <c r="N43" s="437"/>
      <c r="O43" s="438"/>
      <c r="P43" s="439"/>
    </row>
    <row r="44" spans="1:16" ht="15.6" thickTop="1">
      <c r="A44" s="1404" t="s">
        <v>57</v>
      </c>
      <c r="B44" s="1405"/>
      <c r="C44" s="1406"/>
      <c r="D44" s="440" t="s">
        <v>273</v>
      </c>
      <c r="E44" s="441">
        <f>SUMIF($B$8:$B$43,"*一般会計*",E$8:E$43)</f>
        <v>163752.88800000001</v>
      </c>
      <c r="F44" s="441">
        <f t="shared" ref="F44:K44" si="1">SUMIF($B$8:$B$43,"*一般会計*",F$8:F$43)</f>
        <v>17.076000000000001</v>
      </c>
      <c r="G44" s="441">
        <f t="shared" si="1"/>
        <v>16.32029</v>
      </c>
      <c r="H44" s="441">
        <f t="shared" si="1"/>
        <v>163753.64371</v>
      </c>
      <c r="I44" s="441">
        <f>SUMIF($B$8:$B$43,"*一般会計*",I$8:I$43)</f>
        <v>149250.57482629997</v>
      </c>
      <c r="J44" s="441">
        <f t="shared" si="1"/>
        <v>167633.95800000004</v>
      </c>
      <c r="K44" s="441">
        <f t="shared" si="1"/>
        <v>200282.07900000003</v>
      </c>
      <c r="L44" s="1416"/>
      <c r="M44" s="1413"/>
      <c r="N44" s="1424"/>
      <c r="O44" s="1427"/>
      <c r="P44" s="1430"/>
    </row>
    <row r="45" spans="1:16" ht="15">
      <c r="A45" s="1407"/>
      <c r="B45" s="1408"/>
      <c r="C45" s="1409"/>
      <c r="D45" s="442" t="s">
        <v>486</v>
      </c>
      <c r="E45" s="310">
        <f>SUMIF($B$8:$B$43,"*エネルギー需給勘定*",E$8:E$43)</f>
        <v>389.23800000000006</v>
      </c>
      <c r="F45" s="310">
        <f t="shared" ref="F45:K45" si="2">SUMIF($B$8:$B$43,"*エネルギー需給勘定*",F$8:F$43)</f>
        <v>0</v>
      </c>
      <c r="G45" s="310">
        <f t="shared" si="2"/>
        <v>0</v>
      </c>
      <c r="H45" s="310">
        <f t="shared" si="2"/>
        <v>389.23800000000006</v>
      </c>
      <c r="I45" s="310">
        <f t="shared" si="2"/>
        <v>304</v>
      </c>
      <c r="J45" s="310">
        <f t="shared" si="2"/>
        <v>429.96400000000006</v>
      </c>
      <c r="K45" s="310">
        <f t="shared" si="2"/>
        <v>529.96400000000006</v>
      </c>
      <c r="L45" s="1417"/>
      <c r="M45" s="1414"/>
      <c r="N45" s="1425"/>
      <c r="O45" s="1428"/>
      <c r="P45" s="1431"/>
    </row>
    <row r="46" spans="1:16" ht="15.6" thickBot="1">
      <c r="A46" s="1410"/>
      <c r="B46" s="1411"/>
      <c r="C46" s="1412"/>
      <c r="D46" s="443" t="s">
        <v>487</v>
      </c>
      <c r="E46" s="444">
        <f>SUMIF($B$8:$B$43,"*電源開発促進勘定*",E$8:E$43)</f>
        <v>1.5649999999999999</v>
      </c>
      <c r="F46" s="444">
        <f t="shared" ref="F46:K46" si="3">SUMIF($B$8:$B$43,"*電源開発促進勘定*",F$8:F$43)</f>
        <v>0</v>
      </c>
      <c r="G46" s="444">
        <f t="shared" si="3"/>
        <v>0</v>
      </c>
      <c r="H46" s="444">
        <f t="shared" si="3"/>
        <v>1.5649999999999999</v>
      </c>
      <c r="I46" s="444">
        <f t="shared" si="3"/>
        <v>0</v>
      </c>
      <c r="J46" s="444">
        <f t="shared" si="3"/>
        <v>1.5760000000000001</v>
      </c>
      <c r="K46" s="444">
        <f t="shared" si="3"/>
        <v>1.5609999999999999</v>
      </c>
      <c r="L46" s="1418"/>
      <c r="M46" s="1415"/>
      <c r="N46" s="1426"/>
      <c r="O46" s="1429"/>
      <c r="P46" s="1432"/>
    </row>
    <row r="47" spans="1:16" ht="20.25" customHeight="1">
      <c r="A47" s="274" t="s">
        <v>1181</v>
      </c>
      <c r="B47" s="274"/>
      <c r="C47" s="274"/>
      <c r="D47" s="445"/>
      <c r="E47" s="446"/>
      <c r="F47" s="446"/>
      <c r="G47" s="446"/>
      <c r="H47" s="446"/>
      <c r="I47" s="446"/>
      <c r="J47" s="446"/>
      <c r="K47" s="446"/>
      <c r="L47" s="447"/>
      <c r="M47" s="448"/>
      <c r="N47" s="448"/>
      <c r="O47" s="448"/>
      <c r="P47" s="448"/>
    </row>
    <row r="48" spans="1:16" ht="20.25" customHeight="1">
      <c r="A48" s="449" t="s">
        <v>1182</v>
      </c>
      <c r="B48" s="450"/>
      <c r="C48" s="450"/>
      <c r="D48" s="454"/>
      <c r="E48" s="284"/>
      <c r="F48" s="284"/>
      <c r="G48" s="284"/>
      <c r="H48" s="284"/>
      <c r="I48" s="284"/>
      <c r="J48" s="284"/>
      <c r="K48" s="284"/>
      <c r="L48" s="285"/>
      <c r="M48" s="451"/>
      <c r="N48" s="451"/>
      <c r="O48" s="451"/>
      <c r="P48" s="451"/>
    </row>
    <row r="49" spans="1:16" ht="20.25" customHeight="1">
      <c r="A49" s="279" t="s">
        <v>1183</v>
      </c>
      <c r="B49" s="454"/>
      <c r="C49" s="454"/>
      <c r="D49" s="454"/>
      <c r="M49" s="281"/>
      <c r="N49" s="281"/>
      <c r="O49" s="281"/>
      <c r="P49" s="281"/>
    </row>
    <row r="50" spans="1:16" ht="20.25" customHeight="1">
      <c r="A50" s="282" t="s">
        <v>1184</v>
      </c>
      <c r="B50" s="454"/>
      <c r="C50" s="454"/>
      <c r="D50" s="454"/>
      <c r="M50" s="452"/>
      <c r="N50" s="452"/>
      <c r="O50" s="452"/>
      <c r="P50" s="452"/>
    </row>
    <row r="51" spans="1:16" ht="20.25" customHeight="1">
      <c r="A51" s="279"/>
      <c r="H51" s="453"/>
      <c r="M51" s="281"/>
      <c r="N51" s="281"/>
      <c r="O51" s="281"/>
      <c r="P51" s="281"/>
    </row>
  </sheetData>
  <autoFilter ref="A7:P42"/>
  <customSheetViews>
    <customSheetView guid="{7A00AC99-C952-49F6-B680-B603633D281E}" scale="70" showPageBreaks="1" fitToPage="1" printArea="1" showAutoFilter="1" view="pageBreakPreview">
      <pane xSplit="4" ySplit="7" topLeftCell="J8" activePane="bottomRight" state="frozen"/>
      <selection pane="bottomRight" activeCell="L10" sqref="L10"/>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1"/>
      <headerFooter alignWithMargins="0">
        <oddHeader xml:space="preserve">&amp;L&amp;18　　　　　様式６&amp;R&amp;"ＭＳ Ｐゴシック,太字"&amp;12 </oddHeader>
        <oddFooter>&amp;C&amp;P/&amp;N</oddFooter>
      </headerFooter>
      <autoFilter ref="A7:P42"/>
    </customSheetView>
    <customSheetView guid="{00C02763-35C5-46C5-838A-029350C097CB}"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2"/>
      <headerFooter alignWithMargins="0">
        <oddHeader xml:space="preserve">&amp;L&amp;18　　　　　様式６&amp;R&amp;"ＭＳ Ｐゴシック,太字"&amp;12 </oddHeader>
        <oddFooter>&amp;C&amp;P/&amp;N</oddFooter>
      </headerFooter>
      <autoFilter ref="A7:P42"/>
    </customSheetView>
    <customSheetView guid="{91C2A9E4-FF26-4931-8E34-D820D22EBFE1}" scale="70" showPageBreaks="1" fitToPage="1" printArea="1" showAutoFilter="1" view="pageBreakPreview">
      <pane xSplit="4" ySplit="7" topLeftCell="E8" activePane="bottomRight" state="frozen"/>
      <selection pane="bottomRight" activeCell="I14" sqref="I14"/>
      <colBreaks count="1" manualBreakCount="1">
        <brk id="16" max="1048575" man="1"/>
      </colBreaks>
      <pageMargins left="0.25" right="0.25" top="0.75" bottom="0.75" header="0.3" footer="0.3"/>
      <printOptions horizontalCentered="1"/>
      <pageSetup paperSize="9" scale="43" fitToHeight="0" orientation="landscape" cellComments="asDisplayed" horizontalDpi="300" verticalDpi="300" r:id="rId3"/>
      <headerFooter alignWithMargins="0">
        <oddHeader xml:space="preserve">&amp;L&amp;18　　　　　様式６&amp;R&amp;"ＭＳ Ｐゴシック,太字"&amp;12 </oddHeader>
        <oddFooter>&amp;C&amp;P/&amp;N</oddFooter>
      </headerFooter>
      <autoFilter ref="A7:P42"/>
    </customSheetView>
    <customSheetView guid="{EFE33A2F-60D7-4D3D-ADD4-BE01598E99BC}" scale="70" showPageBreaks="1" fitToPage="1" printArea="1" showAutoFilter="1" view="pageBreakPreview">
      <pane xSplit="4" ySplit="7" topLeftCell="J8" activePane="bottomRight" state="frozen"/>
      <selection pane="bottomRight" activeCell="L10" sqref="L10"/>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4"/>
      <headerFooter alignWithMargins="0">
        <oddHeader xml:space="preserve">&amp;L&amp;18　　　　　様式６&amp;R&amp;"ＭＳ Ｐゴシック,太字"&amp;12 </oddHeader>
        <oddFooter>&amp;C&amp;P/&amp;N</oddFooter>
      </headerFooter>
      <autoFilter ref="A7:P42"/>
    </customSheetView>
    <customSheetView guid="{E43E7C0D-6C6B-4033-B8B4-4825F835CEA2}"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5"/>
      <headerFooter alignWithMargins="0">
        <oddHeader xml:space="preserve">&amp;L&amp;18　　　　　様式６&amp;R&amp;"ＭＳ Ｐゴシック,太字"&amp;12 </oddHeader>
        <oddFooter>&amp;C&amp;P/&amp;N</oddFooter>
      </headerFooter>
      <autoFilter ref="A7:P42"/>
    </customSheetView>
    <customSheetView guid="{67D00834-D6C2-4B8A-8E69-334E66599ADB}"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6"/>
      <headerFooter alignWithMargins="0">
        <oddHeader xml:space="preserve">&amp;L&amp;18　　　　　様式６&amp;R&amp;"ＭＳ Ｐゴシック,太字"&amp;12 </oddHeader>
        <oddFooter>&amp;C&amp;P/&amp;N</oddFooter>
      </headerFooter>
      <autoFilter ref="A7:P42"/>
    </customSheetView>
    <customSheetView guid="{4FB8370B-FC8A-467B-B796-3BD25ABEA806}"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7"/>
      <headerFooter alignWithMargins="0">
        <oddHeader xml:space="preserve">&amp;L&amp;18　　　　　様式６&amp;R&amp;"ＭＳ Ｐゴシック,太字"&amp;12 </oddHeader>
        <oddFooter>&amp;C&amp;P/&amp;N</oddFooter>
      </headerFooter>
      <autoFilter ref="A7:Q42"/>
    </customSheetView>
    <customSheetView guid="{6ED85C4B-DE61-48B6-BF5D-2E0266484EC0}"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3" fitToHeight="0" orientation="landscape" cellComments="asDisplayed" horizontalDpi="300" verticalDpi="300" r:id="rId8"/>
      <headerFooter alignWithMargins="0">
        <oddHeader xml:space="preserve">&amp;L&amp;18　　　　　様式６&amp;R&amp;"ＭＳ Ｐゴシック,太字"&amp;12 </oddHeader>
        <oddFooter>&amp;C&amp;P/&amp;N</oddFooter>
      </headerFooter>
      <autoFilter ref="A7:Q42"/>
    </customSheetView>
    <customSheetView guid="{48A8C26C-2E6C-4496-99DA-F5181B6D5F4F}"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9"/>
      <headerFooter alignWithMargins="0">
        <oddHeader xml:space="preserve">&amp;L&amp;18　　　　　様式６&amp;R&amp;"ＭＳ Ｐゴシック,太字"&amp;12 </oddHeader>
        <oddFooter>&amp;C&amp;P/&amp;N</oddFooter>
      </headerFooter>
      <autoFilter ref="A7:Q42"/>
    </customSheetView>
    <customSheetView guid="{F75EB0C6-A5CF-4E65-9A79-1E3C11FE9EE9}"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10"/>
      <headerFooter alignWithMargins="0">
        <oddHeader xml:space="preserve">&amp;L&amp;18　　　　　様式６&amp;R&amp;"ＭＳ Ｐゴシック,太字"&amp;12 </oddHeader>
        <oddFooter>&amp;C&amp;P/&amp;N</oddFooter>
      </headerFooter>
      <autoFilter ref="A7:Q42"/>
    </customSheetView>
    <customSheetView guid="{7C6D8C4C-C6E2-46B1-A54F-21DB550C5D06}" scale="70" showPageBreaks="1" fitToPage="1" printArea="1" showAutoFilter="1" view="pageBreakPreview">
      <pane xSplit="4" ySplit="7" topLeftCell="E8" activePane="bottomRight" state="frozen"/>
      <selection pane="bottomRight" activeCell="H35" sqref="H35"/>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11"/>
      <headerFooter alignWithMargins="0">
        <oddHeader xml:space="preserve">&amp;L&amp;18　　　　　様式６&amp;R&amp;"ＭＳ Ｐゴシック,太字"&amp;12 </oddHeader>
        <oddFooter>&amp;C&amp;P/&amp;N</oddFooter>
      </headerFooter>
      <autoFilter ref="A7:Q42"/>
    </customSheetView>
    <customSheetView guid="{686C140A-BC75-474C-B323-DE7E7673703D}"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12"/>
      <headerFooter alignWithMargins="0">
        <oddHeader xml:space="preserve">&amp;L&amp;18　　　　　様式６&amp;R&amp;"ＭＳ Ｐゴシック,太字"&amp;12 </oddHeader>
        <oddFooter>&amp;C&amp;P/&amp;N</oddFooter>
      </headerFooter>
      <autoFilter ref="A7:Q42"/>
    </customSheetView>
    <customSheetView guid="{746F9C95-3230-4510-AA85-993064D6DE50}"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13"/>
      <headerFooter alignWithMargins="0">
        <oddHeader xml:space="preserve">&amp;L&amp;18　　　　　様式６&amp;R&amp;"ＭＳ Ｐゴシック,太字"&amp;12 </oddHeader>
        <oddFooter>&amp;C&amp;P/&amp;N</oddFooter>
      </headerFooter>
      <autoFilter ref="A7:Q42"/>
    </customSheetView>
    <customSheetView guid="{286AEFDA-F5F6-4CD4-928C-1D5BCF3D5A02}"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14"/>
      <headerFooter alignWithMargins="0">
        <oddHeader xml:space="preserve">&amp;L&amp;18　　　　　様式６&amp;R&amp;"ＭＳ Ｐゴシック,太字"&amp;12 </oddHeader>
        <oddFooter>&amp;C&amp;P/&amp;N</oddFooter>
      </headerFooter>
      <autoFilter ref="A7:Q42"/>
    </customSheetView>
    <customSheetView guid="{BA237893-A2F8-4207-BB82-F1421F582871}"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15"/>
      <headerFooter alignWithMargins="0">
        <oddHeader xml:space="preserve">&amp;L&amp;18　　　　　様式６&amp;R&amp;"ＭＳ Ｐゴシック,太字"&amp;12 </oddHeader>
        <oddFooter>&amp;C&amp;P/&amp;N</oddFooter>
      </headerFooter>
      <autoFilter ref="A7:Q42"/>
    </customSheetView>
    <customSheetView guid="{077E155F-B449-49DB-BF13-C9D7D3AF2E17}" scale="70" showPageBreaks="1" fitToPage="1" printArea="1" showAutoFilter="1" view="pageBreakPreview">
      <pane xSplit="4" ySplit="7" topLeftCell="E14" activePane="bottomRight" state="frozen"/>
      <selection pane="bottomRight" activeCell="C10" sqref="C10"/>
      <colBreaks count="1" manualBreakCount="1">
        <brk id="16" max="1048575" man="1"/>
      </colBreaks>
      <pageMargins left="0.25" right="0.25" top="0.75" bottom="0.75" header="0.3" footer="0.3"/>
      <printOptions horizontalCentered="1"/>
      <pageSetup paperSize="9" scale="43" fitToHeight="0" orientation="landscape" cellComments="asDisplayed" horizontalDpi="300" verticalDpi="300" r:id="rId16"/>
      <headerFooter alignWithMargins="0">
        <oddHeader xml:space="preserve">&amp;L&amp;18　　　　　様式６&amp;R&amp;"ＭＳ Ｐゴシック,太字"&amp;12 </oddHeader>
        <oddFooter>&amp;C&amp;P/&amp;N</oddFooter>
      </headerFooter>
      <autoFilter ref="A7:Q42"/>
    </customSheetView>
    <customSheetView guid="{474F27B7-45F4-48F1-B2C8-AED018DE879B}" scale="70" showPageBreaks="1" fitToPage="1" printArea="1" showAutoFilter="1" view="pageBreakPreview">
      <pane xSplit="4" ySplit="7" topLeftCell="E14" activePane="bottomRight" state="frozen"/>
      <selection pane="bottomRight" activeCell="C10" sqref="C10"/>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17"/>
      <headerFooter alignWithMargins="0">
        <oddHeader xml:space="preserve">&amp;L&amp;18　　　　　様式６&amp;R&amp;"ＭＳ Ｐゴシック,太字"&amp;12 </oddHeader>
        <oddFooter>&amp;C&amp;P/&amp;N</oddFooter>
      </headerFooter>
      <autoFilter ref="A7:Q42"/>
    </customSheetView>
    <customSheetView guid="{6763DF27-DDE4-4EA2-8175-3EE308949750}"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18"/>
      <headerFooter alignWithMargins="0">
        <oddHeader xml:space="preserve">&amp;L&amp;18　　　　　様式６&amp;R&amp;"ＭＳ Ｐゴシック,太字"&amp;12 </oddHeader>
        <oddFooter>&amp;C&amp;P/&amp;N</oddFooter>
      </headerFooter>
      <autoFilter ref="A7:Q42"/>
    </customSheetView>
    <customSheetView guid="{F37EB29B-9E49-46EA-A856-4BA0907C136B}"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19"/>
      <headerFooter alignWithMargins="0">
        <oddHeader xml:space="preserve">&amp;L&amp;18　　　　　様式６&amp;R&amp;"ＭＳ Ｐゴシック,太字"&amp;12 </oddHeader>
        <oddFooter>&amp;C&amp;P/&amp;N</oddFooter>
      </headerFooter>
      <autoFilter ref="A7:Q42"/>
    </customSheetView>
    <customSheetView guid="{B8EAC03D-9BA8-4F69-9756-0FBB8602DF8A}"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20"/>
      <headerFooter alignWithMargins="0">
        <oddHeader xml:space="preserve">&amp;L&amp;18　　　　　様式６&amp;R&amp;"ＭＳ Ｐゴシック,太字"&amp;12 </oddHeader>
        <oddFooter>&amp;C&amp;P/&amp;N</oddFooter>
      </headerFooter>
      <autoFilter ref="A7:Q42"/>
    </customSheetView>
    <customSheetView guid="{DA22CB91-4B6B-48B0-8325-CFB8631D4CDF}" scale="70" showPageBreaks="1" fitToPage="1" printArea="1" showAutoFilter="1" view="pageBreakPreview">
      <pane xSplit="4" ySplit="7" topLeftCell="E14" activePane="bottomRight" state="frozen"/>
      <selection pane="bottomRight" activeCell="C10" sqref="C10"/>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21"/>
      <headerFooter alignWithMargins="0">
        <oddHeader xml:space="preserve">&amp;L&amp;18　　　　　様式６&amp;R&amp;"ＭＳ Ｐゴシック,太字"&amp;12 </oddHeader>
        <oddFooter>&amp;C&amp;P/&amp;N</oddFooter>
      </headerFooter>
      <autoFilter ref="A7:Q42"/>
    </customSheetView>
    <customSheetView guid="{8D14B127-CE46-44DC-9A06-6C91B7006001}"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3" fitToHeight="0" orientation="landscape" cellComments="asDisplayed" horizontalDpi="300" verticalDpi="300" r:id="rId22"/>
      <headerFooter alignWithMargins="0">
        <oddHeader xml:space="preserve">&amp;L&amp;18　　　　　様式６&amp;R&amp;"ＭＳ Ｐゴシック,太字"&amp;12 </oddHeader>
        <oddFooter>&amp;C&amp;P/&amp;N</oddFooter>
      </headerFooter>
      <autoFilter ref="A7:Q42"/>
    </customSheetView>
    <customSheetView guid="{195120EB-34BA-408A-A974-091C66DFAB94}"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3" fitToHeight="0" orientation="landscape" cellComments="asDisplayed" horizontalDpi="300" verticalDpi="300" r:id="rId23"/>
      <headerFooter alignWithMargins="0">
        <oddHeader xml:space="preserve">&amp;L&amp;18　　　　　様式６&amp;R&amp;"ＭＳ Ｐゴシック,太字"&amp;12 </oddHeader>
        <oddFooter>&amp;C&amp;P/&amp;N</oddFooter>
      </headerFooter>
      <autoFilter ref="A7:Q42"/>
    </customSheetView>
    <customSheetView guid="{ED8D1864-DD4E-4697-90C3-07BD2751C295}"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24"/>
      <headerFooter alignWithMargins="0">
        <oddHeader xml:space="preserve">&amp;L&amp;18　　　　　様式６&amp;R&amp;"ＭＳ Ｐゴシック,太字"&amp;12 </oddHeader>
        <oddFooter>&amp;C&amp;P/&amp;N</oddFooter>
      </headerFooter>
      <autoFilter ref="A7:Q42"/>
    </customSheetView>
    <customSheetView guid="{9A692187-2967-4324-A35E-908BAEC51B2A}" scale="70" showPageBreaks="1" fitToPage="1" printArea="1" showAutoFilter="1" view="pageBreakPreview">
      <pane xSplit="4" ySplit="7" topLeftCell="E8" activePane="bottomRight" state="frozen"/>
      <selection pane="bottomRight" activeCell="I15" sqref="I15"/>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25"/>
      <headerFooter alignWithMargins="0">
        <oddHeader xml:space="preserve">&amp;L&amp;18　　　　　様式６&amp;R&amp;"ＭＳ Ｐゴシック,太字"&amp;12 </oddHeader>
        <oddFooter>&amp;C&amp;P/&amp;N</oddFooter>
      </headerFooter>
      <autoFilter ref="A7:Q42"/>
    </customSheetView>
    <customSheetView guid="{A763937E-446A-4928-8F42-29A905B91EDA}"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26"/>
      <headerFooter alignWithMargins="0">
        <oddHeader xml:space="preserve">&amp;L&amp;18　　　　　様式６&amp;R&amp;"ＭＳ Ｐゴシック,太字"&amp;12 </oddHeader>
        <oddFooter>&amp;C&amp;P/&amp;N</oddFooter>
      </headerFooter>
      <autoFilter ref="A7:Q42"/>
    </customSheetView>
    <customSheetView guid="{6CB4CA19-3EC0-4518-BCA3-526291B5F29A}"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3" fitToHeight="0" orientation="landscape" cellComments="asDisplayed" horizontalDpi="300" verticalDpi="300" r:id="rId27"/>
      <headerFooter alignWithMargins="0">
        <oddHeader xml:space="preserve">&amp;L&amp;18　　　　　様式６&amp;R&amp;"ＭＳ Ｐゴシック,太字"&amp;12 </oddHeader>
        <oddFooter>&amp;C&amp;P/&amp;N</oddFooter>
      </headerFooter>
      <autoFilter ref="A7:Q42"/>
    </customSheetView>
    <customSheetView guid="{2212A5A9-6870-48B3-AE1E-E100CE10C9A6}"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3" fitToHeight="0" orientation="landscape" cellComments="asDisplayed" horizontalDpi="300" verticalDpi="300" r:id="rId28"/>
      <headerFooter alignWithMargins="0">
        <oddHeader xml:space="preserve">&amp;L&amp;18　　　　　様式６&amp;R&amp;"ＭＳ Ｐゴシック,太字"&amp;12 </oddHeader>
        <oddFooter>&amp;C&amp;P/&amp;N</oddFooter>
      </headerFooter>
      <autoFilter ref="A7:Q42"/>
    </customSheetView>
    <customSheetView guid="{AEA5DD58-BC63-4BF6-8024-5E428F44863F}"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29"/>
      <headerFooter alignWithMargins="0">
        <oddHeader xml:space="preserve">&amp;L&amp;18　　　　　様式６&amp;R&amp;"ＭＳ Ｐゴシック,太字"&amp;12 </oddHeader>
        <oddFooter>&amp;C&amp;P/&amp;N</oddFooter>
      </headerFooter>
      <autoFilter ref="A7:Q42"/>
    </customSheetView>
    <customSheetView guid="{A9740F7C-916A-418C-A166-87E83260F243}" scale="70" showPageBreaks="1" fitToPage="1" printArea="1" showAutoFilter="1" view="pageBreakPreview">
      <pane xSplit="4" ySplit="7" topLeftCell="E8" activePane="bottomRight"/>
      <selection pane="bottomRight" activeCell="K41" sqref="K41"/>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30"/>
      <headerFooter alignWithMargins="0">
        <oddHeader xml:space="preserve">&amp;L&amp;18　　　　　様式６&amp;R&amp;"ＭＳ Ｐゴシック,太字"&amp;12 </oddHeader>
        <oddFooter>&amp;C&amp;P/&amp;N</oddFooter>
      </headerFooter>
      <autoFilter ref="A7:Q42"/>
    </customSheetView>
    <customSheetView guid="{1904D5FA-AADE-4FD2-BC03-EEF6842D3E08}" scale="70" showPageBreaks="1" fitToPage="1" printArea="1" showAutoFilter="1" view="pageBreakPreview">
      <pane xSplit="4" ySplit="7" topLeftCell="E8" activePane="bottomRight" state="frozen"/>
      <selection pane="bottomRight" activeCell="I15" sqref="I15"/>
      <colBreaks count="1" manualBreakCount="1">
        <brk id="16" max="1048575" man="1"/>
      </colBreaks>
      <pageMargins left="0.25" right="0.25" top="0.75" bottom="0.75" header="0.3" footer="0.3"/>
      <printOptions horizontalCentered="1"/>
      <pageSetup paperSize="9" scale="43" fitToHeight="0" orientation="landscape" cellComments="asDisplayed" horizontalDpi="300" verticalDpi="300" r:id="rId31"/>
      <headerFooter alignWithMargins="0">
        <oddHeader xml:space="preserve">&amp;L&amp;18　　　　　様式６&amp;R&amp;"ＭＳ Ｐゴシック,太字"&amp;12 </oddHeader>
        <oddFooter>&amp;C&amp;P/&amp;N</oddFooter>
      </headerFooter>
      <autoFilter ref="A7:Q42"/>
    </customSheetView>
    <customSheetView guid="{8DB54C10-352E-414D-9A6C-249EC46D6C07}" scale="70" showPageBreaks="1" fitToPage="1" printArea="1" showAutoFilter="1" view="pageBreakPreview">
      <pane xSplit="4" ySplit="7" topLeftCell="E8" activePane="bottomRight" state="frozen"/>
      <selection pane="bottomRight" activeCell="I10" sqref="I10"/>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32"/>
      <headerFooter alignWithMargins="0">
        <oddHeader xml:space="preserve">&amp;L&amp;18　　　　　様式６&amp;R&amp;"ＭＳ Ｐゴシック,太字"&amp;12 </oddHeader>
        <oddFooter>&amp;C&amp;P/&amp;N</oddFooter>
      </headerFooter>
      <autoFilter ref="A7:Q42"/>
    </customSheetView>
    <customSheetView guid="{9FAA8A35-559A-4FA9-A8D5-72C61E918D9F}" scale="55" showPageBreaks="1" fitToPage="1" printArea="1" showAutoFilter="1" view="pageBreakPreview">
      <pane xSplit="4" ySplit="7" topLeftCell="F8" activePane="bottomRight" state="frozen"/>
      <selection pane="bottomRight" activeCell="J24" sqref="J24"/>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33"/>
      <headerFooter alignWithMargins="0">
        <oddHeader xml:space="preserve">&amp;L&amp;18　　　　　様式６&amp;R&amp;"ＭＳ Ｐゴシック,太字"&amp;12 </oddHeader>
        <oddFooter>&amp;C&amp;P/&amp;N</oddFooter>
      </headerFooter>
      <autoFilter ref="A7:P42"/>
    </customSheetView>
    <customSheetView guid="{9B0902EB-ECDB-4FB0-A950-3C02467C2C15}" scale="70" showPageBreaks="1" fitToPage="1" printArea="1" showAutoFilter="1" view="pageBreakPreview">
      <pane xSplit="4" ySplit="7" topLeftCell="E8" activePane="bottomRight" state="frozen"/>
      <selection pane="bottomRight" activeCell="I38" sqref="I38"/>
      <colBreaks count="1" manualBreakCount="1">
        <brk id="16" max="1048575" man="1"/>
      </colBreaks>
      <pageMargins left="0.25" right="0.25" top="0.75" bottom="0.75" header="0.3" footer="0.3"/>
      <printOptions horizontalCentered="1"/>
      <pageSetup paperSize="9" scale="43" fitToHeight="0" orientation="landscape" cellComments="asDisplayed" horizontalDpi="300" verticalDpi="300" r:id="rId34"/>
      <headerFooter alignWithMargins="0">
        <oddHeader xml:space="preserve">&amp;L&amp;18　　　　　様式６&amp;R&amp;"ＭＳ Ｐゴシック,太字"&amp;12 </oddHeader>
        <oddFooter>&amp;C&amp;P/&amp;N</oddFooter>
      </headerFooter>
      <autoFilter ref="A7:P42"/>
    </customSheetView>
    <customSheetView guid="{661C07BE-73CE-497F-8606-4ABE0DAD5073}" scale="70" showPageBreaks="1" fitToPage="1" printArea="1" showAutoFilter="1" view="pageBreakPreview">
      <pane xSplit="4" ySplit="7" topLeftCell="E29" activePane="bottomRight" state="frozen"/>
      <selection pane="bottomRight" activeCell="K38" sqref="K38"/>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35"/>
      <headerFooter alignWithMargins="0">
        <oddHeader xml:space="preserve">&amp;L&amp;18　　　　　様式６&amp;R&amp;"ＭＳ Ｐゴシック,太字"&amp;12 </oddHeader>
        <oddFooter>&amp;C&amp;P/&amp;N</oddFooter>
      </headerFooter>
      <autoFilter ref="A7:P42"/>
    </customSheetView>
    <customSheetView guid="{623A4A86-A924-4368-AA11-17C4CF89F9A4}"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36"/>
      <headerFooter alignWithMargins="0">
        <oddHeader xml:space="preserve">&amp;L&amp;18　　　　　様式６&amp;R&amp;"ＭＳ Ｐゴシック,太字"&amp;12 </oddHeader>
        <oddFooter>&amp;C&amp;P/&amp;N</oddFooter>
      </headerFooter>
      <autoFilter ref="A7:P42"/>
    </customSheetView>
    <customSheetView guid="{92EA7FDE-D898-4697-9738-36577187C2B0}" scale="70" showPageBreaks="1" fitToPage="1" printArea="1" showAutoFilter="1" view="pageBreakPreview">
      <pane xSplit="4" ySplit="7" topLeftCell="E8" activePane="bottomRight" state="frozen"/>
      <selection pane="bottomRight"/>
      <colBreaks count="1" manualBreakCount="1">
        <brk id="16" max="1048575" man="1"/>
      </colBreaks>
      <pageMargins left="0.25" right="0.25" top="0.75" bottom="0.75" header="0.3" footer="0.3"/>
      <printOptions horizontalCentered="1"/>
      <pageSetup paperSize="9" scale="40" fitToHeight="0" orientation="landscape" cellComments="asDisplayed" horizontalDpi="300" verticalDpi="300" r:id="rId37"/>
      <headerFooter alignWithMargins="0">
        <oddHeader xml:space="preserve">&amp;L&amp;18　　　　　様式６&amp;R&amp;"ＭＳ Ｐゴシック,太字"&amp;12 </oddHeader>
        <oddFooter>&amp;C&amp;P/&amp;N</oddFooter>
      </headerFooter>
      <autoFilter ref="A7:P42"/>
    </customSheetView>
  </customSheetViews>
  <mergeCells count="25">
    <mergeCell ref="A3:P3"/>
    <mergeCell ref="L5:L7"/>
    <mergeCell ref="M5:M7"/>
    <mergeCell ref="D5:D7"/>
    <mergeCell ref="P6:P7"/>
    <mergeCell ref="O6:O7"/>
    <mergeCell ref="A5:A7"/>
    <mergeCell ref="I6:I7"/>
    <mergeCell ref="J5:J7"/>
    <mergeCell ref="B5:B7"/>
    <mergeCell ref="E5:E7"/>
    <mergeCell ref="F5:I5"/>
    <mergeCell ref="F6:F7"/>
    <mergeCell ref="G6:G7"/>
    <mergeCell ref="H6:H7"/>
    <mergeCell ref="C5:C7"/>
    <mergeCell ref="A44:C46"/>
    <mergeCell ref="M44:M46"/>
    <mergeCell ref="L44:L46"/>
    <mergeCell ref="N5:N7"/>
    <mergeCell ref="O5:P5"/>
    <mergeCell ref="N44:N46"/>
    <mergeCell ref="O44:O46"/>
    <mergeCell ref="P44:P46"/>
    <mergeCell ref="K5:K7"/>
  </mergeCells>
  <phoneticPr fontId="13"/>
  <printOptions horizontalCentered="1"/>
  <pageMargins left="0.25" right="0.25" top="0.75" bottom="0.75" header="0.3" footer="0.3"/>
  <pageSetup paperSize="9" scale="40" fitToHeight="0" orientation="landscape" cellComments="asDisplayed" horizontalDpi="300" verticalDpi="300" r:id="rId38"/>
  <headerFooter alignWithMargins="0">
    <oddHeader xml:space="preserve">&amp;L&amp;18　　　　　様式６&amp;R&amp;"ＭＳ Ｐゴシック,太字"&amp;12 </oddHeader>
    <oddFooter>&amp;C&amp;P/&amp;N</oddFooter>
  </headerFooter>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19</vt:i4>
      </vt:variant>
    </vt:vector>
  </HeadingPairs>
  <TitlesOfParts>
    <vt:vector size="30" baseType="lpstr">
      <vt:lpstr>反映状況調</vt:lpstr>
      <vt:lpstr>（様式１）反映状況調</vt:lpstr>
      <vt:lpstr>R2新規事業</vt:lpstr>
      <vt:lpstr>（様式２）31新規事業</vt:lpstr>
      <vt:lpstr>R3新規要求事業</vt:lpstr>
      <vt:lpstr>（様式３）32新規要求事業</vt:lpstr>
      <vt:lpstr>公開プロセス対象事業</vt:lpstr>
      <vt:lpstr>集計表（公表様式）</vt:lpstr>
      <vt:lpstr>対象外リスト</vt:lpstr>
      <vt:lpstr>（様式６）対象外リスト</vt:lpstr>
      <vt:lpstr>入力規則</vt:lpstr>
      <vt:lpstr>'（様式１）反映状況調'!Print_Area</vt:lpstr>
      <vt:lpstr>'（様式２）31新規事業'!Print_Area</vt:lpstr>
      <vt:lpstr>'（様式３）32新規要求事業'!Print_Area</vt:lpstr>
      <vt:lpstr>'（様式６）対象外リスト'!Print_Area</vt:lpstr>
      <vt:lpstr>'R2新規事業'!Print_Area</vt:lpstr>
      <vt:lpstr>'R3新規要求事業'!Print_Area</vt:lpstr>
      <vt:lpstr>公開プロセス対象事業!Print_Area</vt:lpstr>
      <vt:lpstr>'集計表（公表様式）'!Print_Area</vt:lpstr>
      <vt:lpstr>対象外リスト!Print_Area</vt:lpstr>
      <vt:lpstr>反映状況調!Print_Area</vt:lpstr>
      <vt:lpstr>'（様式１）反映状況調'!Print_Titles</vt:lpstr>
      <vt:lpstr>'（様式２）31新規事業'!Print_Titles</vt:lpstr>
      <vt:lpstr>'（様式３）32新規要求事業'!Print_Titles</vt:lpstr>
      <vt:lpstr>'（様式６）対象外リスト'!Print_Titles</vt:lpstr>
      <vt:lpstr>'R2新規事業'!Print_Titles</vt:lpstr>
      <vt:lpstr>'R3新規要求事業'!Print_Titles</vt:lpstr>
      <vt:lpstr>公開プロセス対象事業!Print_Titles</vt:lpstr>
      <vt:lpstr>対象外リスト!Print_Titles</vt:lpstr>
      <vt:lpstr>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佑宜</dc:creator>
  <cp:lastModifiedBy>会計課予算係</cp:lastModifiedBy>
  <cp:lastPrinted>2020-10-01T07:23:19Z</cp:lastPrinted>
  <dcterms:created xsi:type="dcterms:W3CDTF">2012-03-05T01:09:40Z</dcterms:created>
  <dcterms:modified xsi:type="dcterms:W3CDTF">2020-10-12T10:49:17Z</dcterms:modified>
</cp:coreProperties>
</file>