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リスク評価室\01_課室共有\0102_マニュアル・様式類\◆作業依頼\Ｈ３１（Ｒ１）\①予決係からの作業依頼\190813：平成31年度行政事業レビューシートの最終公表に係る作業について\③リスク室→予決\"/>
    </mc:Choice>
  </mc:AlternateContent>
  <bookViews>
    <workbookView xWindow="0" yWindow="60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L870" i="3" l="1"/>
  <c r="AL837" i="3"/>
  <c r="AI34" i="3" l="1"/>
  <c r="AE34" i="3"/>
  <c r="AM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<sst xmlns="http://schemas.openxmlformats.org/spreadsheetml/2006/main" count="2921" uniqueCount="689">
  <si>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</si>
  <si>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</si>
  <si>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</si>
  <si>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</si>
  <si>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</si>
  <si>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</si>
  <si>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</si>
  <si>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</si>
  <si>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</si>
  <si>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</si>
  <si>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</si>
  <si>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</si>
  <si>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</si>
  <si>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</si>
  <si>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</si>
  <si>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</si>
  <si>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</si>
  <si>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</si>
  <si>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</si>
  <si>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</si>
  <si>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</si>
  <si>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</si>
  <si>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</si>
  <si>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</si>
  <si>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</si>
  <si>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</si>
  <si>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</si>
  <si>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</si>
  <si>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</si>
  <si>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</si>
  <si>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</si>
  <si>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</si>
  <si>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</si>
  <si>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</si>
  <si>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</si>
  <si>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</si>
  <si>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</si>
  <si>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</si>
  <si>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</si>
  <si>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</si>
  <si>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</si>
  <si>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</si>
  <si>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</si>
  <si>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</si>
  <si>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</si>
  <si>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</si>
  <si>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</si>
  <si>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</si>
  <si>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</si>
  <si>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</si>
  <si>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</si>
  <si>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</si>
  <si>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</si>
  <si>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</si>
  <si>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</si>
  <si>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</si>
  <si>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</si>
  <si>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</si>
  <si>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</si>
  <si>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</si>
  <si>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</si>
  <si>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</si>
  <si>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</si>
  <si>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</si>
  <si>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</si>
  <si>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</si>
  <si>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</si>
  <si>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</si>
  <si>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</si>
  <si>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</si>
  <si>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</si>
  <si>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</si>
  <si>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</si>
  <si>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</si>
  <si>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</si>
  <si>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</si>
  <si>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</si>
  <si>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</si>
  <si>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</si>
  <si>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</si>
  <si>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</si>
  <si>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</si>
  <si>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</si>
  <si>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</si>
  <si>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</si>
  <si>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</si>
  <si>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</si>
  <si>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</si>
  <si>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</si>
  <si>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</si>
  <si>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</si>
  <si>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</si>
  <si>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</si>
  <si>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</si>
  <si>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</si>
  <si>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</si>
  <si>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</si>
  <si>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</si>
  <si>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</si>
  <si>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</si>
  <si>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</si>
  <si>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</si>
  <si>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</si>
  <si>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</si>
  <si>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</si>
  <si>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</si>
  <si>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</si>
  <si>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</si>
  <si>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</si>
  <si>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</si>
  <si>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</si>
  <si>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</si>
  <si>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</si>
  <si>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</si>
  <si>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</si>
  <si>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</si>
  <si>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</si>
  <si>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</si>
  <si>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</si>
  <si>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</si>
  <si>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</si>
  <si>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</si>
  <si>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</si>
  <si>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</si>
  <si>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</si>
  <si>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</si>
  <si>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</si>
  <si>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</si>
  <si>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</si>
  <si>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</si>
  <si>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</si>
  <si>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</si>
  <si>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</si>
  <si>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</si>
  <si>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</si>
  <si>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</si>
  <si>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</si>
  <si>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</si>
  <si>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</si>
  <si>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</si>
  <si>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</si>
  <si>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</si>
  <si>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</si>
  <si>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</si>
  <si>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</si>
  <si>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</si>
  <si>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</si>
  <si>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</si>
  <si>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</si>
  <si>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</si>
  <si>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</si>
  <si>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</si>
  <si>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</si>
  <si>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</si>
  <si>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</si>
  <si>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</si>
  <si>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</si>
  <si>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</si>
  <si>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</si>
  <si>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</si>
  <si>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</si>
  <si>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</si>
  <si>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</si>
  <si>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</si>
  <si>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</si>
  <si>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</si>
  <si>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</si>
  <si>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</si>
  <si>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</si>
  <si>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</si>
  <si>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</si>
  <si>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</si>
  <si>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</si>
  <si>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</si>
  <si>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</si>
  <si>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</si>
  <si>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</si>
  <si>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</si>
  <si>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</si>
  <si>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</si>
  <si>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</si>
  <si>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</si>
  <si>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</si>
  <si>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</si>
  <si>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</si>
  <si>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</si>
  <si>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</si>
  <si>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</si>
  <si>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</si>
  <si>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</si>
  <si>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</si>
  <si>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</si>
  <si>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</si>
  <si>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</si>
  <si>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</si>
  <si>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</si>
  <si>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</si>
  <si>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</si>
  <si>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</si>
  <si>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</si>
  <si>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</si>
  <si>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</si>
  <si>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</si>
  <si>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</si>
  <si>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</si>
  <si>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</si>
  <si>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</si>
  <si>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</si>
  <si>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</si>
  <si>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</si>
  <si>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</si>
  <si>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</si>
  <si>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</si>
  <si>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</si>
  <si>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</si>
  <si>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</si>
  <si>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</si>
  <si>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</si>
  <si>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</si>
  <si>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</si>
  <si>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</si>
  <si>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</si>
  <si>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</si>
  <si>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</si>
  <si>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</si>
  <si>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</si>
  <si>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</si>
  <si>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</si>
  <si>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</si>
  <si>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</si>
  <si>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</si>
  <si>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</si>
  <si>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</si>
  <si>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</si>
  <si>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</si>
  <si>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</si>
  <si>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</si>
  <si>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</si>
  <si>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</si>
  <si>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</si>
  <si>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</si>
  <si>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</si>
  <si>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</si>
  <si>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</si>
  <si>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</si>
  <si>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</si>
  <si>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</si>
  <si>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</si>
  <si>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</si>
  <si>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</si>
  <si>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</si>
  <si>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</si>
  <si>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</si>
  <si>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</si>
  <si>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</si>
  <si>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</si>
  <si>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</si>
  <si>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</si>
  <si>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</si>
  <si>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</si>
  <si>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</si>
  <si>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</si>
  <si>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</si>
  <si>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</si>
  <si>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</si>
  <si>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</si>
  <si>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</si>
  <si>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</si>
  <si>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</si>
  <si>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</si>
  <si>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</si>
  <si>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</si>
  <si>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</si>
  <si>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</si>
  <si>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</si>
  <si>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</si>
  <si>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</si>
  <si>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</si>
  <si>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</si>
  <si>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</si>
  <si>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</si>
  <si>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</si>
  <si>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</si>
  <si>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</si>
  <si>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</si>
  <si>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</si>
  <si>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</si>
  <si>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</si>
  <si>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</si>
  <si>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</si>
  <si>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</si>
  <si>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</si>
  <si>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</si>
  <si>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</si>
  <si>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</si>
  <si>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</si>
  <si>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</si>
  <si>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</si>
  <si>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</si>
  <si>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</si>
  <si>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</si>
  <si>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</si>
  <si>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</si>
  <si>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</si>
  <si>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</si>
  <si>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</si>
  <si>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</si>
  <si>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</si>
  <si>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</si>
  <si>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</si>
  <si>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</si>
  <si>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</si>
  <si>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</si>
  <si>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</si>
  <si>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</si>
  <si>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</si>
  <si>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</si>
  <si>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</si>
  <si>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</si>
  <si>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</si>
  <si>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</si>
  <si>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</si>
  <si>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</si>
  <si>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</si>
  <si>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</si>
  <si>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</si>
  <si>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</si>
  <si>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</si>
  <si>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</si>
  <si>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</si>
  <si>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</si>
  <si>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</si>
  <si>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</si>
  <si>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</si>
  <si>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</si>
  <si>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</si>
  <si>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</si>
  <si>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</si>
  <si>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</si>
  <si>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</si>
  <si>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</si>
  <si>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</si>
  <si>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</si>
  <si>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</si>
  <si>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</si>
  <si>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</si>
  <si>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</si>
  <si>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</si>
  <si>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</si>
  <si>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</si>
  <si>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</si>
  <si>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</si>
  <si>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</si>
  <si>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</si>
  <si>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</si>
  <si>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</si>
  <si>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</si>
  <si>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</si>
  <si>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</si>
  <si>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</si>
  <si>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</si>
  <si>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</si>
  <si>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</si>
  <si>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</si>
  <si>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</si>
  <si>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</si>
  <si>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</si>
  <si>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</si>
  <si>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</si>
  <si>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</si>
  <si>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</si>
  <si>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</si>
  <si>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</si>
  <si>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</si>
  <si>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</si>
  <si>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</si>
  <si>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</si>
  <si>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</si>
  <si>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</si>
  <si>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</si>
  <si>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</si>
  <si>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</si>
  <si>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</si>
  <si>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</si>
  <si>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</si>
  <si>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</si>
  <si>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</si>
  <si>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</si>
  <si>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</si>
  <si>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</si>
  <si>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</si>
  <si>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</si>
  <si>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</si>
  <si>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</si>
  <si>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</si>
  <si>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</si>
  <si>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</si>
  <si>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</si>
  <si>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</si>
  <si>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</si>
  <si>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</si>
  <si>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</si>
  <si>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</si>
  <si>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</si>
  <si>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</si>
  <si>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</si>
  <si>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</si>
  <si>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</si>
  <si>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</si>
  <si>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</si>
  <si>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</si>
  <si>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</si>
  <si>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</si>
  <si>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</si>
  <si>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</si>
  <si>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</si>
  <si>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</si>
  <si>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</si>
  <si>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</si>
  <si>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</si>
  <si>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</si>
  <si>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</si>
  <si>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</si>
  <si>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</si>
  <si>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</si>
  <si>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</si>
  <si>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</si>
  <si>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</si>
  <si>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</si>
  <si>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</si>
  <si>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</si>
  <si>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</si>
  <si>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</si>
  <si>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</si>
  <si>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</si>
  <si>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</si>
  <si>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</si>
  <si>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</si>
  <si>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</si>
  <si>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</si>
  <si>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</si>
  <si>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</si>
  <si>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</si>
  <si>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</si>
  <si>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</si>
  <si>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</si>
  <si>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</si>
  <si>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</si>
  <si>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</si>
  <si>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</si>
  <si>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</si>
  <si>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</si>
  <si>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</si>
  <si>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</si>
  <si>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</si>
  <si>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</si>
  <si>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</si>
  <si>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</si>
  <si>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</si>
  <si>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</si>
  <si>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</si>
  <si>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</si>
  <si>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</si>
  <si>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</si>
  <si>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</si>
  <si>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</si>
  <si>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</si>
  <si>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</si>
  <si>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</si>
  <si>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</si>
  <si>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</si>
  <si>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</si>
  <si>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</si>
  <si>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</si>
  <si>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</si>
  <si>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</si>
  <si>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</si>
  <si>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</si>
  <si>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</si>
  <si>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</si>
  <si>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</si>
  <si>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</si>
  <si>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</si>
  <si>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</si>
  <si>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</si>
  <si>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</si>
  <si>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</si>
  <si>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</si>
  <si>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</si>
  <si>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</si>
  <si>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</si>
  <si>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</si>
  <si>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</si>
  <si>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</si>
  <si>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</si>
  <si>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</si>
  <si>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</si>
  <si>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</si>
  <si>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</si>
  <si>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</si>
  <si>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</si>
  <si>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</si>
  <si>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</si>
  <si>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</si>
  <si>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</si>
  <si>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</si>
  <si>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</si>
  <si>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</si>
  <si>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</si>
  <si>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</si>
  <si>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</si>
  <si>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</si>
  <si>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</si>
  <si>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</si>
  <si>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</si>
  <si>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</si>
  <si>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</si>
  <si>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</si>
  <si>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</si>
  <si>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</si>
  <si>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</si>
  <si>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</si>
  <si>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</si>
  <si>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</si>
  <si>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</si>
  <si>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</si>
  <si>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</si>
  <si>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</si>
  <si>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</si>
  <si>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</si>
  <si>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</si>
  <si>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</si>
  <si>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</si>
  <si>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</si>
  <si>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</si>
  <si>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</si>
  <si>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</si>
  <si>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</si>
  <si>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</si>
  <si>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</si>
  <si>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</si>
  <si>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</si>
  <si>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</si>
  <si>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</si>
  <si>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</si>
  <si>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</si>
  <si>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</si>
  <si>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</si>
  <si>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</si>
  <si>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</si>
  <si>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</si>
  <si>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</si>
  <si>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</si>
  <si>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</si>
  <si>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</si>
  <si>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</si>
  <si>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</si>
  <si>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</si>
  <si>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</si>
  <si>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</si>
  <si>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</si>
  <si>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</si>
  <si>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</si>
  <si>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</si>
  <si>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</si>
  <si>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</si>
  <si>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</si>
  <si>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化学物質環境リスク初期評価推進費</t>
    <phoneticPr fontId="5"/>
  </si>
  <si>
    <t>環境保健部</t>
    <phoneticPr fontId="5"/>
  </si>
  <si>
    <t>環境リスク評価室</t>
    <phoneticPr fontId="5"/>
  </si>
  <si>
    <t>室長　山本　英紀</t>
    <phoneticPr fontId="5"/>
  </si>
  <si>
    <t>○</t>
  </si>
  <si>
    <t>環境基本計画第２部第１章第９節</t>
    <phoneticPr fontId="5"/>
  </si>
  <si>
    <t>環境省</t>
  </si>
  <si>
    <t>環境媒体を経由した化学物質による人健康や生態系へのリスクについて、その初期評価（スクリーニング評価）を行い、環境リスクの高い物質を抽出し、必要な措置の実施を促すことにより、化学物質による人や水生生物への影響を未然に防止する。この際、規制当局部局における要望や最新の知見等を踏まえつつ、優先的に評価すべき物質を合理的に絞り込むとともに、潜在的に環境リスクが高いおそれがあると指摘される実態等が不明確な物質についても、評価手法を確立し、的確にリスク評価を行う。</t>
    <phoneticPr fontId="5"/>
  </si>
  <si>
    <t>潜在的に人の健康や生態系に有害な影響を及ぼす可能性のある化学物質に関して、それぞれの大気、水質、土壌等の環境媒体を経由した環境の保全上の支障を生じさせる蓋然性（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phoneticPr fontId="5"/>
  </si>
  <si>
    <t>-</t>
    <phoneticPr fontId="5"/>
  </si>
  <si>
    <t>-</t>
    <phoneticPr fontId="5"/>
  </si>
  <si>
    <t>-</t>
    <phoneticPr fontId="5"/>
  </si>
  <si>
    <t>初期リスク評価により、環境リスクの高い物質を抽出し、規制担当部局における必要な措置の実施を促す。</t>
    <phoneticPr fontId="5"/>
  </si>
  <si>
    <t>環境保全調査費</t>
    <phoneticPr fontId="5"/>
  </si>
  <si>
    <t>諸謝金</t>
    <phoneticPr fontId="5"/>
  </si>
  <si>
    <t>物質</t>
    <phoneticPr fontId="5"/>
  </si>
  <si>
    <t>化学物質の健康、環境への影響については、国民の関心が高く、ニーズを反映した事業である。</t>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</si>
  <si>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phoneticPr fontId="5"/>
  </si>
  <si>
    <t>国の化学物質管理施策体系の入口に相当するものであり、必要かつ適切な事業である。</t>
    <phoneticPr fontId="5"/>
  </si>
  <si>
    <t>有</t>
  </si>
  <si>
    <t>無</t>
  </si>
  <si>
    <t>‐</t>
  </si>
  <si>
    <t>対象とする物質によって所要額に差があるものの、競争入札等によりコストの低減に努めている。</t>
    <phoneticPr fontId="5"/>
  </si>
  <si>
    <t>再委任等は必要最低限としており、適切な資金の流れとなっている。</t>
    <phoneticPr fontId="5"/>
  </si>
  <si>
    <t>専門家の検討会に環境省職員が毎回出席し、調査の設計や解析等が適正に履行されているかを確認している。</t>
    <phoneticPr fontId="5"/>
  </si>
  <si>
    <t>毎年度有識者により対象物質の検討を行い、比較的優先度の高い物質から評価する等、調査内容を精査している。</t>
    <phoneticPr fontId="5"/>
  </si>
  <si>
    <t>関係部局等に必要に応じ情報提供を実施している。</t>
    <phoneticPr fontId="5"/>
  </si>
  <si>
    <t>外部発注や競争入札等を行うことで、効果的・効率的に事業を実施している。</t>
    <phoneticPr fontId="5"/>
  </si>
  <si>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phoneticPr fontId="5"/>
  </si>
  <si>
    <t>本経費については、調査内容や対象物質数の見直しなどにより、その効率的執行を図り経費を抑制している。また、評価の結果を関係部局等へ情報提供するなど、環境リスク管理に広く活用されている。</t>
    <phoneticPr fontId="5"/>
  </si>
  <si>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phoneticPr fontId="5"/>
  </si>
  <si>
    <t>209</t>
    <phoneticPr fontId="5"/>
  </si>
  <si>
    <t>210</t>
    <phoneticPr fontId="5"/>
  </si>
  <si>
    <t>219</t>
    <phoneticPr fontId="5"/>
  </si>
  <si>
    <t>251</t>
    <phoneticPr fontId="5"/>
  </si>
  <si>
    <t>249</t>
    <phoneticPr fontId="5"/>
  </si>
  <si>
    <t>247</t>
    <phoneticPr fontId="5"/>
  </si>
  <si>
    <t>232</t>
    <phoneticPr fontId="5"/>
  </si>
  <si>
    <t>雑役務費</t>
    <phoneticPr fontId="5"/>
  </si>
  <si>
    <t>諸謝金</t>
    <phoneticPr fontId="5"/>
  </si>
  <si>
    <t>会議費</t>
    <phoneticPr fontId="5"/>
  </si>
  <si>
    <t>A.国立研究開発法人 国立環境研究所</t>
    <phoneticPr fontId="5"/>
  </si>
  <si>
    <t>B.日本エヌ・ユー・エス株式会社</t>
    <phoneticPr fontId="5"/>
  </si>
  <si>
    <t>国立研究開発法人
国立環境研究所</t>
    <phoneticPr fontId="5"/>
  </si>
  <si>
    <t>化学物質環境リスク初期評価等実施業務</t>
    <phoneticPr fontId="5"/>
  </si>
  <si>
    <t>日本エヌ・ユー・エス株式会社</t>
    <phoneticPr fontId="5"/>
  </si>
  <si>
    <t>化学物質健康リスク初期評価等実施業務</t>
    <phoneticPr fontId="5"/>
  </si>
  <si>
    <t>業務費</t>
    <phoneticPr fontId="5"/>
  </si>
  <si>
    <t>健康リスク評価文書作成等</t>
    <phoneticPr fontId="5"/>
  </si>
  <si>
    <t>その他</t>
    <phoneticPr fontId="5"/>
  </si>
  <si>
    <t>出張録音起こし 文献検索・複写 翻訳・データベースサポート 電話会議</t>
    <phoneticPr fontId="5"/>
  </si>
  <si>
    <t>検討会（11回）、座長打合せ・助言指導
執筆･査読</t>
    <phoneticPr fontId="5"/>
  </si>
  <si>
    <t>検討会・事前打ち合わせ等の会議室使用料
会議の際のケータリング（喫茶）</t>
    <phoneticPr fontId="5"/>
  </si>
  <si>
    <t>人件費</t>
    <rPh sb="0" eb="3">
      <t>ジンケンヒ</t>
    </rPh>
    <phoneticPr fontId="5"/>
  </si>
  <si>
    <t>環境リスク初期評価物質数</t>
    <phoneticPr fontId="5"/>
  </si>
  <si>
    <t>物質</t>
    <phoneticPr fontId="5"/>
  </si>
  <si>
    <t>物質</t>
    <phoneticPr fontId="5"/>
  </si>
  <si>
    <t>-</t>
    <phoneticPr fontId="5"/>
  </si>
  <si>
    <t>-</t>
    <phoneticPr fontId="5"/>
  </si>
  <si>
    <t>評価業務の執行額／環境リスク初期評価物質数</t>
    <phoneticPr fontId="5"/>
  </si>
  <si>
    <t>百万円
/物質数</t>
    <phoneticPr fontId="5"/>
  </si>
  <si>
    <t>円</t>
    <phoneticPr fontId="5"/>
  </si>
  <si>
    <t>78/15</t>
    <phoneticPr fontId="5"/>
  </si>
  <si>
    <t>78/12</t>
    <phoneticPr fontId="5"/>
  </si>
  <si>
    <t>-</t>
    <phoneticPr fontId="5"/>
  </si>
  <si>
    <t>6. 化学物質対策の推進</t>
    <phoneticPr fontId="5"/>
  </si>
  <si>
    <t>環境リスク初期評価実施物質数</t>
    <phoneticPr fontId="5"/>
  </si>
  <si>
    <t>中央環境審議会環境保健部会化学物質評価専門委員会の議論も踏まえ、着実に環境リスク初期評価を実施することにより化学物質対策の推進に資する。</t>
    <phoneticPr fontId="5"/>
  </si>
  <si>
    <t>C.一般財団法人地球・人間環境フォーラム</t>
    <phoneticPr fontId="5"/>
  </si>
  <si>
    <t>一般財団法人地球・人間環境フォーラム</t>
    <phoneticPr fontId="5"/>
  </si>
  <si>
    <t>環境リスク初期評価関連調査に係る補助業務</t>
    <phoneticPr fontId="5"/>
  </si>
  <si>
    <t>-</t>
    <phoneticPr fontId="5"/>
  </si>
  <si>
    <t>化学物質の環境リスク評価　第15巻～第17巻 　http://www.env.go.jp/chemi/risk/index.html</t>
    <phoneticPr fontId="5"/>
  </si>
  <si>
    <t>74/17</t>
    <phoneticPr fontId="5"/>
  </si>
  <si>
    <t>83/14</t>
    <phoneticPr fontId="5"/>
  </si>
  <si>
    <t>-</t>
  </si>
  <si>
    <t>-</t>
    <phoneticPr fontId="5"/>
  </si>
  <si>
    <t>-</t>
    <phoneticPr fontId="5"/>
  </si>
  <si>
    <t>再委託費</t>
    <phoneticPr fontId="5"/>
  </si>
  <si>
    <t>化学物質環境リスク初期評価補助業務</t>
    <phoneticPr fontId="5"/>
  </si>
  <si>
    <t>人件費・賃金</t>
    <phoneticPr fontId="5"/>
  </si>
  <si>
    <t>高度技能専門員等給与
アシスタントスタッフ・派遣職員給与</t>
    <phoneticPr fontId="5"/>
  </si>
  <si>
    <t>その他</t>
    <phoneticPr fontId="5"/>
  </si>
  <si>
    <t>消費税、一般管理費</t>
    <phoneticPr fontId="5"/>
  </si>
  <si>
    <t>印刷製本費</t>
    <phoneticPr fontId="5"/>
  </si>
  <si>
    <t>報告書10部 第17巻180部 会議資料印刷代複合機使用料</t>
    <phoneticPr fontId="5"/>
  </si>
  <si>
    <t>旅費</t>
    <phoneticPr fontId="5"/>
  </si>
  <si>
    <t>環境省打合せ、検討会出席委員旅費等</t>
    <rPh sb="16" eb="17">
      <t>トウ</t>
    </rPh>
    <phoneticPr fontId="5"/>
  </si>
  <si>
    <t>消耗品費</t>
    <phoneticPr fontId="5"/>
  </si>
  <si>
    <t>書籍・ソフト データライセンス使用料</t>
    <phoneticPr fontId="5"/>
  </si>
  <si>
    <t>消費税</t>
    <phoneticPr fontId="5"/>
  </si>
  <si>
    <t>給与等</t>
    <rPh sb="0" eb="2">
      <t>キュウヨ</t>
    </rPh>
    <rPh sb="2" eb="3">
      <t>トウ</t>
    </rPh>
    <phoneticPr fontId="5"/>
  </si>
  <si>
    <t>旅費、会議費、文献複写等</t>
    <phoneticPr fontId="5"/>
  </si>
  <si>
    <t>「水環境保全に向けた取組のための要調査項目」及び「有害大気汚染物質に該当する可能性がある物質」について、初期リスク評価を行い、それぞれの規制担当部局へ評価結果を示した累積物質数（毎年10物質程度追加を目標とする）</t>
    <rPh sb="85" eb="87">
      <t>ブッシツ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</si>
  <si>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</si>
  <si>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</si>
  <si>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</si>
  <si>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</si>
  <si>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</si>
  <si>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</si>
  <si>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</si>
  <si>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</si>
  <si>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</si>
  <si>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</si>
  <si>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</si>
  <si>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</si>
  <si>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</si>
  <si>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</si>
  <si>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</si>
  <si>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委員等旅費</t>
    <phoneticPr fontId="5"/>
  </si>
  <si>
    <t>競争入札により調査実施機関を選定しているが、一者応札となった案件については、公告期間の延長等により改善を図る。</t>
    <rPh sb="11" eb="13">
      <t>キカン</t>
    </rPh>
    <rPh sb="23" eb="24">
      <t>シャ</t>
    </rPh>
    <phoneticPr fontId="5"/>
  </si>
  <si>
    <t>-</t>
    <phoneticPr fontId="5"/>
  </si>
  <si>
    <t>-</t>
    <phoneticPr fontId="5"/>
  </si>
  <si>
    <t>-</t>
    <phoneticPr fontId="5"/>
  </si>
  <si>
    <t>-</t>
    <phoneticPr fontId="5"/>
  </si>
  <si>
    <t>-</t>
    <phoneticPr fontId="5"/>
  </si>
  <si>
    <t>概ね見込みと同程度か上回っている。</t>
    <phoneticPr fontId="5"/>
  </si>
  <si>
    <t>化学物質対策は、経済活動と生活・健康の安全性のバランスを取るために不可欠なので、積極的に進めてほしい。</t>
    <phoneticPr fontId="5"/>
  </si>
  <si>
    <t>環境媒体を経由した化学物質による人の健康・生態系へのリスクについて初期評価を行い、化学物質による人や水生生物への影響を未然に防止するため、引き続き効率的・効果的な執行に努めること。また、高落札率かつ一者応札となっている事業についてはその原因を分析し、解消策について検討すること。　　</t>
    <phoneticPr fontId="5"/>
  </si>
  <si>
    <t>-</t>
    <phoneticPr fontId="5"/>
  </si>
  <si>
    <t>引き続き、調査の信頼性の確保を前提としつつ、効率的執行を図り経費の抑制に努めることとしている。また、高落札率かつ一者応札となっている事業については、仕様書の見直しや入札説明会の実施の徹底等といった解消策について検討・実施していく。</t>
    <rPh sb="74" eb="77">
      <t>シヨウショ</t>
    </rPh>
    <rPh sb="78" eb="80">
      <t>ミナオ</t>
    </rPh>
    <phoneticPr fontId="5"/>
  </si>
  <si>
    <t>単価の変動等</t>
    <rPh sb="0" eb="2">
      <t>タンカ</t>
    </rPh>
    <rPh sb="3" eb="5">
      <t>ヘンドウ</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</si>
</sst>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198782</xdr:colOff>
      <xdr:row>740</xdr:row>
      <xdr:rowOff>24847</xdr:rowOff>
    </xdr:from>
    <xdr:to>
      <xdr:col>23</xdr:col>
      <xdr:colOff>132522</xdr:colOff>
      <xdr:row>745</xdr:row>
      <xdr:rowOff>57978</xdr:rowOff>
    </xdr:to>
    <xdr:sp macro="" textlink="">
      <xdr:nvSpPr>
        <xdr:cNvPr id="57" name="テキスト ボックス 56"/>
        <xdr:cNvSpPr txBox="1"/>
      </xdr:nvSpPr>
      <xdr:spPr>
        <a:xfrm>
          <a:off x="1798982" y="180571222"/>
          <a:ext cx="2934115"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７４．４百万円</a:t>
          </a:r>
        </a:p>
      </xdr:txBody>
    </xdr:sp>
    <xdr:clientData/>
  </xdr:twoCellAnchor>
  <xdr:twoCellAnchor>
    <xdr:from>
      <xdr:col>13</xdr:col>
      <xdr:colOff>82826</xdr:colOff>
      <xdr:row>745</xdr:row>
      <xdr:rowOff>57978</xdr:rowOff>
    </xdr:from>
    <xdr:to>
      <xdr:col>13</xdr:col>
      <xdr:colOff>86967</xdr:colOff>
      <xdr:row>750</xdr:row>
      <xdr:rowOff>82827</xdr:rowOff>
    </xdr:to>
    <xdr:cxnSp macro="">
      <xdr:nvCxnSpPr>
        <xdr:cNvPr id="58" name="直線矢印コネクタ 57"/>
        <xdr:cNvCxnSpPr>
          <a:endCxn id="59" idx="0"/>
        </xdr:cNvCxnSpPr>
      </xdr:nvCxnSpPr>
      <xdr:spPr>
        <a:xfrm>
          <a:off x="2683151" y="182366478"/>
          <a:ext cx="4141" cy="178697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8283</xdr:colOff>
      <xdr:row>750</xdr:row>
      <xdr:rowOff>82827</xdr:rowOff>
    </xdr:from>
    <xdr:to>
      <xdr:col>19</xdr:col>
      <xdr:colOff>165651</xdr:colOff>
      <xdr:row>755</xdr:row>
      <xdr:rowOff>115958</xdr:rowOff>
    </xdr:to>
    <xdr:sp macro="" textlink="">
      <xdr:nvSpPr>
        <xdr:cNvPr id="59" name="テキスト ボックス 58"/>
        <xdr:cNvSpPr txBox="1"/>
      </xdr:nvSpPr>
      <xdr:spPr>
        <a:xfrm>
          <a:off x="1408458" y="184153452"/>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５１．２百万円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91109</xdr:colOff>
      <xdr:row>747</xdr:row>
      <xdr:rowOff>198782</xdr:rowOff>
    </xdr:from>
    <xdr:to>
      <xdr:col>28</xdr:col>
      <xdr:colOff>104775</xdr:colOff>
      <xdr:row>747</xdr:row>
      <xdr:rowOff>209550</xdr:rowOff>
    </xdr:to>
    <xdr:cxnSp macro="">
      <xdr:nvCxnSpPr>
        <xdr:cNvPr id="60" name="直線コネクタ 59"/>
        <xdr:cNvCxnSpPr/>
      </xdr:nvCxnSpPr>
      <xdr:spPr>
        <a:xfrm>
          <a:off x="2691434" y="235942532"/>
          <a:ext cx="3014041" cy="107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16566</xdr:colOff>
      <xdr:row>750</xdr:row>
      <xdr:rowOff>91110</xdr:rowOff>
    </xdr:from>
    <xdr:to>
      <xdr:col>34</xdr:col>
      <xdr:colOff>173934</xdr:colOff>
      <xdr:row>755</xdr:row>
      <xdr:rowOff>124241</xdr:rowOff>
    </xdr:to>
    <xdr:sp macro="" textlink="">
      <xdr:nvSpPr>
        <xdr:cNvPr id="62" name="テキスト ボックス 61"/>
        <xdr:cNvSpPr txBox="1"/>
      </xdr:nvSpPr>
      <xdr:spPr>
        <a:xfrm>
          <a:off x="4417116" y="184161735"/>
          <a:ext cx="2557668" cy="17952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２１．９百万円</a:t>
          </a:r>
        </a:p>
      </xdr:txBody>
    </xdr:sp>
    <xdr:clientData/>
  </xdr:twoCellAnchor>
  <xdr:twoCellAnchor>
    <xdr:from>
      <xdr:col>13</xdr:col>
      <xdr:colOff>82826</xdr:colOff>
      <xdr:row>758</xdr:row>
      <xdr:rowOff>57978</xdr:rowOff>
    </xdr:from>
    <xdr:to>
      <xdr:col>13</xdr:col>
      <xdr:colOff>86967</xdr:colOff>
      <xdr:row>763</xdr:row>
      <xdr:rowOff>149086</xdr:rowOff>
    </xdr:to>
    <xdr:cxnSp macro="">
      <xdr:nvCxnSpPr>
        <xdr:cNvPr id="64" name="直線矢印コネクタ 63"/>
        <xdr:cNvCxnSpPr>
          <a:endCxn id="66" idx="0"/>
        </xdr:cNvCxnSpPr>
      </xdr:nvCxnSpPr>
      <xdr:spPr>
        <a:xfrm>
          <a:off x="2683151" y="187890978"/>
          <a:ext cx="4141" cy="18341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49696</xdr:colOff>
      <xdr:row>760</xdr:row>
      <xdr:rowOff>219808</xdr:rowOff>
    </xdr:from>
    <xdr:to>
      <xdr:col>26</xdr:col>
      <xdr:colOff>14655</xdr:colOff>
      <xdr:row>762</xdr:row>
      <xdr:rowOff>351883</xdr:rowOff>
    </xdr:to>
    <xdr:sp macro="" textlink="">
      <xdr:nvSpPr>
        <xdr:cNvPr id="65" name="テキスト ボックス 64"/>
        <xdr:cNvSpPr txBox="1"/>
      </xdr:nvSpPr>
      <xdr:spPr>
        <a:xfrm>
          <a:off x="2408965" y="48995135"/>
          <a:ext cx="1987190" cy="80615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再委託</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一般競争契約（最低価格）</a:t>
          </a:r>
          <a:r>
            <a:rPr kumimoji="1" lang="en-US" altLang="ja-JP" sz="1400">
              <a:latin typeface="ＭＳ Ｐゴシック" panose="020B0600070205080204" pitchFamily="50" charset="-128"/>
              <a:ea typeface="+mn-ea"/>
            </a:rPr>
            <a:t>】</a:t>
          </a:r>
        </a:p>
      </xdr:txBody>
    </xdr:sp>
    <xdr:clientData/>
  </xdr:twoCellAnchor>
  <xdr:twoCellAnchor>
    <xdr:from>
      <xdr:col>7</xdr:col>
      <xdr:colOff>8283</xdr:colOff>
      <xdr:row>763</xdr:row>
      <xdr:rowOff>149086</xdr:rowOff>
    </xdr:from>
    <xdr:to>
      <xdr:col>19</xdr:col>
      <xdr:colOff>165651</xdr:colOff>
      <xdr:row>768</xdr:row>
      <xdr:rowOff>182217</xdr:rowOff>
    </xdr:to>
    <xdr:sp macro="" textlink="">
      <xdr:nvSpPr>
        <xdr:cNvPr id="66" name="テキスト ボックス 65"/>
        <xdr:cNvSpPr txBox="1"/>
      </xdr:nvSpPr>
      <xdr:spPr>
        <a:xfrm>
          <a:off x="1408458" y="189725161"/>
          <a:ext cx="2557668" cy="16047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ＭＳ Ｐゴシック" panose="020B0600070205080204" pitchFamily="50" charset="-128"/>
              <a:ea typeface="+mn-ea"/>
            </a:rPr>
            <a:t>C</a:t>
          </a:r>
          <a:r>
            <a:rPr kumimoji="1" lang="ja-JP" altLang="en-US" sz="1600">
              <a:latin typeface="ＭＳ Ｐゴシック" panose="020B0600070205080204" pitchFamily="50" charset="-128"/>
              <a:ea typeface="+mn-ea"/>
            </a:rPr>
            <a:t>．一般財団法人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１３．７百万円</a:t>
          </a:r>
        </a:p>
      </xdr:txBody>
    </xdr:sp>
    <xdr:clientData/>
  </xdr:twoCellAnchor>
  <xdr:twoCellAnchor>
    <xdr:from>
      <xdr:col>7</xdr:col>
      <xdr:colOff>91110</xdr:colOff>
      <xdr:row>755</xdr:row>
      <xdr:rowOff>306456</xdr:rowOff>
    </xdr:from>
    <xdr:to>
      <xdr:col>20</xdr:col>
      <xdr:colOff>16566</xdr:colOff>
      <xdr:row>758</xdr:row>
      <xdr:rowOff>182216</xdr:rowOff>
    </xdr:to>
    <xdr:sp macro="" textlink="">
      <xdr:nvSpPr>
        <xdr:cNvPr id="67" name="テキスト ボックス 66"/>
        <xdr:cNvSpPr txBox="1"/>
      </xdr:nvSpPr>
      <xdr:spPr>
        <a:xfrm>
          <a:off x="1491285" y="186139206"/>
          <a:ext cx="2525781"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41413</xdr:colOff>
      <xdr:row>768</xdr:row>
      <xdr:rowOff>311701</xdr:rowOff>
    </xdr:from>
    <xdr:to>
      <xdr:col>19</xdr:col>
      <xdr:colOff>149088</xdr:colOff>
      <xdr:row>774</xdr:row>
      <xdr:rowOff>141941</xdr:rowOff>
    </xdr:to>
    <xdr:sp macro="" textlink="">
      <xdr:nvSpPr>
        <xdr:cNvPr id="68" name="テキスト ボックス 67"/>
        <xdr:cNvSpPr txBox="1"/>
      </xdr:nvSpPr>
      <xdr:spPr>
        <a:xfrm>
          <a:off x="1641613" y="191459401"/>
          <a:ext cx="2307950" cy="1716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化学物質の環境リスク初期評価手法の高度化に関する検討</a:t>
          </a:r>
          <a:endParaRPr kumimoji="1" lang="en-US" altLang="ja-JP" sz="1400">
            <a:latin typeface="ＭＳ Ｐゴシック" panose="020B0600070205080204" pitchFamily="50" charset="-128"/>
            <a:ea typeface="+mn-ea"/>
          </a:endParaRPr>
        </a:p>
      </xdr:txBody>
    </xdr:sp>
    <xdr:clientData/>
  </xdr:twoCellAnchor>
  <xdr:twoCellAnchor>
    <xdr:from>
      <xdr:col>7</xdr:col>
      <xdr:colOff>182218</xdr:colOff>
      <xdr:row>769</xdr:row>
      <xdr:rowOff>0</xdr:rowOff>
    </xdr:from>
    <xdr:to>
      <xdr:col>8</xdr:col>
      <xdr:colOff>29154</xdr:colOff>
      <xdr:row>775</xdr:row>
      <xdr:rowOff>19879</xdr:rowOff>
    </xdr:to>
    <xdr:sp macro="" textlink="">
      <xdr:nvSpPr>
        <xdr:cNvPr id="69" name="左大かっこ 68"/>
        <xdr:cNvSpPr/>
      </xdr:nvSpPr>
      <xdr:spPr>
        <a:xfrm>
          <a:off x="1582393" y="191462025"/>
          <a:ext cx="46961" cy="1905829"/>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57978</xdr:colOff>
      <xdr:row>768</xdr:row>
      <xdr:rowOff>309769</xdr:rowOff>
    </xdr:from>
    <xdr:to>
      <xdr:col>19</xdr:col>
      <xdr:colOff>103697</xdr:colOff>
      <xdr:row>775</xdr:row>
      <xdr:rowOff>3312</xdr:rowOff>
    </xdr:to>
    <xdr:sp macro="" textlink="">
      <xdr:nvSpPr>
        <xdr:cNvPr id="70" name="右大かっこ 69"/>
        <xdr:cNvSpPr/>
      </xdr:nvSpPr>
      <xdr:spPr>
        <a:xfrm>
          <a:off x="3858453" y="244225969"/>
          <a:ext cx="45719" cy="189381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74543</xdr:colOff>
      <xdr:row>755</xdr:row>
      <xdr:rowOff>306456</xdr:rowOff>
    </xdr:from>
    <xdr:to>
      <xdr:col>34</xdr:col>
      <xdr:colOff>157368</xdr:colOff>
      <xdr:row>758</xdr:row>
      <xdr:rowOff>182216</xdr:rowOff>
    </xdr:to>
    <xdr:sp macro="" textlink="">
      <xdr:nvSpPr>
        <xdr:cNvPr id="71" name="テキスト ボックス 70"/>
        <xdr:cNvSpPr txBox="1"/>
      </xdr:nvSpPr>
      <xdr:spPr>
        <a:xfrm>
          <a:off x="4475093" y="186139206"/>
          <a:ext cx="2483125"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107675</xdr:colOff>
      <xdr:row>755</xdr:row>
      <xdr:rowOff>265044</xdr:rowOff>
    </xdr:from>
    <xdr:to>
      <xdr:col>7</xdr:col>
      <xdr:colOff>153394</xdr:colOff>
      <xdr:row>758</xdr:row>
      <xdr:rowOff>8282</xdr:rowOff>
    </xdr:to>
    <xdr:sp macro="" textlink="">
      <xdr:nvSpPr>
        <xdr:cNvPr id="73" name="左大かっこ 72"/>
        <xdr:cNvSpPr/>
      </xdr:nvSpPr>
      <xdr:spPr>
        <a:xfrm>
          <a:off x="1507850" y="186097794"/>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41414</xdr:colOff>
      <xdr:row>755</xdr:row>
      <xdr:rowOff>314740</xdr:rowOff>
    </xdr:from>
    <xdr:to>
      <xdr:col>22</xdr:col>
      <xdr:colOff>87133</xdr:colOff>
      <xdr:row>758</xdr:row>
      <xdr:rowOff>57978</xdr:rowOff>
    </xdr:to>
    <xdr:sp macro="" textlink="">
      <xdr:nvSpPr>
        <xdr:cNvPr id="74" name="左大かっこ 73"/>
        <xdr:cNvSpPr/>
      </xdr:nvSpPr>
      <xdr:spPr>
        <a:xfrm>
          <a:off x="4441964" y="186147490"/>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82825</xdr:colOff>
      <xdr:row>755</xdr:row>
      <xdr:rowOff>265044</xdr:rowOff>
    </xdr:from>
    <xdr:to>
      <xdr:col>19</xdr:col>
      <xdr:colOff>128544</xdr:colOff>
      <xdr:row>758</xdr:row>
      <xdr:rowOff>8282</xdr:rowOff>
    </xdr:to>
    <xdr:sp macro="" textlink="">
      <xdr:nvSpPr>
        <xdr:cNvPr id="75" name="右大かっこ 74"/>
        <xdr:cNvSpPr/>
      </xdr:nvSpPr>
      <xdr:spPr>
        <a:xfrm>
          <a:off x="3883300" y="186097794"/>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41412</xdr:colOff>
      <xdr:row>755</xdr:row>
      <xdr:rowOff>323023</xdr:rowOff>
    </xdr:from>
    <xdr:to>
      <xdr:col>34</xdr:col>
      <xdr:colOff>87131</xdr:colOff>
      <xdr:row>758</xdr:row>
      <xdr:rowOff>66261</xdr:rowOff>
    </xdr:to>
    <xdr:sp macro="" textlink="">
      <xdr:nvSpPr>
        <xdr:cNvPr id="76" name="右大かっこ 75"/>
        <xdr:cNvSpPr/>
      </xdr:nvSpPr>
      <xdr:spPr>
        <a:xfrm>
          <a:off x="6842262" y="186155773"/>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8283</xdr:colOff>
      <xdr:row>747</xdr:row>
      <xdr:rowOff>315058</xdr:rowOff>
    </xdr:from>
    <xdr:to>
      <xdr:col>24</xdr:col>
      <xdr:colOff>153865</xdr:colOff>
      <xdr:row>749</xdr:row>
      <xdr:rowOff>293077</xdr:rowOff>
    </xdr:to>
    <xdr:sp macro="" textlink="">
      <xdr:nvSpPr>
        <xdr:cNvPr id="78" name="テキスト ボックス 77"/>
        <xdr:cNvSpPr txBox="1"/>
      </xdr:nvSpPr>
      <xdr:spPr>
        <a:xfrm>
          <a:off x="2367552" y="43551231"/>
          <a:ext cx="1830775" cy="6814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24846</xdr:colOff>
      <xdr:row>747</xdr:row>
      <xdr:rowOff>293077</xdr:rowOff>
    </xdr:from>
    <xdr:to>
      <xdr:col>39</xdr:col>
      <xdr:colOff>43962</xdr:colOff>
      <xdr:row>749</xdr:row>
      <xdr:rowOff>271096</xdr:rowOff>
    </xdr:to>
    <xdr:sp macro="" textlink="">
      <xdr:nvSpPr>
        <xdr:cNvPr id="79" name="テキスト ボックス 78"/>
        <xdr:cNvSpPr txBox="1"/>
      </xdr:nvSpPr>
      <xdr:spPr>
        <a:xfrm>
          <a:off x="4911904" y="43529250"/>
          <a:ext cx="1704308" cy="6814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一般競争契約（総合評価）</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86592</xdr:colOff>
      <xdr:row>755</xdr:row>
      <xdr:rowOff>121228</xdr:rowOff>
    </xdr:from>
    <xdr:to>
      <xdr:col>13</xdr:col>
      <xdr:colOff>86592</xdr:colOff>
      <xdr:row>755</xdr:row>
      <xdr:rowOff>302559</xdr:rowOff>
    </xdr:to>
    <xdr:cxnSp macro="">
      <xdr:nvCxnSpPr>
        <xdr:cNvPr id="81" name="直線コネクタ 80"/>
        <xdr:cNvCxnSpPr/>
      </xdr:nvCxnSpPr>
      <xdr:spPr>
        <a:xfrm>
          <a:off x="2686917" y="185953978"/>
          <a:ext cx="0" cy="1813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101413</xdr:colOff>
      <xdr:row>747</xdr:row>
      <xdr:rowOff>187087</xdr:rowOff>
    </xdr:from>
    <xdr:to>
      <xdr:col>28</xdr:col>
      <xdr:colOff>105554</xdr:colOff>
      <xdr:row>750</xdr:row>
      <xdr:rowOff>62849</xdr:rowOff>
    </xdr:to>
    <xdr:cxnSp macro="">
      <xdr:nvCxnSpPr>
        <xdr:cNvPr id="82" name="直線矢印コネクタ 81"/>
        <xdr:cNvCxnSpPr/>
      </xdr:nvCxnSpPr>
      <xdr:spPr>
        <a:xfrm flipH="1">
          <a:off x="5702113" y="235930837"/>
          <a:ext cx="4141" cy="9330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743</xdr:row>
      <xdr:rowOff>0</xdr:rowOff>
    </xdr:from>
    <xdr:to>
      <xdr:col>45</xdr:col>
      <xdr:colOff>57388</xdr:colOff>
      <xdr:row>746</xdr:row>
      <xdr:rowOff>268601</xdr:rowOff>
    </xdr:to>
    <xdr:sp macro="" textlink="">
      <xdr:nvSpPr>
        <xdr:cNvPr id="83" name="大かっこ 82"/>
        <xdr:cNvSpPr>
          <a:spLocks noChangeArrowheads="1"/>
        </xdr:cNvSpPr>
      </xdr:nvSpPr>
      <xdr:spPr bwMode="auto">
        <a:xfrm>
          <a:off x="6800850" y="181603650"/>
          <a:ext cx="2257663" cy="1325876"/>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１．３</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会議・雑役務費１．３百万円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6"/>
  <sheetViews>
    <sheetView tabSelected="1" view="pageBreakPreview" topLeftCell="A771" zoomScaleNormal="75" zoomScaleSheetLayoutView="100" zoomScalePageLayoutView="85" workbookViewId="0">
      <selection activeCell="BD25" sqref="BD25"/>
    </sheetView>
  </sheetViews>
  <sheetFormatPr defaultRowHeight="13" x14ac:dyDescent="0.2"/>
  <cols>
    <col min="1" max="49" width="2.453125" customWidth="1"/>
    <col min="50" max="50" width="6.453125" customWidth="1"/>
    <col min="51" max="57" width="2.26953125" customWidth="1"/>
    <col min="62" max="62" width="27.8164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241</v>
      </c>
      <c r="AT2" s="220"/>
      <c r="AU2" s="220"/>
      <c r="AV2" s="52" t="str">
        <f>IF(AW2="", "", "-")</f>
        <v/>
      </c>
      <c r="AW2" s="397"/>
      <c r="AX2" s="397"/>
    </row>
    <row r="3" spans="1:50" ht="21" customHeight="1" thickBot="1" x14ac:dyDescent="0.25">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2">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8" t="s">
        <v>172</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569</v>
      </c>
      <c r="AF5" s="721"/>
      <c r="AG5" s="721"/>
      <c r="AH5" s="721"/>
      <c r="AI5" s="721"/>
      <c r="AJ5" s="721"/>
      <c r="AK5" s="721"/>
      <c r="AL5" s="721"/>
      <c r="AM5" s="721"/>
      <c r="AN5" s="721"/>
      <c r="AO5" s="721"/>
      <c r="AP5" s="722"/>
      <c r="AQ5" s="723" t="s">
        <v>570</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675</v>
      </c>
      <c r="H7" s="834"/>
      <c r="I7" s="834"/>
      <c r="J7" s="834"/>
      <c r="K7" s="834"/>
      <c r="L7" s="834"/>
      <c r="M7" s="834"/>
      <c r="N7" s="834"/>
      <c r="O7" s="834"/>
      <c r="P7" s="834"/>
      <c r="Q7" s="834"/>
      <c r="R7" s="834"/>
      <c r="S7" s="834"/>
      <c r="T7" s="834"/>
      <c r="U7" s="834"/>
      <c r="V7" s="834"/>
      <c r="W7" s="834"/>
      <c r="X7" s="835"/>
      <c r="Y7" s="395" t="s">
        <v>513</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2">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3" t="s">
        <v>30</v>
      </c>
      <c r="B10" s="744"/>
      <c r="C10" s="744"/>
      <c r="D10" s="744"/>
      <c r="E10" s="744"/>
      <c r="F10" s="744"/>
      <c r="G10" s="676" t="s">
        <v>575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9" t="s">
        <v>24</v>
      </c>
      <c r="B12" s="140"/>
      <c r="C12" s="140"/>
      <c r="D12" s="140"/>
      <c r="E12" s="140"/>
      <c r="F12" s="141"/>
      <c r="G12" s="682"/>
      <c r="H12" s="683"/>
      <c r="I12" s="683"/>
      <c r="J12" s="683"/>
      <c r="K12" s="683"/>
      <c r="L12" s="683"/>
      <c r="M12" s="683"/>
      <c r="N12" s="683"/>
      <c r="O12" s="68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5"/>
    </row>
    <row r="13" spans="1:50" ht="21" customHeight="1" x14ac:dyDescent="0.2">
      <c r="A13" s="142"/>
      <c r="B13" s="143"/>
      <c r="C13" s="143"/>
      <c r="D13" s="143"/>
      <c r="E13" s="143"/>
      <c r="F13" s="144"/>
      <c r="G13" s="746" t="s">
        <v>6</v>
      </c>
      <c r="H13" s="747"/>
      <c r="I13" s="639" t="s">
        <v>7</v>
      </c>
      <c r="J13" s="640"/>
      <c r="K13" s="640"/>
      <c r="L13" s="640"/>
      <c r="M13" s="640"/>
      <c r="N13" s="640"/>
      <c r="O13" s="641"/>
      <c r="P13" s="108">
        <v>81</v>
      </c>
      <c r="Q13" s="109"/>
      <c r="R13" s="109"/>
      <c r="S13" s="109"/>
      <c r="T13" s="109"/>
      <c r="U13" s="109"/>
      <c r="V13" s="110"/>
      <c r="W13" s="108">
        <v>81</v>
      </c>
      <c r="X13" s="109"/>
      <c r="Y13" s="109"/>
      <c r="Z13" s="109"/>
      <c r="AA13" s="109"/>
      <c r="AB13" s="109"/>
      <c r="AC13" s="110"/>
      <c r="AD13" s="108">
        <v>81</v>
      </c>
      <c r="AE13" s="109"/>
      <c r="AF13" s="109"/>
      <c r="AG13" s="109"/>
      <c r="AH13" s="109"/>
      <c r="AI13" s="109"/>
      <c r="AJ13" s="110"/>
      <c r="AK13" s="108">
        <v>83</v>
      </c>
      <c r="AL13" s="109"/>
      <c r="AM13" s="109"/>
      <c r="AN13" s="109"/>
      <c r="AO13" s="109"/>
      <c r="AP13" s="109"/>
      <c r="AQ13" s="110"/>
      <c r="AR13" s="105">
        <v>84</v>
      </c>
      <c r="AS13" s="106"/>
      <c r="AT13" s="106"/>
      <c r="AU13" s="106"/>
      <c r="AV13" s="106"/>
      <c r="AW13" s="106"/>
      <c r="AX13" s="394"/>
    </row>
    <row r="14" spans="1:50" ht="21" customHeight="1" x14ac:dyDescent="0.2">
      <c r="A14" s="142"/>
      <c r="B14" s="143"/>
      <c r="C14" s="143"/>
      <c r="D14" s="143"/>
      <c r="E14" s="143"/>
      <c r="F14" s="144"/>
      <c r="G14" s="748"/>
      <c r="H14" s="749"/>
      <c r="I14" s="575"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8"/>
      <c r="H15" s="749"/>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686</v>
      </c>
      <c r="AS15" s="109"/>
      <c r="AT15" s="109"/>
      <c r="AU15" s="109"/>
      <c r="AV15" s="109"/>
      <c r="AW15" s="109"/>
      <c r="AX15" s="632"/>
    </row>
    <row r="16" spans="1:50" ht="21" customHeight="1" x14ac:dyDescent="0.2">
      <c r="A16" s="142"/>
      <c r="B16" s="143"/>
      <c r="C16" s="143"/>
      <c r="D16" s="143"/>
      <c r="E16" s="143"/>
      <c r="F16" s="144"/>
      <c r="G16" s="748"/>
      <c r="H16" s="749"/>
      <c r="I16" s="575" t="s">
        <v>52</v>
      </c>
      <c r="J16" s="576"/>
      <c r="K16" s="576"/>
      <c r="L16" s="576"/>
      <c r="M16" s="576"/>
      <c r="N16" s="576"/>
      <c r="O16" s="577"/>
      <c r="P16" s="108" t="s">
        <v>577</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578</v>
      </c>
      <c r="AL16" s="109"/>
      <c r="AM16" s="109"/>
      <c r="AN16" s="109"/>
      <c r="AO16" s="109"/>
      <c r="AP16" s="109"/>
      <c r="AQ16" s="110"/>
      <c r="AR16" s="679"/>
      <c r="AS16" s="680"/>
      <c r="AT16" s="680"/>
      <c r="AU16" s="680"/>
      <c r="AV16" s="680"/>
      <c r="AW16" s="680"/>
      <c r="AX16" s="681"/>
    </row>
    <row r="17" spans="1:50" ht="24.75" customHeight="1" x14ac:dyDescent="0.2">
      <c r="A17" s="142"/>
      <c r="B17" s="143"/>
      <c r="C17" s="143"/>
      <c r="D17" s="143"/>
      <c r="E17" s="143"/>
      <c r="F17" s="144"/>
      <c r="G17" s="748"/>
      <c r="H17" s="749"/>
      <c r="I17" s="575" t="s">
        <v>50</v>
      </c>
      <c r="J17" s="633"/>
      <c r="K17" s="633"/>
      <c r="L17" s="633"/>
      <c r="M17" s="633"/>
      <c r="N17" s="633"/>
      <c r="O17" s="634"/>
      <c r="P17" s="108" t="s">
        <v>576</v>
      </c>
      <c r="Q17" s="109"/>
      <c r="R17" s="109"/>
      <c r="S17" s="109"/>
      <c r="T17" s="109"/>
      <c r="U17" s="109"/>
      <c r="V17" s="110"/>
      <c r="W17" s="108" t="s">
        <v>578</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0"/>
      <c r="H18" s="751"/>
      <c r="I18" s="738" t="s">
        <v>20</v>
      </c>
      <c r="J18" s="739"/>
      <c r="K18" s="739"/>
      <c r="L18" s="739"/>
      <c r="M18" s="739"/>
      <c r="N18" s="739"/>
      <c r="O18" s="740"/>
      <c r="P18" s="114">
        <f>SUM(P13:V17)</f>
        <v>81</v>
      </c>
      <c r="Q18" s="115"/>
      <c r="R18" s="115"/>
      <c r="S18" s="115"/>
      <c r="T18" s="115"/>
      <c r="U18" s="115"/>
      <c r="V18" s="116"/>
      <c r="W18" s="114">
        <f>SUM(W13:AC17)</f>
        <v>81</v>
      </c>
      <c r="X18" s="115"/>
      <c r="Y18" s="115"/>
      <c r="Z18" s="115"/>
      <c r="AA18" s="115"/>
      <c r="AB18" s="115"/>
      <c r="AC18" s="116"/>
      <c r="AD18" s="114">
        <f>SUM(AD13:AJ17)</f>
        <v>81</v>
      </c>
      <c r="AE18" s="115"/>
      <c r="AF18" s="115"/>
      <c r="AG18" s="115"/>
      <c r="AH18" s="115"/>
      <c r="AI18" s="115"/>
      <c r="AJ18" s="116"/>
      <c r="AK18" s="114">
        <f>SUM(AK13:AQ17)</f>
        <v>83</v>
      </c>
      <c r="AL18" s="115"/>
      <c r="AM18" s="115"/>
      <c r="AN18" s="115"/>
      <c r="AO18" s="115"/>
      <c r="AP18" s="115"/>
      <c r="AQ18" s="116"/>
      <c r="AR18" s="114">
        <f>SUM(AR13:AX17)</f>
        <v>84</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78</v>
      </c>
      <c r="Q19" s="109"/>
      <c r="R19" s="109"/>
      <c r="S19" s="109"/>
      <c r="T19" s="109"/>
      <c r="U19" s="109"/>
      <c r="V19" s="110"/>
      <c r="W19" s="108">
        <v>78</v>
      </c>
      <c r="X19" s="109"/>
      <c r="Y19" s="109"/>
      <c r="Z19" s="109"/>
      <c r="AA19" s="109"/>
      <c r="AB19" s="109"/>
      <c r="AC19" s="110"/>
      <c r="AD19" s="108">
        <v>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0.96296296296296291</v>
      </c>
      <c r="Q20" s="539"/>
      <c r="R20" s="539"/>
      <c r="S20" s="539"/>
      <c r="T20" s="539"/>
      <c r="U20" s="539"/>
      <c r="V20" s="539"/>
      <c r="W20" s="539">
        <f t="shared" ref="W20" si="0">IF(W18=0, "-", SUM(W19)/W18)</f>
        <v>0.96296296296296291</v>
      </c>
      <c r="X20" s="539"/>
      <c r="Y20" s="539"/>
      <c r="Z20" s="539"/>
      <c r="AA20" s="539"/>
      <c r="AB20" s="539"/>
      <c r="AC20" s="539"/>
      <c r="AD20" s="539">
        <f t="shared" ref="AD20" si="1">IF(AD18=0, "-", SUM(AD19)/AD18)</f>
        <v>0.9135802469135802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0" t="s">
        <v>476</v>
      </c>
      <c r="H21" s="931"/>
      <c r="I21" s="931"/>
      <c r="J21" s="931"/>
      <c r="K21" s="931"/>
      <c r="L21" s="931"/>
      <c r="M21" s="931"/>
      <c r="N21" s="931"/>
      <c r="O21" s="931"/>
      <c r="P21" s="539">
        <f>IF(P19=0, "-", SUM(P19)/SUM(P13,P14))</f>
        <v>0.96296296296296291</v>
      </c>
      <c r="Q21" s="539"/>
      <c r="R21" s="539"/>
      <c r="S21" s="539"/>
      <c r="T21" s="539"/>
      <c r="U21" s="539"/>
      <c r="V21" s="539"/>
      <c r="W21" s="539">
        <f t="shared" ref="W21" si="2">IF(W19=0, "-", SUM(W19)/SUM(W13,W14))</f>
        <v>0.96296296296296291</v>
      </c>
      <c r="X21" s="539"/>
      <c r="Y21" s="539"/>
      <c r="Z21" s="539"/>
      <c r="AA21" s="539"/>
      <c r="AB21" s="539"/>
      <c r="AC21" s="539"/>
      <c r="AD21" s="539">
        <f t="shared" ref="AD21" si="3">IF(AD19=0, "-", SUM(AD19)/SUM(AD13,AD14))</f>
        <v>0.9135802469135802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83</v>
      </c>
      <c r="Q23" s="106"/>
      <c r="R23" s="106"/>
      <c r="S23" s="106"/>
      <c r="T23" s="106"/>
      <c r="U23" s="106"/>
      <c r="V23" s="107"/>
      <c r="W23" s="105">
        <v>84</v>
      </c>
      <c r="X23" s="106"/>
      <c r="Y23" s="106"/>
      <c r="Z23" s="106"/>
      <c r="AA23" s="106"/>
      <c r="AB23" s="106"/>
      <c r="AC23" s="107"/>
      <c r="AD23" s="209" t="s">
        <v>688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676</v>
      </c>
      <c r="H24" s="190"/>
      <c r="I24" s="190"/>
      <c r="J24" s="190"/>
      <c r="K24" s="190"/>
      <c r="L24" s="190"/>
      <c r="M24" s="190"/>
      <c r="N24" s="190"/>
      <c r="O24" s="191"/>
      <c r="P24" s="108">
        <v>0.1</v>
      </c>
      <c r="Q24" s="109"/>
      <c r="R24" s="109"/>
      <c r="S24" s="109"/>
      <c r="T24" s="109"/>
      <c r="U24" s="109"/>
      <c r="V24" s="110"/>
      <c r="W24" s="108">
        <v>0.1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581</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459</v>
      </c>
      <c r="H28" s="193"/>
      <c r="I28" s="193"/>
      <c r="J28" s="193"/>
      <c r="K28" s="193"/>
      <c r="L28" s="193"/>
      <c r="M28" s="193"/>
      <c r="N28" s="193"/>
      <c r="O28" s="194"/>
      <c r="P28" s="114">
        <f>P29-SUM(P23:P27)</f>
        <v>-0.19999999999998863</v>
      </c>
      <c r="Q28" s="115"/>
      <c r="R28" s="115"/>
      <c r="S28" s="115"/>
      <c r="T28" s="115"/>
      <c r="U28" s="115"/>
      <c r="V28" s="116"/>
      <c r="W28" s="114">
        <f>W29-SUM(W23:W27)</f>
        <v>-0.19999999999998863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456</v>
      </c>
      <c r="H29" s="196"/>
      <c r="I29" s="196"/>
      <c r="J29" s="196"/>
      <c r="K29" s="196"/>
      <c r="L29" s="196"/>
      <c r="M29" s="196"/>
      <c r="N29" s="196"/>
      <c r="O29" s="197"/>
      <c r="P29" s="227">
        <f>AK13</f>
        <v>83</v>
      </c>
      <c r="Q29" s="228"/>
      <c r="R29" s="228"/>
      <c r="S29" s="228"/>
      <c r="T29" s="228"/>
      <c r="U29" s="228"/>
      <c r="V29" s="229"/>
      <c r="W29" s="227">
        <f>AR13</f>
        <v>84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471</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42" t="s">
        <v>354</v>
      </c>
      <c r="AR30" s="643"/>
      <c r="AS30" s="643"/>
      <c r="AT30" s="644"/>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667</v>
      </c>
      <c r="AV31" s="271"/>
      <c r="AW31" s="379" t="s">
        <v>300</v>
      </c>
      <c r="AX31" s="380"/>
    </row>
    <row r="32" spans="1:50" ht="45.25" customHeight="1" x14ac:dyDescent="0.2">
      <c r="A32" s="515"/>
      <c r="B32" s="513"/>
      <c r="C32" s="513"/>
      <c r="D32" s="513"/>
      <c r="E32" s="513"/>
      <c r="F32" s="514"/>
      <c r="G32" s="540" t="s">
        <v>579</v>
      </c>
      <c r="H32" s="541"/>
      <c r="I32" s="541"/>
      <c r="J32" s="541"/>
      <c r="K32" s="541"/>
      <c r="L32" s="541"/>
      <c r="M32" s="541"/>
      <c r="N32" s="541"/>
      <c r="O32" s="542"/>
      <c r="P32" s="161" t="s">
        <v>660</v>
      </c>
      <c r="Q32" s="161"/>
      <c r="R32" s="161"/>
      <c r="S32" s="161"/>
      <c r="T32" s="161"/>
      <c r="U32" s="161"/>
      <c r="V32" s="161"/>
      <c r="W32" s="161"/>
      <c r="X32" s="231"/>
      <c r="Y32" s="338" t="s">
        <v>12</v>
      </c>
      <c r="Z32" s="549"/>
      <c r="AA32" s="550"/>
      <c r="AB32" s="551" t="s">
        <v>582</v>
      </c>
      <c r="AC32" s="551"/>
      <c r="AD32" s="551"/>
      <c r="AE32" s="364">
        <v>255</v>
      </c>
      <c r="AF32" s="365"/>
      <c r="AG32" s="365"/>
      <c r="AH32" s="365"/>
      <c r="AI32" s="364">
        <v>266</v>
      </c>
      <c r="AJ32" s="365"/>
      <c r="AK32" s="365"/>
      <c r="AL32" s="365"/>
      <c r="AM32" s="364">
        <v>276</v>
      </c>
      <c r="AN32" s="365"/>
      <c r="AO32" s="365"/>
      <c r="AP32" s="365"/>
      <c r="AQ32" s="111" t="s">
        <v>662</v>
      </c>
      <c r="AR32" s="112"/>
      <c r="AS32" s="112"/>
      <c r="AT32" s="113"/>
      <c r="AU32" s="365" t="s">
        <v>663</v>
      </c>
      <c r="AV32" s="365"/>
      <c r="AW32" s="365"/>
      <c r="AX32" s="367"/>
    </row>
    <row r="33" spans="1:50" ht="45.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253</v>
      </c>
      <c r="AF33" s="365"/>
      <c r="AG33" s="365"/>
      <c r="AH33" s="365"/>
      <c r="AI33" s="364">
        <v>263</v>
      </c>
      <c r="AJ33" s="365"/>
      <c r="AK33" s="365"/>
      <c r="AL33" s="365"/>
      <c r="AM33" s="364">
        <v>273</v>
      </c>
      <c r="AN33" s="365"/>
      <c r="AO33" s="365"/>
      <c r="AP33" s="365"/>
      <c r="AQ33" s="111">
        <v>283</v>
      </c>
      <c r="AR33" s="112"/>
      <c r="AS33" s="112"/>
      <c r="AT33" s="113"/>
      <c r="AU33" s="365" t="s">
        <v>662</v>
      </c>
      <c r="AV33" s="365"/>
      <c r="AW33" s="365"/>
      <c r="AX33" s="367"/>
    </row>
    <row r="34" spans="1:50" ht="52.6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100.79051383399209</v>
      </c>
      <c r="AF34" s="365"/>
      <c r="AG34" s="365"/>
      <c r="AH34" s="365"/>
      <c r="AI34" s="364">
        <f>AI32/AI33*100</f>
        <v>101.14068441064639</v>
      </c>
      <c r="AJ34" s="365"/>
      <c r="AK34" s="365"/>
      <c r="AL34" s="365"/>
      <c r="AM34" s="364">
        <f>AM32/AM33*100</f>
        <v>101.09890109890109</v>
      </c>
      <c r="AN34" s="365"/>
      <c r="AO34" s="365"/>
      <c r="AP34" s="365"/>
      <c r="AQ34" s="111" t="s">
        <v>662</v>
      </c>
      <c r="AR34" s="112"/>
      <c r="AS34" s="112"/>
      <c r="AT34" s="113"/>
      <c r="AU34" s="365" t="s">
        <v>664</v>
      </c>
      <c r="AV34" s="365"/>
      <c r="AW34" s="365"/>
      <c r="AX34" s="367"/>
    </row>
    <row r="35" spans="1:50" ht="23.25" customHeight="1" x14ac:dyDescent="0.2">
      <c r="A35" s="901" t="s">
        <v>503</v>
      </c>
      <c r="B35" s="902"/>
      <c r="C35" s="902"/>
      <c r="D35" s="902"/>
      <c r="E35" s="902"/>
      <c r="F35" s="903"/>
      <c r="G35" s="907" t="s">
        <v>639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5" t="s">
        <v>471</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471</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471</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471</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467</v>
      </c>
      <c r="X65" s="874"/>
      <c r="Y65" s="877"/>
      <c r="Z65" s="877"/>
      <c r="AA65" s="878"/>
      <c r="AB65" s="871" t="s">
        <v>11</v>
      </c>
      <c r="AC65" s="867"/>
      <c r="AD65" s="868"/>
      <c r="AE65" s="368" t="s">
        <v>533</v>
      </c>
      <c r="AF65" s="369"/>
      <c r="AG65" s="369"/>
      <c r="AH65" s="370"/>
      <c r="AI65" s="368" t="s">
        <v>530</v>
      </c>
      <c r="AJ65" s="369"/>
      <c r="AK65" s="369"/>
      <c r="AL65" s="370"/>
      <c r="AM65" s="375" t="s">
        <v>525</v>
      </c>
      <c r="AN65" s="375"/>
      <c r="AO65" s="375"/>
      <c r="AP65" s="368"/>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470</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493</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494</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2">
      <c r="A70" s="855" t="s">
        <v>477</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493</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494</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1" t="s">
        <v>472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5" t="s">
        <v>506</v>
      </c>
      <c r="B78" s="916"/>
      <c r="C78" s="916"/>
      <c r="D78" s="916"/>
      <c r="E78" s="913" t="s">
        <v>449</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466</v>
      </c>
      <c r="AP79" s="149"/>
      <c r="AQ79" s="149"/>
      <c r="AR79" s="81" t="s">
        <v>464</v>
      </c>
      <c r="AS79" s="148"/>
      <c r="AT79" s="149"/>
      <c r="AU79" s="149"/>
      <c r="AV79" s="149"/>
      <c r="AW79" s="149"/>
      <c r="AX79" s="150"/>
    </row>
    <row r="80" spans="1:50" ht="18.75" hidden="1" customHeight="1" x14ac:dyDescent="0.2">
      <c r="A80" s="519" t="s">
        <v>266</v>
      </c>
      <c r="B80" s="850" t="s">
        <v>463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533</v>
      </c>
      <c r="AF100" s="828"/>
      <c r="AG100" s="828"/>
      <c r="AH100" s="829"/>
      <c r="AI100" s="827" t="s">
        <v>530</v>
      </c>
      <c r="AJ100" s="828"/>
      <c r="AK100" s="828"/>
      <c r="AL100" s="829"/>
      <c r="AM100" s="827" t="s">
        <v>526</v>
      </c>
      <c r="AN100" s="828"/>
      <c r="AO100" s="828"/>
      <c r="AP100" s="829"/>
      <c r="AQ100" s="932" t="s">
        <v>519</v>
      </c>
      <c r="AR100" s="933"/>
      <c r="AS100" s="933"/>
      <c r="AT100" s="934"/>
      <c r="AU100" s="932" t="s">
        <v>516</v>
      </c>
      <c r="AV100" s="933"/>
      <c r="AW100" s="933"/>
      <c r="AX100" s="935"/>
    </row>
    <row r="101" spans="1:60" ht="23.25" customHeight="1" x14ac:dyDescent="0.2">
      <c r="A101" s="491"/>
      <c r="B101" s="492"/>
      <c r="C101" s="492"/>
      <c r="D101" s="492"/>
      <c r="E101" s="492"/>
      <c r="F101" s="493"/>
      <c r="G101" s="161" t="s">
        <v>621</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622</v>
      </c>
      <c r="AC101" s="551"/>
      <c r="AD101" s="551"/>
      <c r="AE101" s="364">
        <v>15</v>
      </c>
      <c r="AF101" s="365"/>
      <c r="AG101" s="365"/>
      <c r="AH101" s="366"/>
      <c r="AI101" s="364">
        <v>12</v>
      </c>
      <c r="AJ101" s="365"/>
      <c r="AK101" s="365"/>
      <c r="AL101" s="366"/>
      <c r="AM101" s="364">
        <v>17</v>
      </c>
      <c r="AN101" s="365"/>
      <c r="AO101" s="365"/>
      <c r="AP101" s="366"/>
      <c r="AQ101" s="364" t="s">
        <v>624</v>
      </c>
      <c r="AR101" s="365"/>
      <c r="AS101" s="365"/>
      <c r="AT101" s="366"/>
      <c r="AU101" s="365" t="s">
        <v>661</v>
      </c>
      <c r="AV101" s="365"/>
      <c r="AW101" s="365"/>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623</v>
      </c>
      <c r="AC102" s="551"/>
      <c r="AD102" s="551"/>
      <c r="AE102" s="358">
        <v>14</v>
      </c>
      <c r="AF102" s="358"/>
      <c r="AG102" s="358"/>
      <c r="AH102" s="358"/>
      <c r="AI102" s="358">
        <v>12</v>
      </c>
      <c r="AJ102" s="358"/>
      <c r="AK102" s="358"/>
      <c r="AL102" s="358"/>
      <c r="AM102" s="358">
        <v>14</v>
      </c>
      <c r="AN102" s="358"/>
      <c r="AO102" s="358"/>
      <c r="AP102" s="358"/>
      <c r="AQ102" s="818">
        <v>14</v>
      </c>
      <c r="AR102" s="819"/>
      <c r="AS102" s="819"/>
      <c r="AT102" s="820"/>
      <c r="AU102" s="365" t="s">
        <v>661</v>
      </c>
      <c r="AV102" s="365"/>
      <c r="AW102" s="365"/>
      <c r="AX102" s="367"/>
    </row>
    <row r="103" spans="1:60" ht="31.5" hidden="1" customHeight="1" x14ac:dyDescent="0.2">
      <c r="A103" s="488" t="s">
        <v>473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2">
      <c r="A106" s="488" t="s">
        <v>473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2">
      <c r="A109" s="488" t="s">
        <v>473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2">
      <c r="A112" s="488" t="s">
        <v>473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626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628</v>
      </c>
      <c r="AC116" s="301"/>
      <c r="AD116" s="302"/>
      <c r="AE116" s="358">
        <v>5418266</v>
      </c>
      <c r="AF116" s="358"/>
      <c r="AG116" s="358"/>
      <c r="AH116" s="358"/>
      <c r="AI116" s="358">
        <v>6509301</v>
      </c>
      <c r="AJ116" s="358"/>
      <c r="AK116" s="358"/>
      <c r="AL116" s="358"/>
      <c r="AM116" s="358">
        <v>4378566</v>
      </c>
      <c r="AN116" s="358"/>
      <c r="AO116" s="358"/>
      <c r="AP116" s="358"/>
      <c r="AQ116" s="364">
        <v>5908000</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627</v>
      </c>
      <c r="AC117" s="342"/>
      <c r="AD117" s="343"/>
      <c r="AE117" s="306" t="s">
        <v>629</v>
      </c>
      <c r="AF117" s="306"/>
      <c r="AG117" s="306"/>
      <c r="AH117" s="306"/>
      <c r="AI117" s="306" t="s">
        <v>630</v>
      </c>
      <c r="AJ117" s="306"/>
      <c r="AK117" s="306"/>
      <c r="AL117" s="306"/>
      <c r="AM117" s="306" t="s">
        <v>640</v>
      </c>
      <c r="AN117" s="306"/>
      <c r="AO117" s="306"/>
      <c r="AP117" s="306"/>
      <c r="AQ117" s="306" t="s">
        <v>641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2">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2">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25" customHeight="1" x14ac:dyDescent="0.2">
      <c r="A130" s="997" t="s">
        <v>563</v>
      </c>
      <c r="B130" s="995"/>
      <c r="C130" s="994" t="s">
        <v>358</v>
      </c>
      <c r="D130" s="995"/>
      <c r="E130" s="308" t="s">
        <v>387</v>
      </c>
      <c r="F130" s="309"/>
      <c r="G130" s="310" t="s">
        <v>631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25" customHeight="1" x14ac:dyDescent="0.2">
      <c r="A131" s="998"/>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668</v>
      </c>
      <c r="AV133" s="136"/>
      <c r="AW133" s="137" t="s">
        <v>300</v>
      </c>
      <c r="AX133" s="138"/>
    </row>
    <row r="134" spans="1:50" ht="39.75" customHeight="1" x14ac:dyDescent="0.2">
      <c r="A134" s="998"/>
      <c r="B134" s="252"/>
      <c r="C134" s="251"/>
      <c r="D134" s="252"/>
      <c r="E134" s="251"/>
      <c r="F134" s="314"/>
      <c r="G134" s="230" t="s">
        <v>633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622</v>
      </c>
      <c r="AC134" s="221"/>
      <c r="AD134" s="221"/>
      <c r="AE134" s="266">
        <v>15</v>
      </c>
      <c r="AF134" s="112"/>
      <c r="AG134" s="112"/>
      <c r="AH134" s="112"/>
      <c r="AI134" s="266">
        <v>12</v>
      </c>
      <c r="AJ134" s="112"/>
      <c r="AK134" s="112"/>
      <c r="AL134" s="112"/>
      <c r="AM134" s="266">
        <v>17</v>
      </c>
      <c r="AN134" s="112"/>
      <c r="AO134" s="112"/>
      <c r="AP134" s="112"/>
      <c r="AQ134" s="266" t="s">
        <v>625</v>
      </c>
      <c r="AR134" s="112"/>
      <c r="AS134" s="112"/>
      <c r="AT134" s="112"/>
      <c r="AU134" s="266" t="s">
        <v>666</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623</v>
      </c>
      <c r="AC135" s="133"/>
      <c r="AD135" s="133"/>
      <c r="AE135" s="266">
        <v>14</v>
      </c>
      <c r="AF135" s="112"/>
      <c r="AG135" s="112"/>
      <c r="AH135" s="112"/>
      <c r="AI135" s="266">
        <v>12</v>
      </c>
      <c r="AJ135" s="112"/>
      <c r="AK135" s="112"/>
      <c r="AL135" s="112"/>
      <c r="AM135" s="266">
        <v>14</v>
      </c>
      <c r="AN135" s="112"/>
      <c r="AO135" s="112"/>
      <c r="AP135" s="112"/>
      <c r="AQ135" s="266">
        <v>14</v>
      </c>
      <c r="AR135" s="112"/>
      <c r="AS135" s="112"/>
      <c r="AT135" s="112"/>
      <c r="AU135" s="266" t="s">
        <v>666</v>
      </c>
      <c r="AV135" s="112"/>
      <c r="AW135" s="112"/>
      <c r="AX135" s="222"/>
    </row>
    <row r="136" spans="1:50" ht="18.75" hidden="1" customHeight="1" x14ac:dyDescent="0.2">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95.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634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25" hidden="1" customHeigh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25" hidden="1" customHeigh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25" hidden="1" customHeight="1" x14ac:dyDescent="0.2">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25" hidden="1" customHeight="1" x14ac:dyDescent="0.2">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25" hidden="1" customHeight="1" x14ac:dyDescent="0.2">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25" hidden="1" customHeight="1" x14ac:dyDescent="0.2">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25" hidden="1" customHeight="1" x14ac:dyDescent="0.2">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25" hidden="1" customHeight="1" x14ac:dyDescent="0.2">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75" hidden="1" customHeight="1" x14ac:dyDescent="0.2">
      <c r="A430" s="998"/>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2">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hidden="1" customHeight="1" x14ac:dyDescent="0.2">
      <c r="A481" s="99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75" hidden="1" customHeight="1" x14ac:dyDescent="0.2">
      <c r="A484" s="99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75" hidden="1" customHeight="1" x14ac:dyDescent="0.2">
      <c r="A538" s="99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75" hidden="1" customHeight="1" x14ac:dyDescent="0.2">
      <c r="A592" s="99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75" customHeight="1" x14ac:dyDescent="0.2">
      <c r="A646" s="998"/>
      <c r="B646" s="252"/>
      <c r="C646" s="251"/>
      <c r="D646" s="252"/>
      <c r="E646" s="238" t="s">
        <v>561</v>
      </c>
      <c r="F646" s="239"/>
      <c r="G646" s="240" t="s">
        <v>374</v>
      </c>
      <c r="H646" s="158"/>
      <c r="I646" s="158"/>
      <c r="J646" s="241" t="s">
        <v>642</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x14ac:dyDescent="0.2">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t="s">
        <v>669</v>
      </c>
      <c r="AF668" s="136"/>
      <c r="AG668" s="137" t="s">
        <v>355</v>
      </c>
      <c r="AH668" s="172"/>
      <c r="AI668" s="182"/>
      <c r="AJ668" s="182"/>
      <c r="AK668" s="182"/>
      <c r="AL668" s="177"/>
      <c r="AM668" s="182"/>
      <c r="AN668" s="182"/>
      <c r="AO668" s="182"/>
      <c r="AP668" s="177"/>
      <c r="AQ668" s="217" t="s">
        <v>667</v>
      </c>
      <c r="AR668" s="136"/>
      <c r="AS668" s="137" t="s">
        <v>355</v>
      </c>
      <c r="AT668" s="172"/>
      <c r="AU668" s="136" t="s">
        <v>668</v>
      </c>
      <c r="AV668" s="136"/>
      <c r="AW668" s="137" t="s">
        <v>300</v>
      </c>
      <c r="AX668" s="138"/>
    </row>
    <row r="669" spans="1:50" ht="23.25" customHeight="1" x14ac:dyDescent="0.2">
      <c r="A669" s="998"/>
      <c r="B669" s="252"/>
      <c r="C669" s="251"/>
      <c r="D669" s="252"/>
      <c r="E669" s="166"/>
      <c r="F669" s="167"/>
      <c r="G669" s="230" t="s">
        <v>643</v>
      </c>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t="s">
        <v>667</v>
      </c>
      <c r="AC669" s="133"/>
      <c r="AD669" s="133"/>
      <c r="AE669" s="111" t="s">
        <v>667</v>
      </c>
      <c r="AF669" s="112"/>
      <c r="AG669" s="112"/>
      <c r="AH669" s="112"/>
      <c r="AI669" s="111" t="s">
        <v>667</v>
      </c>
      <c r="AJ669" s="112"/>
      <c r="AK669" s="112"/>
      <c r="AL669" s="112"/>
      <c r="AM669" s="111" t="s">
        <v>667</v>
      </c>
      <c r="AN669" s="112"/>
      <c r="AO669" s="112"/>
      <c r="AP669" s="113"/>
      <c r="AQ669" s="111" t="s">
        <v>667</v>
      </c>
      <c r="AR669" s="112"/>
      <c r="AS669" s="112"/>
      <c r="AT669" s="113"/>
      <c r="AU669" s="112" t="s">
        <v>672</v>
      </c>
      <c r="AV669" s="112"/>
      <c r="AW669" s="112"/>
      <c r="AX669" s="222"/>
    </row>
    <row r="670" spans="1:50" ht="23.25"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t="s">
        <v>667</v>
      </c>
      <c r="AC670" s="221"/>
      <c r="AD670" s="221"/>
      <c r="AE670" s="111" t="s">
        <v>667</v>
      </c>
      <c r="AF670" s="112"/>
      <c r="AG670" s="112"/>
      <c r="AH670" s="113"/>
      <c r="AI670" s="111" t="s">
        <v>669</v>
      </c>
      <c r="AJ670" s="112"/>
      <c r="AK670" s="112"/>
      <c r="AL670" s="112"/>
      <c r="AM670" s="111" t="s">
        <v>667</v>
      </c>
      <c r="AN670" s="112"/>
      <c r="AO670" s="112"/>
      <c r="AP670" s="113"/>
      <c r="AQ670" s="111" t="s">
        <v>670</v>
      </c>
      <c r="AR670" s="112"/>
      <c r="AS670" s="112"/>
      <c r="AT670" s="113"/>
      <c r="AU670" s="112" t="s">
        <v>667</v>
      </c>
      <c r="AV670" s="112"/>
      <c r="AW670" s="112"/>
      <c r="AX670" s="222"/>
    </row>
    <row r="671" spans="1:50" ht="23.25"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t="s">
        <v>669</v>
      </c>
      <c r="AF671" s="112"/>
      <c r="AG671" s="112"/>
      <c r="AH671" s="113"/>
      <c r="AI671" s="111" t="s">
        <v>667</v>
      </c>
      <c r="AJ671" s="112"/>
      <c r="AK671" s="112"/>
      <c r="AL671" s="112"/>
      <c r="AM671" s="111" t="s">
        <v>667</v>
      </c>
      <c r="AN671" s="112"/>
      <c r="AO671" s="112"/>
      <c r="AP671" s="113"/>
      <c r="AQ671" s="111" t="s">
        <v>671</v>
      </c>
      <c r="AR671" s="112"/>
      <c r="AS671" s="112"/>
      <c r="AT671" s="113"/>
      <c r="AU671" s="112" t="s">
        <v>669</v>
      </c>
      <c r="AV671" s="112"/>
      <c r="AW671" s="112"/>
      <c r="AX671" s="222"/>
    </row>
    <row r="672" spans="1:50" ht="18.75" customHeight="1" x14ac:dyDescent="0.2">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671</v>
      </c>
      <c r="AF673" s="136"/>
      <c r="AG673" s="137" t="s">
        <v>355</v>
      </c>
      <c r="AH673" s="172"/>
      <c r="AI673" s="182"/>
      <c r="AJ673" s="182"/>
      <c r="AK673" s="182"/>
      <c r="AL673" s="177"/>
      <c r="AM673" s="182"/>
      <c r="AN673" s="182"/>
      <c r="AO673" s="182"/>
      <c r="AP673" s="177"/>
      <c r="AQ673" s="217" t="s">
        <v>667</v>
      </c>
      <c r="AR673" s="136"/>
      <c r="AS673" s="137" t="s">
        <v>355</v>
      </c>
      <c r="AT673" s="172"/>
      <c r="AU673" s="136" t="s">
        <v>671</v>
      </c>
      <c r="AV673" s="136"/>
      <c r="AW673" s="137" t="s">
        <v>300</v>
      </c>
      <c r="AX673" s="138"/>
    </row>
    <row r="674" spans="1:50" ht="23.25" customHeight="1" x14ac:dyDescent="0.2">
      <c r="A674" s="998"/>
      <c r="B674" s="252"/>
      <c r="C674" s="251"/>
      <c r="D674" s="252"/>
      <c r="E674" s="166"/>
      <c r="F674" s="167"/>
      <c r="G674" s="230" t="s">
        <v>644</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667</v>
      </c>
      <c r="AC674" s="133"/>
      <c r="AD674" s="133"/>
      <c r="AE674" s="111" t="s">
        <v>667</v>
      </c>
      <c r="AF674" s="112"/>
      <c r="AG674" s="112"/>
      <c r="AH674" s="112"/>
      <c r="AI674" s="111" t="s">
        <v>667</v>
      </c>
      <c r="AJ674" s="112"/>
      <c r="AK674" s="112"/>
      <c r="AL674" s="112"/>
      <c r="AM674" s="111" t="s">
        <v>667</v>
      </c>
      <c r="AN674" s="112"/>
      <c r="AO674" s="112"/>
      <c r="AP674" s="113"/>
      <c r="AQ674" s="111" t="s">
        <v>667</v>
      </c>
      <c r="AR674" s="112"/>
      <c r="AS674" s="112"/>
      <c r="AT674" s="113"/>
      <c r="AU674" s="112" t="s">
        <v>667</v>
      </c>
      <c r="AV674" s="112"/>
      <c r="AW674" s="112"/>
      <c r="AX674" s="222"/>
    </row>
    <row r="675" spans="1:50" ht="23.25"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673</v>
      </c>
      <c r="AC675" s="221"/>
      <c r="AD675" s="221"/>
      <c r="AE675" s="111" t="s">
        <v>670</v>
      </c>
      <c r="AF675" s="112"/>
      <c r="AG675" s="112"/>
      <c r="AH675" s="113"/>
      <c r="AI675" s="111" t="s">
        <v>671</v>
      </c>
      <c r="AJ675" s="112"/>
      <c r="AK675" s="112"/>
      <c r="AL675" s="112"/>
      <c r="AM675" s="111" t="s">
        <v>668</v>
      </c>
      <c r="AN675" s="112"/>
      <c r="AO675" s="112"/>
      <c r="AP675" s="113"/>
      <c r="AQ675" s="111" t="s">
        <v>667</v>
      </c>
      <c r="AR675" s="112"/>
      <c r="AS675" s="112"/>
      <c r="AT675" s="113"/>
      <c r="AU675" s="112" t="s">
        <v>669</v>
      </c>
      <c r="AV675" s="112"/>
      <c r="AW675" s="112"/>
      <c r="AX675" s="222"/>
    </row>
    <row r="676" spans="1:50" ht="23.25"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671</v>
      </c>
      <c r="AF676" s="112"/>
      <c r="AG676" s="112"/>
      <c r="AH676" s="113"/>
      <c r="AI676" s="111" t="s">
        <v>667</v>
      </c>
      <c r="AJ676" s="112"/>
      <c r="AK676" s="112"/>
      <c r="AL676" s="112"/>
      <c r="AM676" s="111" t="s">
        <v>667</v>
      </c>
      <c r="AN676" s="112"/>
      <c r="AO676" s="112"/>
      <c r="AP676" s="113"/>
      <c r="AQ676" s="111" t="s">
        <v>667</v>
      </c>
      <c r="AR676" s="112"/>
      <c r="AS676" s="112"/>
      <c r="AT676" s="113"/>
      <c r="AU676" s="112" t="s">
        <v>667</v>
      </c>
      <c r="AV676" s="112"/>
      <c r="AW676" s="112"/>
      <c r="AX676" s="222"/>
    </row>
    <row r="677" spans="1:50" ht="18.75" hidden="1" customHeight="1" x14ac:dyDescent="0.2">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customHeight="1" x14ac:dyDescent="0.2">
      <c r="A697" s="99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998"/>
      <c r="B698" s="252"/>
      <c r="C698" s="251"/>
      <c r="D698" s="252"/>
      <c r="E698" s="160" t="s">
        <v>643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25"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25" customHeight="1" x14ac:dyDescent="0.2">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25" customHeight="1" x14ac:dyDescent="0.2">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571</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65.150000000000006" customHeight="1" x14ac:dyDescent="0.2">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571</v>
      </c>
      <c r="AE703" s="155"/>
      <c r="AF703" s="155"/>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27.25" customHeight="1" x14ac:dyDescent="0.2">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428" t="s">
        <v>585</v>
      </c>
      <c r="AH704" s="233"/>
      <c r="AI704" s="233"/>
      <c r="AJ704" s="233"/>
      <c r="AK704" s="233"/>
      <c r="AL704" s="233"/>
      <c r="AM704" s="233"/>
      <c r="AN704" s="233"/>
      <c r="AO704" s="233"/>
      <c r="AP704" s="233"/>
      <c r="AQ704" s="233"/>
      <c r="AR704" s="233"/>
      <c r="AS704" s="233"/>
      <c r="AT704" s="233"/>
      <c r="AU704" s="233"/>
      <c r="AV704" s="233"/>
      <c r="AW704" s="233"/>
      <c r="AX704" s="429"/>
    </row>
    <row r="705" spans="1:50" ht="27.25" customHeight="1" x14ac:dyDescent="0.2">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571</v>
      </c>
      <c r="AE705" s="737"/>
      <c r="AF705" s="737"/>
      <c r="AG705" s="160" t="s">
        <v>677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587</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588</v>
      </c>
      <c r="AE708" s="672"/>
      <c r="AF708" s="672"/>
      <c r="AG708" s="526" t="s">
        <v>667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571</v>
      </c>
      <c r="AE709" s="155"/>
      <c r="AF709" s="155"/>
      <c r="AG709" s="668" t="s">
        <v>589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571</v>
      </c>
      <c r="AE710" s="155"/>
      <c r="AF710" s="155"/>
      <c r="AG710" s="668" t="s">
        <v>590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571</v>
      </c>
      <c r="AE711" s="155"/>
      <c r="AF711" s="155"/>
      <c r="AG711" s="668" t="s">
        <v>591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0" t="s">
        <v>468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588</v>
      </c>
      <c r="AE712" s="588"/>
      <c r="AF712" s="588"/>
      <c r="AG712" s="596" t="s">
        <v>667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9"/>
      <c r="B713" s="66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588</v>
      </c>
      <c r="AE713" s="155"/>
      <c r="AF713" s="156"/>
      <c r="AG713" s="668" t="s">
        <v>674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445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571</v>
      </c>
      <c r="AE714" s="594"/>
      <c r="AF714" s="595"/>
      <c r="AG714" s="693" t="s">
        <v>592</v>
      </c>
      <c r="AH714" s="694"/>
      <c r="AI714" s="694"/>
      <c r="AJ714" s="694"/>
      <c r="AK714" s="694"/>
      <c r="AL714" s="694"/>
      <c r="AM714" s="694"/>
      <c r="AN714" s="694"/>
      <c r="AO714" s="694"/>
      <c r="AP714" s="694"/>
      <c r="AQ714" s="694"/>
      <c r="AR714" s="694"/>
      <c r="AS714" s="694"/>
      <c r="AT714" s="694"/>
      <c r="AU714" s="694"/>
      <c r="AV714" s="694"/>
      <c r="AW714" s="694"/>
      <c r="AX714" s="695"/>
    </row>
    <row r="715" spans="1:50" ht="27.25" customHeight="1" x14ac:dyDescent="0.2">
      <c r="A715" s="625" t="s">
        <v>40</v>
      </c>
      <c r="B715" s="658"/>
      <c r="C715" s="663" t="s">
        <v>446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571</v>
      </c>
      <c r="AE715" s="672"/>
      <c r="AF715" s="781"/>
      <c r="AG715" s="526" t="s">
        <v>593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571</v>
      </c>
      <c r="AE716" s="763"/>
      <c r="AF716" s="763"/>
      <c r="AG716" s="668" t="s">
        <v>594</v>
      </c>
      <c r="AH716" s="669"/>
      <c r="AI716" s="669"/>
      <c r="AJ716" s="669"/>
      <c r="AK716" s="669"/>
      <c r="AL716" s="669"/>
      <c r="AM716" s="669"/>
      <c r="AN716" s="669"/>
      <c r="AO716" s="669"/>
      <c r="AP716" s="669"/>
      <c r="AQ716" s="669"/>
      <c r="AR716" s="669"/>
      <c r="AS716" s="669"/>
      <c r="AT716" s="669"/>
      <c r="AU716" s="669"/>
      <c r="AV716" s="669"/>
      <c r="AW716" s="669"/>
      <c r="AX716" s="670"/>
    </row>
    <row r="717" spans="1:50" ht="27.25" customHeight="1" x14ac:dyDescent="0.2">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571</v>
      </c>
      <c r="AE717" s="155"/>
      <c r="AF717" s="155"/>
      <c r="AG717" s="668" t="s">
        <v>683</v>
      </c>
      <c r="AH717" s="669"/>
      <c r="AI717" s="669"/>
      <c r="AJ717" s="669"/>
      <c r="AK717" s="669"/>
      <c r="AL717" s="669"/>
      <c r="AM717" s="669"/>
      <c r="AN717" s="669"/>
      <c r="AO717" s="669"/>
      <c r="AP717" s="669"/>
      <c r="AQ717" s="669"/>
      <c r="AR717" s="669"/>
      <c r="AS717" s="669"/>
      <c r="AT717" s="669"/>
      <c r="AU717" s="669"/>
      <c r="AV717" s="669"/>
      <c r="AW717" s="669"/>
      <c r="AX717" s="670"/>
    </row>
    <row r="718" spans="1:50" ht="87" customHeight="1" x14ac:dyDescent="0.2">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571</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588</v>
      </c>
      <c r="AE719" s="672"/>
      <c r="AF719" s="672"/>
      <c r="AG719" s="160" t="s">
        <v>668</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4"/>
      <c r="B720" s="655"/>
      <c r="C720" s="939" t="s">
        <v>461</v>
      </c>
      <c r="D720" s="937"/>
      <c r="E720" s="937"/>
      <c r="F720" s="940"/>
      <c r="G720" s="936" t="s">
        <v>462</v>
      </c>
      <c r="H720" s="937"/>
      <c r="I720" s="937"/>
      <c r="J720" s="937"/>
      <c r="K720" s="937"/>
      <c r="L720" s="937"/>
      <c r="M720" s="937"/>
      <c r="N720" s="936" t="s">
        <v>465</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4"/>
      <c r="B721" s="655"/>
      <c r="C721" s="921"/>
      <c r="D721" s="922"/>
      <c r="E721" s="922"/>
      <c r="F721" s="923"/>
      <c r="G721" s="941"/>
      <c r="H721" s="942"/>
      <c r="I721" s="83" t="str">
        <f>IF(OR(G721="　", G721=""), "", "-")</f>
        <v/>
      </c>
      <c r="J721" s="920" t="s">
        <v>682</v>
      </c>
      <c r="K721" s="920"/>
      <c r="L721" s="83" t="str">
        <f>IF(M721="","","-")</f>
        <v/>
      </c>
      <c r="M721" s="84"/>
      <c r="N721" s="917" t="s">
        <v>678</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4"/>
      <c r="B722" s="655"/>
      <c r="C722" s="921"/>
      <c r="D722" s="922"/>
      <c r="E722" s="922"/>
      <c r="F722" s="923"/>
      <c r="G722" s="941"/>
      <c r="H722" s="942"/>
      <c r="I722" s="83" t="str">
        <f t="shared" ref="I722:I725" si="4">IF(OR(G722="　", G722=""), "", "-")</f>
        <v/>
      </c>
      <c r="J722" s="920" t="s">
        <v>681</v>
      </c>
      <c r="K722" s="920"/>
      <c r="L722" s="83" t="str">
        <f t="shared" ref="L722:L725" si="5">IF(M722="","","-")</f>
        <v/>
      </c>
      <c r="M722" s="84"/>
      <c r="N722" s="917" t="s">
        <v>678</v>
      </c>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4"/>
      <c r="B723" s="655"/>
      <c r="C723" s="921"/>
      <c r="D723" s="922"/>
      <c r="E723" s="922"/>
      <c r="F723" s="923"/>
      <c r="G723" s="941"/>
      <c r="H723" s="942"/>
      <c r="I723" s="83" t="str">
        <f t="shared" si="4"/>
        <v/>
      </c>
      <c r="J723" s="920" t="s">
        <v>681</v>
      </c>
      <c r="K723" s="920"/>
      <c r="L723" s="83" t="str">
        <f t="shared" si="5"/>
        <v/>
      </c>
      <c r="M723" s="84"/>
      <c r="N723" s="917" t="s">
        <v>678</v>
      </c>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4"/>
      <c r="B724" s="655"/>
      <c r="C724" s="921"/>
      <c r="D724" s="922"/>
      <c r="E724" s="922"/>
      <c r="F724" s="923"/>
      <c r="G724" s="941"/>
      <c r="H724" s="942"/>
      <c r="I724" s="83" t="str">
        <f t="shared" si="4"/>
        <v/>
      </c>
      <c r="J724" s="920" t="s">
        <v>681</v>
      </c>
      <c r="K724" s="920"/>
      <c r="L724" s="83" t="str">
        <f t="shared" si="5"/>
        <v/>
      </c>
      <c r="M724" s="84"/>
      <c r="N724" s="917" t="s">
        <v>678</v>
      </c>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6"/>
      <c r="B725" s="657"/>
      <c r="C725" s="924"/>
      <c r="D725" s="925"/>
      <c r="E725" s="925"/>
      <c r="F725" s="926"/>
      <c r="G725" s="963"/>
      <c r="H725" s="964"/>
      <c r="I725" s="85" t="str">
        <f t="shared" si="4"/>
        <v/>
      </c>
      <c r="J725" s="965" t="s">
        <v>681</v>
      </c>
      <c r="K725" s="965"/>
      <c r="L725" s="85" t="str">
        <f t="shared" si="5"/>
        <v/>
      </c>
      <c r="M725" s="86"/>
      <c r="N725" s="956" t="s">
        <v>678</v>
      </c>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5" t="s">
        <v>48</v>
      </c>
      <c r="B726" s="626"/>
      <c r="C726" s="443" t="s">
        <v>53</v>
      </c>
      <c r="D726" s="581"/>
      <c r="E726" s="581"/>
      <c r="F726" s="582"/>
      <c r="G726" s="801" t="s">
        <v>596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7"/>
      <c r="B727" s="628"/>
      <c r="C727" s="699" t="s">
        <v>57</v>
      </c>
      <c r="D727" s="700"/>
      <c r="E727" s="700"/>
      <c r="F727" s="701"/>
      <c r="G727" s="799" t="s">
        <v>597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684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257</v>
      </c>
      <c r="B731" s="623"/>
      <c r="C731" s="623"/>
      <c r="D731" s="623"/>
      <c r="E731" s="624"/>
      <c r="F731" s="684" t="s">
        <v>685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t="s">
        <v>257</v>
      </c>
      <c r="B733" s="754"/>
      <c r="C733" s="754"/>
      <c r="D733" s="754"/>
      <c r="E733" s="755"/>
      <c r="F733" s="770" t="s">
        <v>687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474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547</v>
      </c>
      <c r="B737" s="124"/>
      <c r="C737" s="124"/>
      <c r="D737" s="125"/>
      <c r="E737" s="122" t="s">
        <v>598</v>
      </c>
      <c r="F737" s="122"/>
      <c r="G737" s="122"/>
      <c r="H737" s="122"/>
      <c r="I737" s="122"/>
      <c r="J737" s="122"/>
      <c r="K737" s="122"/>
      <c r="L737" s="122"/>
      <c r="M737" s="122"/>
      <c r="N737" s="101" t="s">
        <v>540</v>
      </c>
      <c r="O737" s="101"/>
      <c r="P737" s="101"/>
      <c r="Q737" s="101"/>
      <c r="R737" s="122" t="s">
        <v>599</v>
      </c>
      <c r="S737" s="122"/>
      <c r="T737" s="122"/>
      <c r="U737" s="122"/>
      <c r="V737" s="122"/>
      <c r="W737" s="122"/>
      <c r="X737" s="122"/>
      <c r="Y737" s="122"/>
      <c r="Z737" s="122"/>
      <c r="AA737" s="101" t="s">
        <v>539</v>
      </c>
      <c r="AB737" s="101"/>
      <c r="AC737" s="101"/>
      <c r="AD737" s="101"/>
      <c r="AE737" s="122" t="s">
        <v>600</v>
      </c>
      <c r="AF737" s="122"/>
      <c r="AG737" s="122"/>
      <c r="AH737" s="122"/>
      <c r="AI737" s="122"/>
      <c r="AJ737" s="122"/>
      <c r="AK737" s="122"/>
      <c r="AL737" s="122"/>
      <c r="AM737" s="122"/>
      <c r="AN737" s="101" t="s">
        <v>538</v>
      </c>
      <c r="AO737" s="101"/>
      <c r="AP737" s="101"/>
      <c r="AQ737" s="101"/>
      <c r="AR737" s="102" t="s">
        <v>601</v>
      </c>
      <c r="AS737" s="103"/>
      <c r="AT737" s="103"/>
      <c r="AU737" s="103"/>
      <c r="AV737" s="103"/>
      <c r="AW737" s="103"/>
      <c r="AX737" s="104"/>
      <c r="AY737" s="89"/>
      <c r="AZ737" s="89"/>
    </row>
    <row r="738" spans="1:52" ht="24.75" customHeight="1" x14ac:dyDescent="0.2">
      <c r="A738" s="123" t="s">
        <v>537</v>
      </c>
      <c r="B738" s="124"/>
      <c r="C738" s="124"/>
      <c r="D738" s="125"/>
      <c r="E738" s="122" t="s">
        <v>602</v>
      </c>
      <c r="F738" s="122"/>
      <c r="G738" s="122"/>
      <c r="H738" s="122"/>
      <c r="I738" s="122"/>
      <c r="J738" s="122"/>
      <c r="K738" s="122"/>
      <c r="L738" s="122"/>
      <c r="M738" s="122"/>
      <c r="N738" s="101" t="s">
        <v>536</v>
      </c>
      <c r="O738" s="101"/>
      <c r="P738" s="101"/>
      <c r="Q738" s="101"/>
      <c r="R738" s="122" t="s">
        <v>603</v>
      </c>
      <c r="S738" s="122"/>
      <c r="T738" s="122"/>
      <c r="U738" s="122"/>
      <c r="V738" s="122"/>
      <c r="W738" s="122"/>
      <c r="X738" s="122"/>
      <c r="Y738" s="122"/>
      <c r="Z738" s="122"/>
      <c r="AA738" s="101" t="s">
        <v>535</v>
      </c>
      <c r="AB738" s="101"/>
      <c r="AC738" s="101"/>
      <c r="AD738" s="101"/>
      <c r="AE738" s="122" t="s">
        <v>604</v>
      </c>
      <c r="AF738" s="122"/>
      <c r="AG738" s="122"/>
      <c r="AH738" s="122"/>
      <c r="AI738" s="122"/>
      <c r="AJ738" s="122"/>
      <c r="AK738" s="122"/>
      <c r="AL738" s="122"/>
      <c r="AM738" s="122"/>
      <c r="AN738" s="101" t="s">
        <v>531</v>
      </c>
      <c r="AO738" s="101"/>
      <c r="AP738" s="101"/>
      <c r="AQ738" s="101"/>
      <c r="AR738" s="102" t="s">
        <v>603</v>
      </c>
      <c r="AS738" s="103"/>
      <c r="AT738" s="103"/>
      <c r="AU738" s="103"/>
      <c r="AV738" s="103"/>
      <c r="AW738" s="103"/>
      <c r="AX738" s="104"/>
    </row>
    <row r="739" spans="1:52" ht="24.75" customHeight="1" thickBot="1" x14ac:dyDescent="0.25">
      <c r="A739" s="126" t="s">
        <v>527</v>
      </c>
      <c r="B739" s="127"/>
      <c r="C739" s="127"/>
      <c r="D739" s="128"/>
      <c r="E739" s="129" t="s">
        <v>573</v>
      </c>
      <c r="F739" s="117"/>
      <c r="G739" s="117"/>
      <c r="H739" s="93" t="str">
        <f>IF(E739="", "", "(")</f>
        <v>(</v>
      </c>
      <c r="I739" s="117"/>
      <c r="J739" s="117"/>
      <c r="K739" s="93" t="str">
        <f>IF(OR(I739="　", I739=""), "", "-")</f>
        <v/>
      </c>
      <c r="L739" s="118">
        <v>249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509</v>
      </c>
      <c r="B779" s="765"/>
      <c r="C779" s="765"/>
      <c r="D779" s="765"/>
      <c r="E779" s="765"/>
      <c r="F779" s="766"/>
      <c r="G779" s="439" t="s">
        <v>608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7"/>
      <c r="C781" s="767"/>
      <c r="D781" s="767"/>
      <c r="E781" s="767"/>
      <c r="F781" s="768"/>
      <c r="G781" s="449" t="s">
        <v>647</v>
      </c>
      <c r="H781" s="450"/>
      <c r="I781" s="450"/>
      <c r="J781" s="450"/>
      <c r="K781" s="451"/>
      <c r="L781" s="452" t="s">
        <v>648</v>
      </c>
      <c r="M781" s="453"/>
      <c r="N781" s="453"/>
      <c r="O781" s="453"/>
      <c r="P781" s="453"/>
      <c r="Q781" s="453"/>
      <c r="R781" s="453"/>
      <c r="S781" s="453"/>
      <c r="T781" s="453"/>
      <c r="U781" s="453"/>
      <c r="V781" s="453"/>
      <c r="W781" s="453"/>
      <c r="X781" s="454"/>
      <c r="Y781" s="455">
        <v>15.3</v>
      </c>
      <c r="Z781" s="456"/>
      <c r="AA781" s="456"/>
      <c r="AB781" s="557"/>
      <c r="AC781" s="449" t="s">
        <v>614</v>
      </c>
      <c r="AD781" s="450"/>
      <c r="AE781" s="450"/>
      <c r="AF781" s="450"/>
      <c r="AG781" s="451"/>
      <c r="AH781" s="452" t="s">
        <v>615</v>
      </c>
      <c r="AI781" s="453"/>
      <c r="AJ781" s="453"/>
      <c r="AK781" s="453"/>
      <c r="AL781" s="453"/>
      <c r="AM781" s="453"/>
      <c r="AN781" s="453"/>
      <c r="AO781" s="453"/>
      <c r="AP781" s="453"/>
      <c r="AQ781" s="453"/>
      <c r="AR781" s="453"/>
      <c r="AS781" s="453"/>
      <c r="AT781" s="454"/>
      <c r="AU781" s="455">
        <v>20.3</v>
      </c>
      <c r="AV781" s="456"/>
      <c r="AW781" s="456"/>
      <c r="AX781" s="457"/>
    </row>
    <row r="782" spans="1:50" ht="24.75" customHeight="1" x14ac:dyDescent="0.2">
      <c r="A782" s="556"/>
      <c r="B782" s="767"/>
      <c r="C782" s="767"/>
      <c r="D782" s="767"/>
      <c r="E782" s="767"/>
      <c r="F782" s="768"/>
      <c r="G782" s="348" t="s">
        <v>645</v>
      </c>
      <c r="H782" s="349"/>
      <c r="I782" s="349"/>
      <c r="J782" s="349"/>
      <c r="K782" s="350"/>
      <c r="L782" s="401" t="s">
        <v>646</v>
      </c>
      <c r="M782" s="402"/>
      <c r="N782" s="402"/>
      <c r="O782" s="402"/>
      <c r="P782" s="402"/>
      <c r="Q782" s="402"/>
      <c r="R782" s="402"/>
      <c r="S782" s="402"/>
      <c r="T782" s="402"/>
      <c r="U782" s="402"/>
      <c r="V782" s="402"/>
      <c r="W782" s="402"/>
      <c r="X782" s="403"/>
      <c r="Y782" s="398">
        <v>12.7</v>
      </c>
      <c r="Z782" s="399"/>
      <c r="AA782" s="399"/>
      <c r="AB782" s="405"/>
      <c r="AC782" s="348" t="s">
        <v>616</v>
      </c>
      <c r="AD782" s="349"/>
      <c r="AE782" s="349"/>
      <c r="AF782" s="349"/>
      <c r="AG782" s="350"/>
      <c r="AH782" s="401" t="s">
        <v>657</v>
      </c>
      <c r="AI782" s="402"/>
      <c r="AJ782" s="402"/>
      <c r="AK782" s="402"/>
      <c r="AL782" s="402"/>
      <c r="AM782" s="402"/>
      <c r="AN782" s="402"/>
      <c r="AO782" s="402"/>
      <c r="AP782" s="402"/>
      <c r="AQ782" s="402"/>
      <c r="AR782" s="402"/>
      <c r="AS782" s="402"/>
      <c r="AT782" s="403"/>
      <c r="AU782" s="398">
        <v>1.6</v>
      </c>
      <c r="AV782" s="399"/>
      <c r="AW782" s="399"/>
      <c r="AX782" s="400"/>
    </row>
    <row r="783" spans="1:50" ht="24.75" customHeight="1" x14ac:dyDescent="0.2">
      <c r="A783" s="556"/>
      <c r="B783" s="767"/>
      <c r="C783" s="767"/>
      <c r="D783" s="767"/>
      <c r="E783" s="767"/>
      <c r="F783" s="768"/>
      <c r="G783" s="348" t="s">
        <v>649</v>
      </c>
      <c r="H783" s="583"/>
      <c r="I783" s="583"/>
      <c r="J783" s="583"/>
      <c r="K783" s="584"/>
      <c r="L783" s="401" t="s">
        <v>650</v>
      </c>
      <c r="M783" s="613"/>
      <c r="N783" s="613"/>
      <c r="O783" s="613"/>
      <c r="P783" s="613"/>
      <c r="Q783" s="613"/>
      <c r="R783" s="613"/>
      <c r="S783" s="613"/>
      <c r="T783" s="613"/>
      <c r="U783" s="613"/>
      <c r="V783" s="613"/>
      <c r="W783" s="613"/>
      <c r="X783" s="614"/>
      <c r="Y783" s="398">
        <v>9.1999999999999993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56"/>
      <c r="B784" s="767"/>
      <c r="C784" s="767"/>
      <c r="D784" s="767"/>
      <c r="E784" s="767"/>
      <c r="F784" s="768"/>
      <c r="G784" s="348" t="s">
        <v>605</v>
      </c>
      <c r="H784" s="583"/>
      <c r="I784" s="583"/>
      <c r="J784" s="583"/>
      <c r="K784" s="584"/>
      <c r="L784" s="401" t="s">
        <v>617</v>
      </c>
      <c r="M784" s="613"/>
      <c r="N784" s="613"/>
      <c r="O784" s="613"/>
      <c r="P784" s="613"/>
      <c r="Q784" s="613"/>
      <c r="R784" s="613"/>
      <c r="S784" s="613"/>
      <c r="T784" s="613"/>
      <c r="U784" s="613"/>
      <c r="V784" s="613"/>
      <c r="W784" s="613"/>
      <c r="X784" s="614"/>
      <c r="Y784" s="398">
        <v>3.2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56"/>
      <c r="B785" s="767"/>
      <c r="C785" s="767"/>
      <c r="D785" s="767"/>
      <c r="E785" s="767"/>
      <c r="F785" s="768"/>
      <c r="G785" s="348" t="s">
        <v>655</v>
      </c>
      <c r="H785" s="583"/>
      <c r="I785" s="583"/>
      <c r="J785" s="583"/>
      <c r="K785" s="584"/>
      <c r="L785" s="401" t="s">
        <v>656</v>
      </c>
      <c r="M785" s="613"/>
      <c r="N785" s="613"/>
      <c r="O785" s="613"/>
      <c r="P785" s="613"/>
      <c r="Q785" s="613"/>
      <c r="R785" s="613"/>
      <c r="S785" s="613"/>
      <c r="T785" s="613"/>
      <c r="U785" s="613"/>
      <c r="V785" s="613"/>
      <c r="W785" s="613"/>
      <c r="X785" s="614"/>
      <c r="Y785" s="398">
        <v>2.2999999999999998</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56"/>
      <c r="B786" s="767"/>
      <c r="C786" s="767"/>
      <c r="D786" s="767"/>
      <c r="E786" s="767"/>
      <c r="F786" s="768"/>
      <c r="G786" s="348" t="s">
        <v>653</v>
      </c>
      <c r="H786" s="583"/>
      <c r="I786" s="583"/>
      <c r="J786" s="583"/>
      <c r="K786" s="584"/>
      <c r="L786" s="401" t="s">
        <v>654</v>
      </c>
      <c r="M786" s="613"/>
      <c r="N786" s="613"/>
      <c r="O786" s="613"/>
      <c r="P786" s="613"/>
      <c r="Q786" s="613"/>
      <c r="R786" s="613"/>
      <c r="S786" s="613"/>
      <c r="T786" s="613"/>
      <c r="U786" s="613"/>
      <c r="V786" s="613"/>
      <c r="W786" s="613"/>
      <c r="X786" s="614"/>
      <c r="Y786" s="398">
        <v>2.2000000000000002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56"/>
      <c r="B787" s="767"/>
      <c r="C787" s="767"/>
      <c r="D787" s="767"/>
      <c r="E787" s="767"/>
      <c r="F787" s="768"/>
      <c r="G787" s="348" t="s">
        <v>651</v>
      </c>
      <c r="H787" s="583"/>
      <c r="I787" s="583"/>
      <c r="J787" s="583"/>
      <c r="K787" s="584"/>
      <c r="L787" s="401" t="s">
        <v>652</v>
      </c>
      <c r="M787" s="613"/>
      <c r="N787" s="613"/>
      <c r="O787" s="613"/>
      <c r="P787" s="613"/>
      <c r="Q787" s="613"/>
      <c r="R787" s="613"/>
      <c r="S787" s="613"/>
      <c r="T787" s="613"/>
      <c r="U787" s="613"/>
      <c r="V787" s="613"/>
      <c r="W787" s="613"/>
      <c r="X787" s="614"/>
      <c r="Y787" s="398">
        <v>2.1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7"/>
      <c r="C788" s="767"/>
      <c r="D788" s="767"/>
      <c r="E788" s="767"/>
      <c r="F788" s="768"/>
      <c r="G788" s="348" t="s">
        <v>606</v>
      </c>
      <c r="H788" s="583"/>
      <c r="I788" s="583"/>
      <c r="J788" s="583"/>
      <c r="K788" s="584"/>
      <c r="L788" s="401" t="s">
        <v>618</v>
      </c>
      <c r="M788" s="613"/>
      <c r="N788" s="613"/>
      <c r="O788" s="613"/>
      <c r="P788" s="613"/>
      <c r="Q788" s="613"/>
      <c r="R788" s="613"/>
      <c r="S788" s="613"/>
      <c r="T788" s="613"/>
      <c r="U788" s="613"/>
      <c r="V788" s="613"/>
      <c r="W788" s="613"/>
      <c r="X788" s="614"/>
      <c r="Y788" s="398">
        <v>2.1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7"/>
      <c r="C789" s="767"/>
      <c r="D789" s="767"/>
      <c r="E789" s="767"/>
      <c r="F789" s="768"/>
      <c r="G789" s="348" t="s">
        <v>607</v>
      </c>
      <c r="H789" s="583"/>
      <c r="I789" s="583"/>
      <c r="J789" s="583"/>
      <c r="K789" s="584"/>
      <c r="L789" s="401" t="s">
        <v>619</v>
      </c>
      <c r="M789" s="613"/>
      <c r="N789" s="613"/>
      <c r="O789" s="613"/>
      <c r="P789" s="613"/>
      <c r="Q789" s="613"/>
      <c r="R789" s="613"/>
      <c r="S789" s="613"/>
      <c r="T789" s="613"/>
      <c r="U789" s="613"/>
      <c r="V789" s="613"/>
      <c r="W789" s="613"/>
      <c r="X789" s="614"/>
      <c r="Y789" s="398">
        <v>2.1</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51.20000000000001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21.900000000000002</v>
      </c>
      <c r="AV791" s="415"/>
      <c r="AW791" s="415"/>
      <c r="AX791" s="417"/>
    </row>
    <row r="792" spans="1:50" ht="24.75" customHeight="1" x14ac:dyDescent="0.2">
      <c r="A792" s="556"/>
      <c r="B792" s="767"/>
      <c r="C792" s="767"/>
      <c r="D792" s="767"/>
      <c r="E792" s="767"/>
      <c r="F792" s="768"/>
      <c r="G792" s="439" t="s">
        <v>635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7"/>
      <c r="C794" s="767"/>
      <c r="D794" s="767"/>
      <c r="E794" s="767"/>
      <c r="F794" s="768"/>
      <c r="G794" s="449" t="s">
        <v>620</v>
      </c>
      <c r="H794" s="450"/>
      <c r="I794" s="450"/>
      <c r="J794" s="450"/>
      <c r="K794" s="451"/>
      <c r="L794" s="452" t="s">
        <v>658</v>
      </c>
      <c r="M794" s="453"/>
      <c r="N794" s="453"/>
      <c r="O794" s="453"/>
      <c r="P794" s="453"/>
      <c r="Q794" s="453"/>
      <c r="R794" s="453"/>
      <c r="S794" s="453"/>
      <c r="T794" s="453"/>
      <c r="U794" s="453"/>
      <c r="V794" s="453"/>
      <c r="W794" s="453"/>
      <c r="X794" s="454"/>
      <c r="Y794" s="455">
        <v>11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6"/>
      <c r="B795" s="767"/>
      <c r="C795" s="767"/>
      <c r="D795" s="767"/>
      <c r="E795" s="767"/>
      <c r="F795" s="768"/>
      <c r="G795" s="348" t="s">
        <v>196</v>
      </c>
      <c r="H795" s="349"/>
      <c r="I795" s="349"/>
      <c r="J795" s="349"/>
      <c r="K795" s="350"/>
      <c r="L795" s="401" t="s">
        <v>659</v>
      </c>
      <c r="M795" s="402"/>
      <c r="N795" s="402"/>
      <c r="O795" s="402"/>
      <c r="P795" s="402"/>
      <c r="Q795" s="402"/>
      <c r="R795" s="402"/>
      <c r="S795" s="402"/>
      <c r="T795" s="402"/>
      <c r="U795" s="402"/>
      <c r="V795" s="402"/>
      <c r="W795" s="402"/>
      <c r="X795" s="403"/>
      <c r="Y795" s="398">
        <v>2.7</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583"/>
      <c r="AE796" s="583"/>
      <c r="AF796" s="583"/>
      <c r="AG796" s="584"/>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583"/>
      <c r="AE797" s="583"/>
      <c r="AF797" s="583"/>
      <c r="AG797" s="584"/>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7"/>
      <c r="C805" s="767"/>
      <c r="D805" s="767"/>
      <c r="E805" s="767"/>
      <c r="F805" s="768"/>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466</v>
      </c>
      <c r="AM831" s="960"/>
      <c r="AN831" s="960"/>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0.650000000000006"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2" customHeight="1" x14ac:dyDescent="0.2">
      <c r="A837" s="404">
        <v>1</v>
      </c>
      <c r="B837" s="404">
        <v>1</v>
      </c>
      <c r="C837" s="424" t="s">
        <v>610</v>
      </c>
      <c r="D837" s="418"/>
      <c r="E837" s="418"/>
      <c r="F837" s="418"/>
      <c r="G837" s="418"/>
      <c r="H837" s="418"/>
      <c r="I837" s="418"/>
      <c r="J837" s="419">
        <v>6050005005208</v>
      </c>
      <c r="K837" s="420"/>
      <c r="L837" s="420"/>
      <c r="M837" s="420"/>
      <c r="N837" s="420"/>
      <c r="O837" s="420"/>
      <c r="P837" s="425" t="s">
        <v>611</v>
      </c>
      <c r="Q837" s="317"/>
      <c r="R837" s="317"/>
      <c r="S837" s="317"/>
      <c r="T837" s="317"/>
      <c r="U837" s="317"/>
      <c r="V837" s="317"/>
      <c r="W837" s="317"/>
      <c r="X837" s="317"/>
      <c r="Y837" s="318">
        <v>51.2</v>
      </c>
      <c r="Z837" s="319"/>
      <c r="AA837" s="319"/>
      <c r="AB837" s="320"/>
      <c r="AC837" s="328" t="s">
        <v>496</v>
      </c>
      <c r="AD837" s="423"/>
      <c r="AE837" s="423"/>
      <c r="AF837" s="423"/>
      <c r="AG837" s="423"/>
      <c r="AH837" s="421">
        <v>1</v>
      </c>
      <c r="AI837" s="422"/>
      <c r="AJ837" s="422"/>
      <c r="AK837" s="422"/>
      <c r="AL837" s="325">
        <f>51.163999/52.870223*100</f>
        <v>96.772807256742595</v>
      </c>
      <c r="AM837" s="326"/>
      <c r="AN837" s="326"/>
      <c r="AO837" s="327"/>
      <c r="AP837" s="321" t="s">
        <v>665</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0.650000000000006"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42" customHeight="1" x14ac:dyDescent="0.2">
      <c r="A870" s="404">
        <v>1</v>
      </c>
      <c r="B870" s="404">
        <v>1</v>
      </c>
      <c r="C870" s="424" t="s">
        <v>612</v>
      </c>
      <c r="D870" s="418"/>
      <c r="E870" s="418"/>
      <c r="F870" s="418"/>
      <c r="G870" s="418"/>
      <c r="H870" s="418"/>
      <c r="I870" s="418"/>
      <c r="J870" s="419">
        <v>8011101057185</v>
      </c>
      <c r="K870" s="420"/>
      <c r="L870" s="420"/>
      <c r="M870" s="420"/>
      <c r="N870" s="420"/>
      <c r="O870" s="420"/>
      <c r="P870" s="425" t="s">
        <v>613</v>
      </c>
      <c r="Q870" s="317"/>
      <c r="R870" s="317"/>
      <c r="S870" s="317"/>
      <c r="T870" s="317"/>
      <c r="U870" s="317"/>
      <c r="V870" s="317"/>
      <c r="W870" s="317"/>
      <c r="X870" s="317"/>
      <c r="Y870" s="318">
        <v>21.9</v>
      </c>
      <c r="Z870" s="319"/>
      <c r="AA870" s="319"/>
      <c r="AB870" s="320"/>
      <c r="AC870" s="328" t="s">
        <v>496</v>
      </c>
      <c r="AD870" s="423"/>
      <c r="AE870" s="423"/>
      <c r="AF870" s="423"/>
      <c r="AG870" s="423"/>
      <c r="AH870" s="421">
        <v>1</v>
      </c>
      <c r="AI870" s="422"/>
      <c r="AJ870" s="422"/>
      <c r="AK870" s="422"/>
      <c r="AL870" s="325">
        <f>21.924/23.270509*100</f>
        <v>94.213667608216042</v>
      </c>
      <c r="AM870" s="326"/>
      <c r="AN870" s="326"/>
      <c r="AO870" s="327"/>
      <c r="AP870" s="321" t="s">
        <v>662</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0.650000000000006"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45.15" customHeight="1" x14ac:dyDescent="0.2">
      <c r="A903" s="404">
        <v>1</v>
      </c>
      <c r="B903" s="404">
        <v>1</v>
      </c>
      <c r="C903" s="424" t="s">
        <v>636</v>
      </c>
      <c r="D903" s="418"/>
      <c r="E903" s="418"/>
      <c r="F903" s="418"/>
      <c r="G903" s="418"/>
      <c r="H903" s="418"/>
      <c r="I903" s="418"/>
      <c r="J903" s="419">
        <v>8010005011926</v>
      </c>
      <c r="K903" s="420"/>
      <c r="L903" s="420"/>
      <c r="M903" s="420"/>
      <c r="N903" s="420"/>
      <c r="O903" s="420"/>
      <c r="P903" s="425" t="s">
        <v>637</v>
      </c>
      <c r="Q903" s="317"/>
      <c r="R903" s="317"/>
      <c r="S903" s="317"/>
      <c r="T903" s="317"/>
      <c r="U903" s="317"/>
      <c r="V903" s="317"/>
      <c r="W903" s="317"/>
      <c r="X903" s="317"/>
      <c r="Y903" s="318">
        <v>13.7</v>
      </c>
      <c r="Z903" s="319"/>
      <c r="AA903" s="319"/>
      <c r="AB903" s="320"/>
      <c r="AC903" s="328" t="s">
        <v>495</v>
      </c>
      <c r="AD903" s="423"/>
      <c r="AE903" s="423"/>
      <c r="AF903" s="423"/>
      <c r="AG903" s="423"/>
      <c r="AH903" s="421">
        <v>1</v>
      </c>
      <c r="AI903" s="422"/>
      <c r="AJ903" s="422"/>
      <c r="AK903" s="422"/>
      <c r="AL903" s="325" t="s">
        <v>638</v>
      </c>
      <c r="AM903" s="326"/>
      <c r="AN903" s="326"/>
      <c r="AO903" s="327"/>
      <c r="AP903" s="321" t="s">
        <v>663</v>
      </c>
      <c r="AQ903" s="321"/>
      <c r="AR903" s="321"/>
      <c r="AS903" s="321"/>
      <c r="AT903" s="321"/>
      <c r="AU903" s="321"/>
      <c r="AV903" s="321"/>
      <c r="AW903" s="321"/>
      <c r="AX903" s="321"/>
    </row>
    <row r="904" spans="1:50" hidden="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idden="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idden="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idden="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idden="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idden="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idden="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idden="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idden="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idden="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idden="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idden="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idden="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idden="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idden="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idden="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idden="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idden="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idden="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idden="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idden="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idden="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idden="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idden="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idden="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idden="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idden="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idden="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idden="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idden="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idden="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idden="1" x14ac:dyDescent="0.2">
      <c r="A936" s="404">
        <v>1</v>
      </c>
      <c r="B936" s="404">
        <v>1</v>
      </c>
      <c r="C936" s="424"/>
      <c r="D936" s="418"/>
      <c r="E936" s="418"/>
      <c r="F936" s="418"/>
      <c r="G936" s="418"/>
      <c r="H936" s="418"/>
      <c r="I936" s="418"/>
      <c r="J936" s="419"/>
      <c r="K936" s="420"/>
      <c r="L936" s="420"/>
      <c r="M936" s="420"/>
      <c r="N936" s="420"/>
      <c r="O936" s="420"/>
      <c r="P936" s="425"/>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idden="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idden="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idden="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idden="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idden="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idden="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idden="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idden="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idden="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idden="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idden="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idden="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idden="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idden="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idden="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idden="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idden="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idden="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idden="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idden="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idden="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idden="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idden="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idden="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idden="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idden="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idden="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idden="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idden="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idden="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idden="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idden="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idden="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idden="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idden="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idden="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idden="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idden="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idden="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idden="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idden="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idden="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idden="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idden="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idden="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idden="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idden="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idden="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idden="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idden="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idden="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idden="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idden="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idden="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idden="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idden="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idden="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idden="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idden="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idden="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idden="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idden="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idden="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idden="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idden="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idden="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idden="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idden="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idden="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idden="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idden="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idden="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idden="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idden="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idden="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idden="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idden="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idden="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idden="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idden="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idden="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idden="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idden="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idden="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idden="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idden="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idden="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idden="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idden="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idden="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idden="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idden="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idden="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idden="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idden="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idden="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idden="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idden="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idden="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idden="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idden="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idden="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idden="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idden="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idden="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idden="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idden="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idden="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idden="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idden="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idden="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idden="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idden="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idden="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idden="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idden="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idden="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idden="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idden="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idden="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idden="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idden="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idden="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idden="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idden="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idden="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idden="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idden="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idden="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idden="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idden="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idden="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idden="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idden="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idden="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idden="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idden="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idden="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idden="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idden="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idden="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idden="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idden="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idden="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idden="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idden="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idden="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idden="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idden="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idden="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idden="1" x14ac:dyDescent="0.2">
      <c r="A1098" s="892" t="s">
        <v>450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466</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x14ac:dyDescent="0.2">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451</v>
      </c>
      <c r="AQ1101" s="427"/>
      <c r="AR1101" s="427"/>
      <c r="AS1101" s="427"/>
      <c r="AT1101" s="427"/>
      <c r="AU1101" s="427"/>
      <c r="AV1101" s="427"/>
      <c r="AW1101" s="427"/>
      <c r="AX1101" s="427"/>
    </row>
    <row r="1102" spans="1:50" ht="43.5" customHeight="1" x14ac:dyDescent="0.2">
      <c r="A1102" s="404">
        <v>1</v>
      </c>
      <c r="B1102" s="404">
        <v>1</v>
      </c>
      <c r="C1102" s="897"/>
      <c r="D1102" s="897"/>
      <c r="E1102" s="261" t="s">
        <v>679</v>
      </c>
      <c r="F1102" s="896"/>
      <c r="G1102" s="896"/>
      <c r="H1102" s="896"/>
      <c r="I1102" s="896"/>
      <c r="J1102" s="419" t="s">
        <v>679</v>
      </c>
      <c r="K1102" s="420"/>
      <c r="L1102" s="420"/>
      <c r="M1102" s="420"/>
      <c r="N1102" s="420"/>
      <c r="O1102" s="420"/>
      <c r="P1102" s="425" t="s">
        <v>679</v>
      </c>
      <c r="Q1102" s="317"/>
      <c r="R1102" s="317"/>
      <c r="S1102" s="317"/>
      <c r="T1102" s="317"/>
      <c r="U1102" s="317"/>
      <c r="V1102" s="317"/>
      <c r="W1102" s="317"/>
      <c r="X1102" s="317"/>
      <c r="Y1102" s="318" t="s">
        <v>679</v>
      </c>
      <c r="Z1102" s="319"/>
      <c r="AA1102" s="319"/>
      <c r="AB1102" s="320"/>
      <c r="AC1102" s="322"/>
      <c r="AD1102" s="322"/>
      <c r="AE1102" s="322"/>
      <c r="AF1102" s="322"/>
      <c r="AG1102" s="322"/>
      <c r="AH1102" s="323" t="s">
        <v>680</v>
      </c>
      <c r="AI1102" s="324"/>
      <c r="AJ1102" s="324"/>
      <c r="AK1102" s="324"/>
      <c r="AL1102" s="325" t="s">
        <v>679</v>
      </c>
      <c r="AM1102" s="326"/>
      <c r="AN1102" s="326"/>
      <c r="AO1102" s="327"/>
      <c r="AP1102" s="321" t="s">
        <v>679</v>
      </c>
      <c r="AQ1102" s="321"/>
      <c r="AR1102" s="321"/>
      <c r="AS1102" s="321"/>
      <c r="AT1102" s="321"/>
      <c r="AU1102" s="321"/>
      <c r="AV1102" s="321"/>
      <c r="AW1102" s="321"/>
      <c r="AX1102" s="321"/>
    </row>
    <row r="1103" spans="1:50" hidden="1" x14ac:dyDescent="0.2">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idden="1" x14ac:dyDescent="0.2">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idden="1" x14ac:dyDescent="0.2">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idden="1" x14ac:dyDescent="0.2">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idden="1" x14ac:dyDescent="0.2">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idden="1" x14ac:dyDescent="0.2">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idden="1" x14ac:dyDescent="0.2">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idden="1" x14ac:dyDescent="0.2">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idden="1" x14ac:dyDescent="0.2">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idden="1" x14ac:dyDescent="0.2">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idden="1" x14ac:dyDescent="0.2">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idden="1" x14ac:dyDescent="0.2">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idden="1" x14ac:dyDescent="0.2">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idden="1" x14ac:dyDescent="0.2">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idden="1" x14ac:dyDescent="0.2">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idden="1" x14ac:dyDescent="0.2">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idden="1" x14ac:dyDescent="0.2">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idden="1" x14ac:dyDescent="0.2">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idden="1" x14ac:dyDescent="0.2">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idden="1" x14ac:dyDescent="0.2">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idden="1" x14ac:dyDescent="0.2">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idden="1" x14ac:dyDescent="0.2">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idden="1" x14ac:dyDescent="0.2">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idden="1" x14ac:dyDescent="0.2">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idden="1" x14ac:dyDescent="0.2">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idden="1" x14ac:dyDescent="0.2">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idden="1" x14ac:dyDescent="0.2">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idden="1" x14ac:dyDescent="0.2">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36" max="49" man="1"/>
    <brk id="699" max="49" man="1"/>
    <brk id="727" max="49" man="1"/>
    <brk id="739" max="49" man="1"/>
    <brk id="778" max="49" man="1"/>
    <brk id="833" max="49" man="1"/>
  </rowBreaks>
  <colBreaks count="1" manualBreakCount="1">
    <brk id="6" max="1143"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45312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 x14ac:dyDescent="0.2"/>
  <cols>
    <col min="1" max="49" width="2.45312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554</v>
      </c>
      <c r="AF2" s="1000"/>
      <c r="AG2" s="1000"/>
      <c r="AH2" s="1000"/>
      <c r="AI2" s="1000" t="s">
        <v>551</v>
      </c>
      <c r="AJ2" s="1000"/>
      <c r="AK2" s="1000"/>
      <c r="AL2" s="1000"/>
      <c r="AM2" s="1000" t="s">
        <v>525</v>
      </c>
      <c r="AN2" s="1000"/>
      <c r="AO2" s="1000"/>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471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555</v>
      </c>
      <c r="AF9" s="1000"/>
      <c r="AG9" s="1000"/>
      <c r="AH9" s="1000"/>
      <c r="AI9" s="1000" t="s">
        <v>551</v>
      </c>
      <c r="AJ9" s="1000"/>
      <c r="AK9" s="1000"/>
      <c r="AL9" s="1000"/>
      <c r="AM9" s="1000" t="s">
        <v>525</v>
      </c>
      <c r="AN9" s="1000"/>
      <c r="AO9" s="1000"/>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471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554</v>
      </c>
      <c r="AF16" s="1000"/>
      <c r="AG16" s="1000"/>
      <c r="AH16" s="1000"/>
      <c r="AI16" s="1000" t="s">
        <v>552</v>
      </c>
      <c r="AJ16" s="1000"/>
      <c r="AK16" s="1000"/>
      <c r="AL16" s="1000"/>
      <c r="AM16" s="1000" t="s">
        <v>525</v>
      </c>
      <c r="AN16" s="1000"/>
      <c r="AO16" s="1000"/>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471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556</v>
      </c>
      <c r="AF23" s="1000"/>
      <c r="AG23" s="1000"/>
      <c r="AH23" s="1000"/>
      <c r="AI23" s="1000" t="s">
        <v>551</v>
      </c>
      <c r="AJ23" s="1000"/>
      <c r="AK23" s="1000"/>
      <c r="AL23" s="1000"/>
      <c r="AM23" s="1000" t="s">
        <v>525</v>
      </c>
      <c r="AN23" s="1000"/>
      <c r="AO23" s="1000"/>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471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554</v>
      </c>
      <c r="AF30" s="1000"/>
      <c r="AG30" s="1000"/>
      <c r="AH30" s="1000"/>
      <c r="AI30" s="1000" t="s">
        <v>551</v>
      </c>
      <c r="AJ30" s="1000"/>
      <c r="AK30" s="1000"/>
      <c r="AL30" s="1000"/>
      <c r="AM30" s="1000" t="s">
        <v>549</v>
      </c>
      <c r="AN30" s="1000"/>
      <c r="AO30" s="1000"/>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471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556</v>
      </c>
      <c r="AF37" s="1000"/>
      <c r="AG37" s="1000"/>
      <c r="AH37" s="1000"/>
      <c r="AI37" s="1000" t="s">
        <v>553</v>
      </c>
      <c r="AJ37" s="1000"/>
      <c r="AK37" s="1000"/>
      <c r="AL37" s="1000"/>
      <c r="AM37" s="1000" t="s">
        <v>550</v>
      </c>
      <c r="AN37" s="1000"/>
      <c r="AO37" s="1000"/>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471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554</v>
      </c>
      <c r="AF44" s="1000"/>
      <c r="AG44" s="1000"/>
      <c r="AH44" s="1000"/>
      <c r="AI44" s="1000" t="s">
        <v>551</v>
      </c>
      <c r="AJ44" s="1000"/>
      <c r="AK44" s="1000"/>
      <c r="AL44" s="1000"/>
      <c r="AM44" s="1000" t="s">
        <v>525</v>
      </c>
      <c r="AN44" s="1000"/>
      <c r="AO44" s="1000"/>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471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554</v>
      </c>
      <c r="AF51" s="1000"/>
      <c r="AG51" s="1000"/>
      <c r="AH51" s="1000"/>
      <c r="AI51" s="1000" t="s">
        <v>551</v>
      </c>
      <c r="AJ51" s="1000"/>
      <c r="AK51" s="1000"/>
      <c r="AL51" s="1000"/>
      <c r="AM51" s="1000" t="s">
        <v>525</v>
      </c>
      <c r="AN51" s="1000"/>
      <c r="AO51" s="1000"/>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471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554</v>
      </c>
      <c r="AF58" s="1000"/>
      <c r="AG58" s="1000"/>
      <c r="AH58" s="1000"/>
      <c r="AI58" s="1000" t="s">
        <v>551</v>
      </c>
      <c r="AJ58" s="1000"/>
      <c r="AK58" s="1000"/>
      <c r="AL58" s="1000"/>
      <c r="AM58" s="1000" t="s">
        <v>525</v>
      </c>
      <c r="AN58" s="1000"/>
      <c r="AO58" s="1000"/>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471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554</v>
      </c>
      <c r="AF65" s="1000"/>
      <c r="AG65" s="1000"/>
      <c r="AH65" s="1000"/>
      <c r="AI65" s="1000" t="s">
        <v>551</v>
      </c>
      <c r="AJ65" s="1000"/>
      <c r="AK65" s="1000"/>
      <c r="AL65" s="1000"/>
      <c r="AM65" s="1000" t="s">
        <v>525</v>
      </c>
      <c r="AN65" s="1000"/>
      <c r="AO65" s="1000"/>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453125" style="36" customWidth="1"/>
    <col min="50" max="50" width="4.4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4" zoomScale="56" zoomScaleNormal="75" zoomScaleSheetLayoutView="56" zoomScalePageLayoutView="70" workbookViewId="0">
      <selection activeCell="BN5" sqref="BN5"/>
    </sheetView>
  </sheetViews>
  <sheetFormatPr defaultColWidth="9" defaultRowHeight="13" x14ac:dyDescent="0.2"/>
  <cols>
    <col min="1" max="2" width="2.453125" style="36" customWidth="1"/>
    <col min="3" max="33" width="2.453125" style="73" customWidth="1"/>
    <col min="34" max="37" width="3.453125" style="73" customWidth="1"/>
    <col min="38" max="41" width="2.45312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久一 竜也</cp:lastModifiedBy>
  <cp:lastPrinted>2019-08-19T11:25:24Z</cp:lastPrinted>
  <dcterms:created xsi:type="dcterms:W3CDTF">2012-03-13T00:50:25Z</dcterms:created>
  <dcterms:modified xsi:type="dcterms:W3CDTF">2019-08-19T11:25:25Z</dcterms:modified>
</cp:coreProperties>
</file>